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codeName="ThisWorkbook"/>
  <mc:AlternateContent xmlns:mc="http://schemas.openxmlformats.org/markup-compatibility/2006">
    <mc:Choice Requires="x15">
      <x15ac:absPath xmlns:x15ac="http://schemas.microsoft.com/office/spreadsheetml/2010/11/ac" url="/Users/nilsromeling/claude-os/excel-spielplan/"/>
    </mc:Choice>
  </mc:AlternateContent>
  <xr:revisionPtr revIDLastSave="0" documentId="13_ncr:1_{0619018C-32AE-9A40-ABC0-33406B528FA4}" xr6:coauthVersionLast="47" xr6:coauthVersionMax="47" xr10:uidLastSave="{00000000-0000-0000-0000-000000000000}"/>
  <workbookProtection workbookAlgorithmName="SHA-512" workbookHashValue="BJNPgLTk4mL/2lnoXpNSuJIhQJudh8zDibl4+Z5SqY6UIyqg0/LGi+nRpqqz03aVpKSccOwmCylwQf8Eiy38qQ==" workbookSaltValue="PSB5SoyLLZSQd0S9CnvpVQ==" workbookSpinCount="100000" lockStructure="1"/>
  <bookViews>
    <workbookView xWindow="34560" yWindow="600" windowWidth="38400" windowHeight="21000" activeTab="12" xr2:uid="{00000000-000D-0000-FFFF-FFFF00000000}"/>
  </bookViews>
  <sheets>
    <sheet name="GrpL" sheetId="1" state="hidden" r:id="rId1"/>
    <sheet name="GrpK" sheetId="2" state="hidden" r:id="rId2"/>
    <sheet name="GrpJ" sheetId="3" state="hidden" r:id="rId3"/>
    <sheet name="GrpI" sheetId="4" state="hidden" r:id="rId4"/>
    <sheet name="GrpH" sheetId="5" state="hidden" r:id="rId5"/>
    <sheet name="GrpG" sheetId="6" state="hidden" r:id="rId6"/>
    <sheet name="GrpF" sheetId="7" state="hidden" r:id="rId7"/>
    <sheet name="GrpE" sheetId="8" state="hidden" r:id="rId8"/>
    <sheet name="GrpD" sheetId="9" state="hidden" r:id="rId9"/>
    <sheet name="GrpC" sheetId="10" state="hidden" r:id="rId10"/>
    <sheet name="GrpB" sheetId="11" state="hidden" r:id="rId11"/>
    <sheet name="GrpA" sheetId="12" state="hidden" r:id="rId12"/>
    <sheet name="1. Willkommen" sheetId="13" r:id="rId13"/>
    <sheet name="2. Teilnehmer" sheetId="14" r:id="rId14"/>
    <sheet name="FIFA Countries" sheetId="15" state="hidden" r:id="rId15"/>
    <sheet name="3. Vorrunde" sheetId="16" r:id="rId16"/>
    <sheet name="Config" sheetId="17" state="hidden" r:id="rId17"/>
    <sheet name="Group Results" sheetId="18" state="hidden" r:id="rId18"/>
    <sheet name="3rd Place combos" sheetId="19" state="hidden" r:id="rId19"/>
    <sheet name="Group Schedule" sheetId="21" state="hidden" r:id="rId20"/>
    <sheet name="Venues" sheetId="22" state="hidden" r:id="rId21"/>
    <sheet name="Match Times" sheetId="23" state="hidden" r:id="rId22"/>
    <sheet name="4. Fare Play Points" sheetId="20" r:id="rId23"/>
    <sheet name="5. Drittengruppen" sheetId="24" r:id="rId24"/>
    <sheet name="6. KORUNDE" sheetId="25" r:id="rId25"/>
    <sheet name="7. Turnierbaum" sheetId="26" r:id="rId26"/>
    <sheet name="8. Ergebnisse" sheetId="27" r:id="rId27"/>
    <sheet name="Log" sheetId="28" state="hidden" r:id="rId28"/>
    <sheet name="Time" sheetId="29" state="hidden" r:id="rId29"/>
  </sheets>
  <externalReferences>
    <externalReference r:id="rId30"/>
  </externalReferences>
  <definedNames>
    <definedName name="_xlnm._FilterDatabase" localSheetId="21" hidden="1">'Match Times'!$A$1:$L$105</definedName>
    <definedName name="Flag01">INDEX('FIFA Countries'!$D$2:$D$347,MATCH('FIFA Countries'!$I$2,'FIFA Countries'!$C$2:$C$347,0))</definedName>
    <definedName name="Flag100">INDEX('FIFA Countries'!$D$2:$D$347,MATCH('6. KORUNDE'!$AD$36,'FIFA Countries'!$C$2:$C$347,0))</definedName>
    <definedName name="Flag101">INDEX('FIFA Countries'!$D$2:$D$347,MATCH('6. KORUNDE'!$AC$40,'FIFA Countries'!$C$2:$C$347,0))</definedName>
    <definedName name="Flag102">INDEX('FIFA Countries'!$D$2:$D$347,MATCH('6. KORUNDE'!$AD$40,'FIFA Countries'!$C$2:$C$347,0))</definedName>
    <definedName name="Flag103">INDEX('FIFA Countries'!$D$2:$D$347,MATCH('6. KORUNDE'!$AE$38,'FIFA Countries'!$C$2:$C$347,0))</definedName>
    <definedName name="Flag104">INDEX('FIFA Countries'!$D$2:$D$347,MATCH('6. KORUNDE'!$AE$40,'FIFA Countries'!$C$2:$C$347,0))</definedName>
    <definedName name="Flag73">INDEX('FIFA Countries'!$D$2:$D$347,MATCH('6. KORUNDE'!$AC$22,'FIFA Countries'!$C$2:$C$347,0))</definedName>
    <definedName name="Flag74">INDEX('FIFA Countries'!$D$2:$D$347,MATCH('6. KORUNDE'!$AC$21,'FIFA Countries'!$C$2:$C$347,0))</definedName>
    <definedName name="Flag75">INDEX('FIFA Countries'!$D$2:$D$347,MATCH('6. KORUNDE'!$AD$22,'FIFA Countries'!$C$2:$C$347,0))</definedName>
    <definedName name="Flag76">INDEX('FIFA Countries'!$D$2:$D$347,MATCH('6. KORUNDE'!$AC$23,'FIFA Countries'!$C$2:$C$347,0))</definedName>
    <definedName name="Flag77">INDEX('FIFA Countries'!$D$2:$D$347,MATCH('6. KORUNDE'!$AD$21,'FIFA Countries'!$C$2:$C$347,0))</definedName>
    <definedName name="Flag78">INDEX('FIFA Countries'!$D$2:$D$347,MATCH('6. KORUNDE'!$AD$23,'FIFA Countries'!$C$2:$C$347,0))</definedName>
    <definedName name="Flag79">INDEX('FIFA Countries'!$D$2:$D$347,MATCH('6. KORUNDE'!$AC$24,'FIFA Countries'!$C$2:$C$347,0))</definedName>
    <definedName name="Flag80">INDEX('FIFA Countries'!$D$2:$D$347,MATCH('6. KORUNDE'!$AD$24,'FIFA Countries'!$C$2:$C$347,0))</definedName>
    <definedName name="Flag81">INDEX('FIFA Countries'!$D$2:$D$347,MATCH('6. KORUNDE'!$AC$26,'FIFA Countries'!$C$2:$C$347,0))</definedName>
    <definedName name="Flag82">INDEX('FIFA Countries'!$D$2:$D$347,MATCH('6. KORUNDE'!$AD$26,'FIFA Countries'!$C$2:$C$347,0))</definedName>
    <definedName name="Flag83">INDEX('FIFA Countries'!$D$2:$D$347,MATCH('6. KORUNDE'!$AC$25,'FIFA Countries'!$C$2:$C$347,0))</definedName>
    <definedName name="Flag84">INDEX('FIFA Countries'!$D$2:$D$347,MATCH('6. KORUNDE'!$AD$25,'FIFA Countries'!$C$2:$C$347,0))</definedName>
    <definedName name="Flag85">INDEX('FIFA Countries'!$D$2:$D$347,MATCH('6. KORUNDE'!$AC$28,'FIFA Countries'!$C$2:$C$347,0))</definedName>
    <definedName name="Flag86">INDEX('FIFA Countries'!$D$2:$D$347,MATCH('6. KORUNDE'!$AC$27,'FIFA Countries'!$C$2:$C$347,0))</definedName>
    <definedName name="Flag87">INDEX('FIFA Countries'!$D$2:$D$347,MATCH('6. KORUNDE'!$AD$28,'FIFA Countries'!$C$2:$C$347,0))</definedName>
    <definedName name="Flag88">INDEX('FIFA Countries'!$D$2:$D$347,MATCH('6. KORUNDE'!$AD$27,'FIFA Countries'!$C$2:$C$347,0))</definedName>
    <definedName name="Flag89">INDEX('FIFA Countries'!$D$2:$D$347,MATCH('6. KORUNDE'!$AC$30,'FIFA Countries'!$C$2:$C$347,0))</definedName>
    <definedName name="Flag90">INDEX('FIFA Countries'!$D$2:$D$347,MATCH('6. KORUNDE'!$AD$30,'FIFA Countries'!$C$2:$C$347,0))</definedName>
    <definedName name="Flag91">INDEX('FIFA Countries'!$D$2:$D$347,MATCH('6. KORUNDE'!$AC$32,'FIFA Countries'!$C$2:$C$347,0))</definedName>
    <definedName name="Flag92">INDEX('FIFA Countries'!$D$2:$D$347,MATCH('6. KORUNDE'!$AD$32,'FIFA Countries'!$C$2:$C$347,0))</definedName>
    <definedName name="Flag93">INDEX('FIFA Countries'!$D$2:$D$347,MATCH('6. KORUNDE'!$AC$31,'FIFA Countries'!$C$2:$C$347,0))</definedName>
    <definedName name="Flag94">INDEX('FIFA Countries'!$D$2:$D$347,MATCH('6. KORUNDE'!$AD$31,'FIFA Countries'!$C$2:$C$347,0))</definedName>
    <definedName name="Flag95">INDEX('FIFA Countries'!$D$2:$D$347,MATCH('6. KORUNDE'!$AC$33,'FIFA Countries'!$C$2:$C$347,0))</definedName>
    <definedName name="Flag96">INDEX('FIFA Countries'!$D$2:$D$347,MATCH('6. KORUNDE'!$AD$33,'FIFA Countries'!$C$2:$C$347,0))</definedName>
    <definedName name="Flag97">INDEX('FIFA Countries'!$D$2:$D$347,MATCH('6. KORUNDE'!$AC$35,'FIFA Countries'!$C$2:$C$347,0))</definedName>
    <definedName name="Flag98">INDEX('FIFA Countries'!$D$2:$D$347,MATCH('6. KORUNDE'!$AD$35,'FIFA Countries'!$C$2:$C$347,0))</definedName>
    <definedName name="Flag99">INDEX('FIFA Countries'!$D$2:$D$347,MATCH('6. KORUNDE'!$AC$36,'FIFA Countries'!$C$2:$C$347,0))</definedName>
    <definedName name="FlagA73">INDEX('FIFA Countries'!$D$2:$D$347,MATCH('6. KORUNDE'!$AJ$4,'FIFA Countries'!$A$2:$A$347,0))</definedName>
    <definedName name="FlagA74">INDEX('FIFA Countries'!$D$2:$D$347,MATCH('6. KORUNDE'!$AJ$5,'FIFA Countries'!$A$2:$A$347,0))</definedName>
    <definedName name="FlagA75">INDEX('FIFA Countries'!$D$2:$D$347,MATCH('6. KORUNDE'!$AJ$6,'FIFA Countries'!$A$2:$A$347,0))</definedName>
    <definedName name="FlagA76">INDEX('FIFA Countries'!$D$2:$D$347,MATCH('6. KORUNDE'!$AJ$7,'FIFA Countries'!$A$2:$A$347,0))</definedName>
    <definedName name="FlagA77">INDEX('FIFA Countries'!$D$2:$D$347,MATCH('6. KORUNDE'!$AJ$8,'FIFA Countries'!$A$2:$A$347,0))</definedName>
    <definedName name="FlagA78">INDEX('FIFA Countries'!$D$2:$D$347,MATCH('6. KORUNDE'!$AJ$9,'FIFA Countries'!$A$2:$A$347,0))</definedName>
    <definedName name="FlagA79">INDEX('FIFA Countries'!$D$2:$D$347,MATCH('6. KORUNDE'!$AJ$10,'FIFA Countries'!$A$2:$A$347,0))</definedName>
    <definedName name="FlagA80">INDEX('FIFA Countries'!$D$2:$D$347,MATCH('6. KORUNDE'!$AJ$11,'FIFA Countries'!$A$2:$A$347,0))</definedName>
    <definedName name="FlagA81">INDEX('FIFA Countries'!$D$2:$D$347,MATCH('6. KORUNDE'!$AJ$12,'FIFA Countries'!$A$2:$A$347,0))</definedName>
    <definedName name="FlagA82">INDEX('FIFA Countries'!$D$2:$D$347,MATCH('6. KORUNDE'!$AJ$13,'FIFA Countries'!$A$2:$A$347,0))</definedName>
    <definedName name="FlagA83">INDEX('FIFA Countries'!$D$2:$D$347,MATCH('6. KORUNDE'!$AJ$14,'FIFA Countries'!$A$2:$A$347,0))</definedName>
    <definedName name="FlagA84">INDEX('FIFA Countries'!$D$2:$D$347,MATCH('6. KORUNDE'!$AJ$15,'FIFA Countries'!$A$2:$A$347,0))</definedName>
    <definedName name="FlagA85">INDEX('FIFA Countries'!$D$2:$D$347,MATCH('6. KORUNDE'!$AJ$16,'FIFA Countries'!$A$2:$A$347,0))</definedName>
    <definedName name="FlagA86">INDEX('FIFA Countries'!$D$2:$D$347,MATCH('6. KORUNDE'!$AJ$17,'FIFA Countries'!$A$2:$A$347,0))</definedName>
    <definedName name="FlagA87">INDEX('FIFA Countries'!$D$2:$D$347,MATCH('6. KORUNDE'!$AJ$18,'FIFA Countries'!$A$2:$A$347,0))</definedName>
    <definedName name="FlagA88">INDEX('FIFA Countries'!$D$2:$D$347,MATCH('6. KORUNDE'!$AJ$19,'FIFA Countries'!$A$2:$A$347,0))</definedName>
    <definedName name="FlagH73">INDEX('FIFA Countries'!$D$2:$D$347,MATCH('6. KORUNDE'!$AI$4,'FIFA Countries'!$A$2:$A$347,0))</definedName>
    <definedName name="FlagH74">INDEX('FIFA Countries'!$D$2:$D$347,MATCH('6. KORUNDE'!$AI$5,'FIFA Countries'!$A$2:$A$347,0))</definedName>
    <definedName name="FlagH75">INDEX('FIFA Countries'!$D$2:$D$347,MATCH('6. KORUNDE'!$AI$6,'FIFA Countries'!$A$2:$A$347,0))</definedName>
    <definedName name="FlagH76">INDEX('FIFA Countries'!$D$2:$D$347,MATCH('6. KORUNDE'!$AI$7,'FIFA Countries'!$A$2:$A$347,0))</definedName>
    <definedName name="FlagH77">INDEX('FIFA Countries'!$D$2:$D$347,MATCH('6. KORUNDE'!$AI$8,'FIFA Countries'!$A$2:$A$347,0))</definedName>
    <definedName name="FlagH78">INDEX('FIFA Countries'!$D$2:$D$347,MATCH('6. KORUNDE'!$AI$9,'FIFA Countries'!$A$2:$A$347,0))</definedName>
    <definedName name="FlagH79">INDEX('FIFA Countries'!$D$2:$D$347,MATCH('6. KORUNDE'!$AI$10,'FIFA Countries'!$A$2:$A$347,0))</definedName>
    <definedName name="FlagH80">INDEX('FIFA Countries'!$D$2:$D$347,MATCH('6. KORUNDE'!$AI$11,'FIFA Countries'!$A$2:$A$347,0))</definedName>
    <definedName name="FlagH81">INDEX('FIFA Countries'!$D$2:$D$347,MATCH('6. KORUNDE'!$AI$12,'FIFA Countries'!$A$2:$A$347,0))</definedName>
    <definedName name="FlagH82">INDEX('FIFA Countries'!$D$2:$D$347,MATCH('6. KORUNDE'!$AI$13,'FIFA Countries'!$A$2:$A$347,0))</definedName>
    <definedName name="FlagH83">INDEX('FIFA Countries'!$D$2:$D$347,MATCH('6. KORUNDE'!$AI$14,'FIFA Countries'!$A$2:$A$347,0))</definedName>
    <definedName name="FlagH84">INDEX('FIFA Countries'!$D$2:$D$347,MATCH('6. KORUNDE'!$AI$15,'FIFA Countries'!$A$2:$A$347,0))</definedName>
    <definedName name="FlagH85">INDEX('FIFA Countries'!$D$2:$D$347,MATCH('6. KORUNDE'!$AI$16,'FIFA Countries'!$A$2:$A$347,0))</definedName>
    <definedName name="FlagH86">INDEX('FIFA Countries'!$D$2:$D$347,MATCH('6. KORUNDE'!$AI$17,'FIFA Countries'!$A$2:$A$347,0))</definedName>
    <definedName name="FlagH87">INDEX('FIFA Countries'!$D$2:$D$347,MATCH('6. KORUNDE'!$AI$18,'FIFA Countries'!$A$2:$A$347,0))</definedName>
    <definedName name="FlagH88">INDEX('FIFA Countries'!$D$2:$D$347,MATCH('6. KORUNDE'!$AI$19,'FIFA Countries'!$A$2:$A$347,0))</definedName>
    <definedName name="FlagL101">INDEX('FIFA Countries'!$D$2:$D$347,MATCH('6. KORUNDE'!$AC$38,'FIFA Countries'!$C$2:$C$347,0))</definedName>
    <definedName name="FlagL102">INDEX('FIFA Countries'!$D$2:$D$347,MATCH('6. KORUNDE'!$AD$38,'FIFA Countries'!$C$2:$C$347,0))</definedName>
    <definedName name="FlagL103">INDEX('FIFA Countries'!$D$2:$D$347,MATCH('6. KORUNDE'!$AE$37,'FIFA Countries'!$C$2:$C$347,0))</definedName>
    <definedName name="FlagL104">INDEX('FIFA Countries'!$D$2:$D$347,MATCH('6. KORUNDE'!$AE$39,'FIFA Countries'!$C$2:$C$347,0))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0" i="16" l="1"/>
  <c r="F34" i="29"/>
  <c r="D34" i="29"/>
  <c r="C34" i="29"/>
  <c r="F33" i="29"/>
  <c r="D33" i="29"/>
  <c r="C33" i="29"/>
  <c r="F32" i="29"/>
  <c r="D32" i="29"/>
  <c r="C32" i="29"/>
  <c r="F31" i="29"/>
  <c r="D31" i="29"/>
  <c r="C31" i="29"/>
  <c r="F30" i="29"/>
  <c r="D30" i="29"/>
  <c r="C30" i="29"/>
  <c r="F29" i="29"/>
  <c r="D29" i="29"/>
  <c r="C29" i="29"/>
  <c r="F28" i="29"/>
  <c r="D28" i="29"/>
  <c r="C28" i="29"/>
  <c r="F27" i="29"/>
  <c r="D27" i="29"/>
  <c r="C27" i="29"/>
  <c r="F26" i="29"/>
  <c r="D26" i="29"/>
  <c r="C26" i="29"/>
  <c r="F25" i="29"/>
  <c r="D25" i="29"/>
  <c r="C25" i="29"/>
  <c r="F24" i="29"/>
  <c r="D24" i="29"/>
  <c r="C24" i="29"/>
  <c r="F23" i="29"/>
  <c r="D23" i="29"/>
  <c r="C23" i="29"/>
  <c r="F22" i="29"/>
  <c r="D22" i="29"/>
  <c r="C22" i="29"/>
  <c r="F21" i="29"/>
  <c r="D21" i="29"/>
  <c r="C21" i="29"/>
  <c r="F20" i="29"/>
  <c r="D20" i="29"/>
  <c r="C20" i="29"/>
  <c r="F19" i="29"/>
  <c r="D19" i="29"/>
  <c r="C19" i="29"/>
  <c r="F18" i="29"/>
  <c r="D18" i="29"/>
  <c r="C18" i="29"/>
  <c r="F17" i="29"/>
  <c r="D17" i="29"/>
  <c r="C17" i="29"/>
  <c r="F16" i="29"/>
  <c r="D16" i="29"/>
  <c r="C16" i="29"/>
  <c r="F15" i="29"/>
  <c r="D15" i="29"/>
  <c r="C15" i="29"/>
  <c r="F14" i="29"/>
  <c r="D14" i="29"/>
  <c r="C14" i="29"/>
  <c r="F13" i="29"/>
  <c r="D13" i="29"/>
  <c r="C13" i="29"/>
  <c r="F12" i="29"/>
  <c r="D12" i="29"/>
  <c r="C12" i="29"/>
  <c r="F11" i="29"/>
  <c r="D11" i="29"/>
  <c r="C11" i="29"/>
  <c r="F10" i="29"/>
  <c r="D10" i="29"/>
  <c r="C10" i="29"/>
  <c r="F9" i="29"/>
  <c r="D9" i="29"/>
  <c r="C9" i="29"/>
  <c r="F8" i="29"/>
  <c r="D8" i="29"/>
  <c r="C8" i="29"/>
  <c r="F7" i="29"/>
  <c r="D7" i="29"/>
  <c r="C7" i="29"/>
  <c r="F6" i="29"/>
  <c r="D6" i="29"/>
  <c r="C6" i="29"/>
  <c r="F5" i="29"/>
  <c r="D5" i="29"/>
  <c r="C5" i="29"/>
  <c r="F4" i="29"/>
  <c r="D4" i="29"/>
  <c r="C4" i="29"/>
  <c r="F3" i="29"/>
  <c r="D3" i="29"/>
  <c r="C3" i="29"/>
  <c r="E2" i="29"/>
  <c r="F1" i="27"/>
  <c r="Y40" i="25"/>
  <c r="Z40" i="25" s="1"/>
  <c r="U40" i="25"/>
  <c r="Y38" i="25"/>
  <c r="Z38" i="25" s="1"/>
  <c r="U38" i="25"/>
  <c r="AB37" i="25"/>
  <c r="AB39" i="25" s="1"/>
  <c r="Y36" i="25"/>
  <c r="Z36" i="25" s="1"/>
  <c r="U36" i="25"/>
  <c r="Y35" i="25"/>
  <c r="Z35" i="25" s="1"/>
  <c r="U35" i="25"/>
  <c r="Y33" i="25"/>
  <c r="Z33" i="25" s="1"/>
  <c r="U33" i="25"/>
  <c r="Y32" i="25"/>
  <c r="Z32" i="25" s="1"/>
  <c r="U32" i="25"/>
  <c r="Y31" i="25"/>
  <c r="Z31" i="25" s="1"/>
  <c r="U31" i="25"/>
  <c r="Y30" i="25"/>
  <c r="Z30" i="25" s="1"/>
  <c r="U30" i="25"/>
  <c r="Z29" i="25"/>
  <c r="Z34" i="25" s="1"/>
  <c r="Z37" i="25" s="1"/>
  <c r="Z39" i="25" s="1"/>
  <c r="W29" i="25"/>
  <c r="W34" i="25" s="1"/>
  <c r="W37" i="25" s="1"/>
  <c r="W39" i="25" s="1"/>
  <c r="Y28" i="25"/>
  <c r="Z28" i="25" s="1"/>
  <c r="U28" i="25"/>
  <c r="Y27" i="25"/>
  <c r="Z27" i="25" s="1"/>
  <c r="U27" i="25"/>
  <c r="Y26" i="25"/>
  <c r="Z26" i="25" s="1"/>
  <c r="U26" i="25"/>
  <c r="Y25" i="25"/>
  <c r="Z25" i="25" s="1"/>
  <c r="U25" i="25"/>
  <c r="Y24" i="25"/>
  <c r="Z24" i="25" s="1"/>
  <c r="U24" i="25"/>
  <c r="Y23" i="25"/>
  <c r="Z23" i="25" s="1"/>
  <c r="U23" i="25"/>
  <c r="Y22" i="25"/>
  <c r="Z22" i="25" s="1"/>
  <c r="U22" i="25"/>
  <c r="G22" i="25"/>
  <c r="Y21" i="25"/>
  <c r="Z21" i="25" s="1"/>
  <c r="U21" i="25"/>
  <c r="K21" i="25"/>
  <c r="J21" i="25"/>
  <c r="AA20" i="25"/>
  <c r="AA29" i="25" s="1"/>
  <c r="AA34" i="25" s="1"/>
  <c r="AA37" i="25" s="1"/>
  <c r="AA39" i="25" s="1"/>
  <c r="T20" i="25"/>
  <c r="T29" i="25" s="1"/>
  <c r="T34" i="25" s="1"/>
  <c r="T37" i="25" s="1"/>
  <c r="T39" i="25" s="1"/>
  <c r="S20" i="25"/>
  <c r="S29" i="25" s="1"/>
  <c r="S34" i="25" s="1"/>
  <c r="S37" i="25" s="1"/>
  <c r="S39" i="25" s="1"/>
  <c r="R20" i="25"/>
  <c r="R29" i="25" s="1"/>
  <c r="R34" i="25" s="1"/>
  <c r="R37" i="25" s="1"/>
  <c r="R39" i="25" s="1"/>
  <c r="Q20" i="25"/>
  <c r="Q29" i="25" s="1"/>
  <c r="Q34" i="25" s="1"/>
  <c r="Q37" i="25" s="1"/>
  <c r="Q39" i="25" s="1"/>
  <c r="P20" i="25"/>
  <c r="P29" i="25" s="1"/>
  <c r="P34" i="25" s="1"/>
  <c r="P37" i="25" s="1"/>
  <c r="P39" i="25" s="1"/>
  <c r="O20" i="25"/>
  <c r="O29" i="25" s="1"/>
  <c r="O34" i="25" s="1"/>
  <c r="O37" i="25" s="1"/>
  <c r="O39" i="25" s="1"/>
  <c r="N20" i="25"/>
  <c r="N29" i="25" s="1"/>
  <c r="N34" i="25" s="1"/>
  <c r="N37" i="25" s="1"/>
  <c r="N39" i="25" s="1"/>
  <c r="M20" i="25"/>
  <c r="M29" i="25" s="1"/>
  <c r="M34" i="25" s="1"/>
  <c r="M37" i="25" s="1"/>
  <c r="M39" i="25" s="1"/>
  <c r="L20" i="25"/>
  <c r="L29" i="25" s="1"/>
  <c r="L34" i="25" s="1"/>
  <c r="L37" i="25" s="1"/>
  <c r="L39" i="25" s="1"/>
  <c r="K20" i="25"/>
  <c r="K29" i="25" s="1"/>
  <c r="K34" i="25" s="1"/>
  <c r="K37" i="25" s="1"/>
  <c r="K39" i="25" s="1"/>
  <c r="J20" i="25"/>
  <c r="J29" i="25" s="1"/>
  <c r="J34" i="25" s="1"/>
  <c r="J37" i="25" s="1"/>
  <c r="J39" i="25" s="1"/>
  <c r="I20" i="25"/>
  <c r="I29" i="25" s="1"/>
  <c r="I34" i="25" s="1"/>
  <c r="I37" i="25" s="1"/>
  <c r="I39" i="25" s="1"/>
  <c r="H20" i="25"/>
  <c r="H29" i="25" s="1"/>
  <c r="H34" i="25" s="1"/>
  <c r="H37" i="25" s="1"/>
  <c r="H39" i="25" s="1"/>
  <c r="G20" i="25"/>
  <c r="G29" i="25" s="1"/>
  <c r="G34" i="25" s="1"/>
  <c r="G37" i="25" s="1"/>
  <c r="G39" i="25" s="1"/>
  <c r="F20" i="25"/>
  <c r="F29" i="25" s="1"/>
  <c r="F34" i="25" s="1"/>
  <c r="F37" i="25" s="1"/>
  <c r="F39" i="25" s="1"/>
  <c r="E20" i="25"/>
  <c r="E29" i="25" s="1"/>
  <c r="E34" i="25" s="1"/>
  <c r="E37" i="25" s="1"/>
  <c r="E39" i="25" s="1"/>
  <c r="Y19" i="25"/>
  <c r="Z19" i="25" s="1"/>
  <c r="U19" i="25"/>
  <c r="Y18" i="25"/>
  <c r="Z18" i="25" s="1"/>
  <c r="U18" i="25"/>
  <c r="Y17" i="25"/>
  <c r="Z17" i="25" s="1"/>
  <c r="U17" i="25"/>
  <c r="Y16" i="25"/>
  <c r="Z16" i="25" s="1"/>
  <c r="U16" i="25"/>
  <c r="Y15" i="25"/>
  <c r="Z15" i="25" s="1"/>
  <c r="U15" i="25"/>
  <c r="Y14" i="25"/>
  <c r="Z14" i="25" s="1"/>
  <c r="U14" i="25"/>
  <c r="Y13" i="25"/>
  <c r="Z13" i="25" s="1"/>
  <c r="U13" i="25"/>
  <c r="Y12" i="25"/>
  <c r="Z12" i="25" s="1"/>
  <c r="U12" i="25"/>
  <c r="Y11" i="25"/>
  <c r="Z11" i="25" s="1"/>
  <c r="U11" i="25"/>
  <c r="Y10" i="25"/>
  <c r="Z10" i="25" s="1"/>
  <c r="U10" i="25"/>
  <c r="Y9" i="25"/>
  <c r="Z9" i="25" s="1"/>
  <c r="U9" i="25"/>
  <c r="Y8" i="25"/>
  <c r="Z8" i="25" s="1"/>
  <c r="U8" i="25"/>
  <c r="Y7" i="25"/>
  <c r="Z7" i="25" s="1"/>
  <c r="U7" i="25"/>
  <c r="Y6" i="25"/>
  <c r="Z6" i="25" s="1"/>
  <c r="U6" i="25"/>
  <c r="Y5" i="25"/>
  <c r="Z5" i="25" s="1"/>
  <c r="U5" i="25"/>
  <c r="G5" i="25"/>
  <c r="Y4" i="25"/>
  <c r="Z4" i="25" s="1"/>
  <c r="U4" i="25"/>
  <c r="K4" i="25"/>
  <c r="J4" i="25"/>
  <c r="AG3" i="25"/>
  <c r="G1" i="25"/>
  <c r="L37" i="24"/>
  <c r="K37" i="24"/>
  <c r="J37" i="24"/>
  <c r="I37" i="24"/>
  <c r="F26" i="24"/>
  <c r="F25" i="24"/>
  <c r="F24" i="24"/>
  <c r="J3" i="24"/>
  <c r="I3" i="24"/>
  <c r="H3" i="24"/>
  <c r="D105" i="23"/>
  <c r="H105" i="23" s="1"/>
  <c r="I105" i="23" s="1"/>
  <c r="J105" i="23" s="1"/>
  <c r="D104" i="23"/>
  <c r="H104" i="23" s="1"/>
  <c r="I104" i="23" s="1"/>
  <c r="J104" i="23" s="1"/>
  <c r="D103" i="23"/>
  <c r="H103" i="23" s="1"/>
  <c r="I103" i="23" s="1"/>
  <c r="J103" i="23" s="1"/>
  <c r="D102" i="23"/>
  <c r="H102" i="23" s="1"/>
  <c r="I102" i="23" s="1"/>
  <c r="J102" i="23" s="1"/>
  <c r="D101" i="23"/>
  <c r="H101" i="23" s="1"/>
  <c r="I101" i="23" s="1"/>
  <c r="J101" i="23" s="1"/>
  <c r="D100" i="23"/>
  <c r="H100" i="23" s="1"/>
  <c r="I100" i="23" s="1"/>
  <c r="J100" i="23" s="1"/>
  <c r="D99" i="23"/>
  <c r="H99" i="23" s="1"/>
  <c r="I99" i="23" s="1"/>
  <c r="J99" i="23" s="1"/>
  <c r="D98" i="23"/>
  <c r="H98" i="23" s="1"/>
  <c r="I98" i="23" s="1"/>
  <c r="J98" i="23" s="1"/>
  <c r="D97" i="23"/>
  <c r="H97" i="23" s="1"/>
  <c r="I97" i="23" s="1"/>
  <c r="J97" i="23" s="1"/>
  <c r="D96" i="23"/>
  <c r="H96" i="23" s="1"/>
  <c r="I96" i="23" s="1"/>
  <c r="J96" i="23" s="1"/>
  <c r="D95" i="23"/>
  <c r="H95" i="23" s="1"/>
  <c r="I95" i="23" s="1"/>
  <c r="J95" i="23" s="1"/>
  <c r="D94" i="23"/>
  <c r="H94" i="23" s="1"/>
  <c r="I94" i="23" s="1"/>
  <c r="J94" i="23" s="1"/>
  <c r="D93" i="23"/>
  <c r="H93" i="23" s="1"/>
  <c r="I93" i="23" s="1"/>
  <c r="D92" i="23"/>
  <c r="H92" i="23" s="1"/>
  <c r="I92" i="23" s="1"/>
  <c r="J92" i="23" s="1"/>
  <c r="D91" i="23"/>
  <c r="H91" i="23" s="1"/>
  <c r="I91" i="23" s="1"/>
  <c r="J91" i="23" s="1"/>
  <c r="D90" i="23"/>
  <c r="H90" i="23" s="1"/>
  <c r="I90" i="23" s="1"/>
  <c r="J90" i="23" s="1"/>
  <c r="H89" i="23"/>
  <c r="I89" i="23" s="1"/>
  <c r="J89" i="23" s="1"/>
  <c r="H88" i="23"/>
  <c r="I88" i="23" s="1"/>
  <c r="J88" i="23" s="1"/>
  <c r="D87" i="23"/>
  <c r="H87" i="23" s="1"/>
  <c r="I87" i="23" s="1"/>
  <c r="J87" i="23" s="1"/>
  <c r="D86" i="23"/>
  <c r="H86" i="23" s="1"/>
  <c r="I86" i="23" s="1"/>
  <c r="J86" i="23" s="1"/>
  <c r="D85" i="23"/>
  <c r="H85" i="23" s="1"/>
  <c r="I85" i="23" s="1"/>
  <c r="J85" i="23" s="1"/>
  <c r="D84" i="23"/>
  <c r="H84" i="23" s="1"/>
  <c r="I84" i="23" s="1"/>
  <c r="J84" i="23" s="1"/>
  <c r="D83" i="23"/>
  <c r="H83" i="23" s="1"/>
  <c r="I83" i="23" s="1"/>
  <c r="J83" i="23" s="1"/>
  <c r="D82" i="23"/>
  <c r="H82" i="23" s="1"/>
  <c r="I82" i="23" s="1"/>
  <c r="J82" i="23" s="1"/>
  <c r="D81" i="23"/>
  <c r="H81" i="23" s="1"/>
  <c r="I81" i="23" s="1"/>
  <c r="J81" i="23" s="1"/>
  <c r="D80" i="23"/>
  <c r="H80" i="23" s="1"/>
  <c r="I80" i="23" s="1"/>
  <c r="D79" i="23"/>
  <c r="H79" i="23" s="1"/>
  <c r="I79" i="23" s="1"/>
  <c r="J79" i="23" s="1"/>
  <c r="D78" i="23"/>
  <c r="H78" i="23" s="1"/>
  <c r="I78" i="23" s="1"/>
  <c r="J78" i="23" s="1"/>
  <c r="H77" i="23"/>
  <c r="I77" i="23" s="1"/>
  <c r="J77" i="23" s="1"/>
  <c r="H76" i="23"/>
  <c r="I76" i="23" s="1"/>
  <c r="D75" i="23"/>
  <c r="H75" i="23" s="1"/>
  <c r="I75" i="23" s="1"/>
  <c r="J75" i="23" s="1"/>
  <c r="D74" i="23"/>
  <c r="H74" i="23" s="1"/>
  <c r="I74" i="23" s="1"/>
  <c r="J74" i="23" s="1"/>
  <c r="A3" i="23"/>
  <c r="A4" i="23" s="1"/>
  <c r="A5" i="23" s="1"/>
  <c r="A6" i="23" s="1"/>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B234" i="22"/>
  <c r="CB233" i="22"/>
  <c r="BZ233" i="22"/>
  <c r="BX233" i="22"/>
  <c r="BV233" i="22"/>
  <c r="BT233" i="22"/>
  <c r="BR233" i="22"/>
  <c r="BP233" i="22"/>
  <c r="BN233" i="22"/>
  <c r="BL233" i="22"/>
  <c r="BJ233" i="22"/>
  <c r="BH233" i="22"/>
  <c r="BF233" i="22"/>
  <c r="BD233" i="22"/>
  <c r="BB233" i="22"/>
  <c r="AZ233" i="22"/>
  <c r="AX233" i="22"/>
  <c r="AV233" i="22"/>
  <c r="AT233" i="22"/>
  <c r="AR233" i="22"/>
  <c r="AP233" i="22"/>
  <c r="AN233" i="22"/>
  <c r="AL233" i="22"/>
  <c r="AJ233" i="22"/>
  <c r="AH233" i="22"/>
  <c r="AF233" i="22"/>
  <c r="AD233" i="22"/>
  <c r="AB233" i="22"/>
  <c r="Z233" i="22"/>
  <c r="X233" i="22"/>
  <c r="V233" i="22"/>
  <c r="T233" i="22"/>
  <c r="R233" i="22"/>
  <c r="P233" i="22"/>
  <c r="N233" i="22"/>
  <c r="L233" i="22"/>
  <c r="J233" i="22"/>
  <c r="H233" i="22"/>
  <c r="F233" i="22"/>
  <c r="D233" i="22"/>
  <c r="CC233" i="22" s="1"/>
  <c r="B128" i="22"/>
  <c r="CB127" i="22"/>
  <c r="BZ127" i="22"/>
  <c r="BX127" i="22"/>
  <c r="BV127" i="22"/>
  <c r="BT127" i="22"/>
  <c r="BR127" i="22"/>
  <c r="BP127" i="22"/>
  <c r="BN127" i="22"/>
  <c r="BL127" i="22"/>
  <c r="BJ127" i="22"/>
  <c r="BH127" i="22"/>
  <c r="BF127" i="22"/>
  <c r="BD127" i="22"/>
  <c r="BB127" i="22"/>
  <c r="AZ127" i="22"/>
  <c r="AX127" i="22"/>
  <c r="AV127" i="22"/>
  <c r="AT127" i="22"/>
  <c r="AR127" i="22"/>
  <c r="AP127" i="22"/>
  <c r="AN127" i="22"/>
  <c r="AL127" i="22"/>
  <c r="AJ127" i="22"/>
  <c r="AH127" i="22"/>
  <c r="AF127" i="22"/>
  <c r="AD127" i="22"/>
  <c r="AB127" i="22"/>
  <c r="Z127" i="22"/>
  <c r="X127" i="22"/>
  <c r="V127" i="22"/>
  <c r="T127" i="22"/>
  <c r="R127" i="22"/>
  <c r="P127" i="22"/>
  <c r="N127" i="22"/>
  <c r="L127" i="22"/>
  <c r="J127" i="22"/>
  <c r="H127" i="22"/>
  <c r="F127" i="22"/>
  <c r="D127" i="22"/>
  <c r="CC127" i="22" s="1"/>
  <c r="CD21" i="22" s="1"/>
  <c r="CH21" i="22" s="1"/>
  <c r="D2" i="23" s="1"/>
  <c r="H2" i="23" s="1"/>
  <c r="I2" i="23" s="1"/>
  <c r="CC124" i="22"/>
  <c r="CC123" i="22"/>
  <c r="CC122" i="22"/>
  <c r="CC121" i="22"/>
  <c r="CC120" i="22"/>
  <c r="CC119" i="22"/>
  <c r="CC118" i="22"/>
  <c r="CC117" i="22"/>
  <c r="CC116" i="22"/>
  <c r="CC115" i="22"/>
  <c r="CC114" i="22"/>
  <c r="CC113" i="22"/>
  <c r="CC112" i="22"/>
  <c r="CC111" i="22"/>
  <c r="CC110" i="22"/>
  <c r="CC109" i="22"/>
  <c r="CC108" i="22"/>
  <c r="CC107" i="22"/>
  <c r="CC106" i="22"/>
  <c r="CC105" i="22"/>
  <c r="CC104" i="22"/>
  <c r="CC103" i="22"/>
  <c r="CC102" i="22"/>
  <c r="CC101" i="22"/>
  <c r="CC100" i="22"/>
  <c r="CC99" i="22"/>
  <c r="CC98" i="22"/>
  <c r="CC97" i="22"/>
  <c r="CC96" i="22"/>
  <c r="CC95" i="22"/>
  <c r="CC94" i="22"/>
  <c r="CC93" i="22"/>
  <c r="B22" i="22"/>
  <c r="CE21" i="22"/>
  <c r="BZ21" i="22"/>
  <c r="BX21" i="22"/>
  <c r="BV21" i="22"/>
  <c r="BT21" i="22"/>
  <c r="BR21" i="22"/>
  <c r="BP21" i="22"/>
  <c r="BN21" i="22"/>
  <c r="BL21" i="22"/>
  <c r="BJ21" i="22"/>
  <c r="BH21" i="22"/>
  <c r="BF21" i="22"/>
  <c r="BD21" i="22"/>
  <c r="BB21" i="22"/>
  <c r="AZ21" i="22"/>
  <c r="AX21" i="22"/>
  <c r="AV21" i="22"/>
  <c r="AT21" i="22"/>
  <c r="AR21" i="22"/>
  <c r="AP21" i="22"/>
  <c r="AN21" i="22"/>
  <c r="AL21" i="22"/>
  <c r="AJ21" i="22"/>
  <c r="AH21" i="22"/>
  <c r="AF21" i="22"/>
  <c r="AD21" i="22"/>
  <c r="AB21" i="22"/>
  <c r="Z21" i="22"/>
  <c r="X21" i="22"/>
  <c r="V21" i="22"/>
  <c r="T21" i="22"/>
  <c r="R21" i="22"/>
  <c r="P21" i="22"/>
  <c r="N21" i="22"/>
  <c r="L21" i="22"/>
  <c r="J21" i="22"/>
  <c r="H21" i="22"/>
  <c r="F21" i="22"/>
  <c r="D21" i="22"/>
  <c r="CC21" i="22" s="1"/>
  <c r="E1" i="22"/>
  <c r="G1" i="22" s="1"/>
  <c r="I1" i="22" s="1"/>
  <c r="K1" i="22" s="1"/>
  <c r="M1" i="22" s="1"/>
  <c r="O1" i="22" s="1"/>
  <c r="Q1" i="22" s="1"/>
  <c r="S1" i="22" s="1"/>
  <c r="U1" i="22" s="1"/>
  <c r="W1" i="22" s="1"/>
  <c r="Y1" i="22" s="1"/>
  <c r="AA1" i="22" s="1"/>
  <c r="AC1" i="22" s="1"/>
  <c r="AE1" i="22" s="1"/>
  <c r="AG1" i="22" s="1"/>
  <c r="AI1" i="22" s="1"/>
  <c r="AK1" i="22" s="1"/>
  <c r="AM1" i="22" s="1"/>
  <c r="AO1" i="22" s="1"/>
  <c r="AQ1" i="22" s="1"/>
  <c r="AS1" i="22" s="1"/>
  <c r="AU1" i="22" s="1"/>
  <c r="AW1" i="22" s="1"/>
  <c r="AY1" i="22" s="1"/>
  <c r="BA1" i="22" s="1"/>
  <c r="BC1" i="22" s="1"/>
  <c r="BE1" i="22" s="1"/>
  <c r="BG1" i="22" s="1"/>
  <c r="BI1" i="22" s="1"/>
  <c r="BK1" i="22" s="1"/>
  <c r="BM1" i="22" s="1"/>
  <c r="BO1" i="22" s="1"/>
  <c r="BQ1" i="22" s="1"/>
  <c r="BS1" i="22" s="1"/>
  <c r="BU1" i="22" s="1"/>
  <c r="BW1" i="22" s="1"/>
  <c r="BY1" i="22" s="1"/>
  <c r="CA1" i="22" s="1"/>
  <c r="E73" i="21"/>
  <c r="I73" i="21" s="1"/>
  <c r="D73" i="21"/>
  <c r="G73" i="21" s="1"/>
  <c r="E72" i="21"/>
  <c r="I72" i="21" s="1"/>
  <c r="D72" i="21"/>
  <c r="G72" i="21" s="1"/>
  <c r="E71" i="21"/>
  <c r="I71" i="21" s="1"/>
  <c r="D71" i="21"/>
  <c r="G71" i="21" s="1"/>
  <c r="E70" i="21"/>
  <c r="I70" i="21" s="1"/>
  <c r="D70" i="21"/>
  <c r="G70" i="21" s="1"/>
  <c r="E69" i="21"/>
  <c r="I69" i="21" s="1"/>
  <c r="D69" i="21"/>
  <c r="G69" i="21" s="1"/>
  <c r="E68" i="21"/>
  <c r="I68" i="21" s="1"/>
  <c r="D68" i="21"/>
  <c r="G68" i="21" s="1"/>
  <c r="E67" i="21"/>
  <c r="I67" i="21" s="1"/>
  <c r="D67" i="21"/>
  <c r="G67" i="21" s="1"/>
  <c r="E66" i="21"/>
  <c r="I66" i="21" s="1"/>
  <c r="D66" i="21"/>
  <c r="G66" i="21" s="1"/>
  <c r="E65" i="21"/>
  <c r="I65" i="21" s="1"/>
  <c r="D65" i="21"/>
  <c r="G65" i="21" s="1"/>
  <c r="E64" i="21"/>
  <c r="I64" i="21" s="1"/>
  <c r="D64" i="21"/>
  <c r="G64" i="21" s="1"/>
  <c r="E63" i="21"/>
  <c r="I63" i="21" s="1"/>
  <c r="D63" i="21"/>
  <c r="G63" i="21" s="1"/>
  <c r="E62" i="21"/>
  <c r="I62" i="21" s="1"/>
  <c r="D62" i="21"/>
  <c r="G62" i="21" s="1"/>
  <c r="E61" i="21"/>
  <c r="I61" i="21" s="1"/>
  <c r="D61" i="21"/>
  <c r="G61" i="21" s="1"/>
  <c r="E60" i="21"/>
  <c r="I60" i="21" s="1"/>
  <c r="D60" i="21"/>
  <c r="G60" i="21" s="1"/>
  <c r="E59" i="21"/>
  <c r="I59" i="21" s="1"/>
  <c r="D59" i="21"/>
  <c r="G59" i="21" s="1"/>
  <c r="E58" i="21"/>
  <c r="I58" i="21" s="1"/>
  <c r="D58" i="21"/>
  <c r="G58" i="21" s="1"/>
  <c r="E57" i="21"/>
  <c r="I57" i="21" s="1"/>
  <c r="D57" i="21"/>
  <c r="G57" i="21" s="1"/>
  <c r="E56" i="21"/>
  <c r="I56" i="21" s="1"/>
  <c r="D56" i="21"/>
  <c r="G56" i="21" s="1"/>
  <c r="E55" i="21"/>
  <c r="I55" i="21" s="1"/>
  <c r="D55" i="21"/>
  <c r="G55" i="21" s="1"/>
  <c r="E54" i="21"/>
  <c r="I54" i="21" s="1"/>
  <c r="D54" i="21"/>
  <c r="G54" i="21" s="1"/>
  <c r="E53" i="21"/>
  <c r="I53" i="21" s="1"/>
  <c r="D53" i="21"/>
  <c r="G53" i="21" s="1"/>
  <c r="E52" i="21"/>
  <c r="I52" i="21" s="1"/>
  <c r="D52" i="21"/>
  <c r="G52" i="21" s="1"/>
  <c r="E51" i="21"/>
  <c r="I51" i="21" s="1"/>
  <c r="D51" i="21"/>
  <c r="G51" i="21" s="1"/>
  <c r="E50" i="21"/>
  <c r="I50" i="21" s="1"/>
  <c r="D50" i="21"/>
  <c r="G50" i="21" s="1"/>
  <c r="E49" i="21"/>
  <c r="I49" i="21" s="1"/>
  <c r="D49" i="21"/>
  <c r="G49" i="21" s="1"/>
  <c r="E48" i="21"/>
  <c r="I48" i="21" s="1"/>
  <c r="D48" i="21"/>
  <c r="G48" i="21" s="1"/>
  <c r="E47" i="21"/>
  <c r="I47" i="21" s="1"/>
  <c r="D47" i="21"/>
  <c r="G47" i="21" s="1"/>
  <c r="E46" i="21"/>
  <c r="I46" i="21" s="1"/>
  <c r="D46" i="21"/>
  <c r="G46" i="21" s="1"/>
  <c r="E45" i="21"/>
  <c r="I45" i="21" s="1"/>
  <c r="D45" i="21"/>
  <c r="G45" i="21" s="1"/>
  <c r="E44" i="21"/>
  <c r="I44" i="21" s="1"/>
  <c r="D44" i="21"/>
  <c r="G44" i="21" s="1"/>
  <c r="E43" i="21"/>
  <c r="I43" i="21" s="1"/>
  <c r="D43" i="21"/>
  <c r="G43" i="21" s="1"/>
  <c r="E42" i="21"/>
  <c r="I42" i="21" s="1"/>
  <c r="D42" i="21"/>
  <c r="G42" i="21" s="1"/>
  <c r="E41" i="21"/>
  <c r="I41" i="21" s="1"/>
  <c r="D41" i="21"/>
  <c r="G41" i="21" s="1"/>
  <c r="E40" i="21"/>
  <c r="I40" i="21" s="1"/>
  <c r="D40" i="21"/>
  <c r="G40" i="21" s="1"/>
  <c r="E39" i="21"/>
  <c r="I39" i="21" s="1"/>
  <c r="D39" i="21"/>
  <c r="G39" i="21" s="1"/>
  <c r="E38" i="21"/>
  <c r="I38" i="21" s="1"/>
  <c r="D38" i="21"/>
  <c r="G38" i="21" s="1"/>
  <c r="E37" i="21"/>
  <c r="I37" i="21" s="1"/>
  <c r="D37" i="21"/>
  <c r="G37" i="21" s="1"/>
  <c r="E36" i="21"/>
  <c r="I36" i="21" s="1"/>
  <c r="D36" i="21"/>
  <c r="G36" i="21" s="1"/>
  <c r="E35" i="21"/>
  <c r="I35" i="21" s="1"/>
  <c r="D35" i="21"/>
  <c r="G35" i="21" s="1"/>
  <c r="E34" i="21"/>
  <c r="I34" i="21" s="1"/>
  <c r="D34" i="21"/>
  <c r="G34" i="21" s="1"/>
  <c r="E33" i="21"/>
  <c r="I33" i="21" s="1"/>
  <c r="D33" i="21"/>
  <c r="G33" i="21" s="1"/>
  <c r="E32" i="21"/>
  <c r="I32" i="21" s="1"/>
  <c r="D32" i="21"/>
  <c r="G32" i="21" s="1"/>
  <c r="E31" i="21"/>
  <c r="I31" i="21" s="1"/>
  <c r="D31" i="21"/>
  <c r="G31" i="21" s="1"/>
  <c r="E30" i="21"/>
  <c r="I30" i="21" s="1"/>
  <c r="D30" i="21"/>
  <c r="G30" i="21" s="1"/>
  <c r="E29" i="21"/>
  <c r="I29" i="21" s="1"/>
  <c r="D29" i="21"/>
  <c r="G29" i="21" s="1"/>
  <c r="E28" i="21"/>
  <c r="I28" i="21" s="1"/>
  <c r="D28" i="21"/>
  <c r="G28" i="21" s="1"/>
  <c r="E27" i="21"/>
  <c r="I27" i="21" s="1"/>
  <c r="D27" i="21"/>
  <c r="G27" i="21" s="1"/>
  <c r="E26" i="21"/>
  <c r="I26" i="21" s="1"/>
  <c r="D26" i="21"/>
  <c r="G26" i="21" s="1"/>
  <c r="E25" i="21"/>
  <c r="I25" i="21" s="1"/>
  <c r="D25" i="21"/>
  <c r="G25" i="21" s="1"/>
  <c r="E24" i="21"/>
  <c r="I24" i="21" s="1"/>
  <c r="D24" i="21"/>
  <c r="G24" i="21" s="1"/>
  <c r="E23" i="21"/>
  <c r="I23" i="21" s="1"/>
  <c r="D23" i="21"/>
  <c r="G23" i="21" s="1"/>
  <c r="E22" i="21"/>
  <c r="I22" i="21" s="1"/>
  <c r="D22" i="21"/>
  <c r="G22" i="21" s="1"/>
  <c r="E21" i="21"/>
  <c r="I21" i="21" s="1"/>
  <c r="D21" i="21"/>
  <c r="G21" i="21" s="1"/>
  <c r="E20" i="21"/>
  <c r="I20" i="21" s="1"/>
  <c r="D20" i="21"/>
  <c r="G20" i="21" s="1"/>
  <c r="E19" i="21"/>
  <c r="I19" i="21" s="1"/>
  <c r="D19" i="21"/>
  <c r="G19" i="21" s="1"/>
  <c r="E18" i="21"/>
  <c r="I18" i="21" s="1"/>
  <c r="D18" i="21"/>
  <c r="G18" i="21" s="1"/>
  <c r="E17" i="21"/>
  <c r="I17" i="21" s="1"/>
  <c r="D17" i="21"/>
  <c r="G17" i="21" s="1"/>
  <c r="E16" i="21"/>
  <c r="I16" i="21" s="1"/>
  <c r="D16" i="21"/>
  <c r="G16" i="21" s="1"/>
  <c r="E15" i="21"/>
  <c r="I15" i="21" s="1"/>
  <c r="D15" i="21"/>
  <c r="G15" i="21" s="1"/>
  <c r="E14" i="21"/>
  <c r="I14" i="21" s="1"/>
  <c r="D14" i="21"/>
  <c r="G14" i="21" s="1"/>
  <c r="E13" i="21"/>
  <c r="I13" i="21" s="1"/>
  <c r="D13" i="21"/>
  <c r="G13" i="21" s="1"/>
  <c r="B13" i="21"/>
  <c r="B19" i="21" s="1"/>
  <c r="B25" i="21" s="1"/>
  <c r="B31" i="21" s="1"/>
  <c r="B37" i="21" s="1"/>
  <c r="B43" i="21" s="1"/>
  <c r="B49" i="21" s="1"/>
  <c r="B55" i="21" s="1"/>
  <c r="B61" i="21" s="1"/>
  <c r="B67" i="21" s="1"/>
  <c r="B73" i="21" s="1"/>
  <c r="E12" i="21"/>
  <c r="I12" i="21" s="1"/>
  <c r="D12" i="21"/>
  <c r="G12" i="21" s="1"/>
  <c r="B12" i="21"/>
  <c r="B18" i="21" s="1"/>
  <c r="B24" i="21" s="1"/>
  <c r="B30" i="21" s="1"/>
  <c r="B36" i="21" s="1"/>
  <c r="B42" i="21" s="1"/>
  <c r="B48" i="21" s="1"/>
  <c r="B54" i="21" s="1"/>
  <c r="B60" i="21" s="1"/>
  <c r="B66" i="21" s="1"/>
  <c r="B72" i="21" s="1"/>
  <c r="E11" i="21"/>
  <c r="I11" i="21" s="1"/>
  <c r="D11" i="21"/>
  <c r="G11" i="21" s="1"/>
  <c r="B11" i="21"/>
  <c r="B17" i="21" s="1"/>
  <c r="B23" i="21" s="1"/>
  <c r="B29" i="21" s="1"/>
  <c r="B35" i="21" s="1"/>
  <c r="B41" i="21" s="1"/>
  <c r="B47" i="21" s="1"/>
  <c r="B53" i="21" s="1"/>
  <c r="B59" i="21" s="1"/>
  <c r="B65" i="21" s="1"/>
  <c r="B71" i="21" s="1"/>
  <c r="E10" i="21"/>
  <c r="I10" i="21" s="1"/>
  <c r="D10" i="21"/>
  <c r="G10" i="21" s="1"/>
  <c r="B10" i="21"/>
  <c r="B16" i="21" s="1"/>
  <c r="B22" i="21" s="1"/>
  <c r="B28" i="21" s="1"/>
  <c r="B34" i="21" s="1"/>
  <c r="B40" i="21" s="1"/>
  <c r="B46" i="21" s="1"/>
  <c r="B52" i="21" s="1"/>
  <c r="B58" i="21" s="1"/>
  <c r="B64" i="21" s="1"/>
  <c r="B70" i="21" s="1"/>
  <c r="E9" i="21"/>
  <c r="I9" i="21" s="1"/>
  <c r="D9" i="21"/>
  <c r="G9" i="21" s="1"/>
  <c r="B9" i="21"/>
  <c r="B15" i="21" s="1"/>
  <c r="B21" i="21" s="1"/>
  <c r="B27" i="21" s="1"/>
  <c r="B33" i="21" s="1"/>
  <c r="B39" i="21" s="1"/>
  <c r="B45" i="21" s="1"/>
  <c r="B51" i="21" s="1"/>
  <c r="B57" i="21" s="1"/>
  <c r="B63" i="21" s="1"/>
  <c r="B69" i="21" s="1"/>
  <c r="E8" i="21"/>
  <c r="I8" i="21" s="1"/>
  <c r="D8" i="21"/>
  <c r="G8" i="21" s="1"/>
  <c r="B8" i="21"/>
  <c r="B14" i="21" s="1"/>
  <c r="B20" i="21" s="1"/>
  <c r="B26" i="21" s="1"/>
  <c r="B32" i="21" s="1"/>
  <c r="B38" i="21" s="1"/>
  <c r="B44" i="21" s="1"/>
  <c r="B50" i="21" s="1"/>
  <c r="B56" i="21" s="1"/>
  <c r="B62" i="21" s="1"/>
  <c r="B68" i="21" s="1"/>
  <c r="E7" i="21"/>
  <c r="I7" i="21" s="1"/>
  <c r="D7" i="21"/>
  <c r="G7" i="21" s="1"/>
  <c r="E6" i="21"/>
  <c r="I6" i="21" s="1"/>
  <c r="D6" i="21"/>
  <c r="G6" i="21" s="1"/>
  <c r="E5" i="21"/>
  <c r="I5" i="21" s="1"/>
  <c r="D5" i="21"/>
  <c r="G5" i="21" s="1"/>
  <c r="E4" i="21"/>
  <c r="I4" i="21" s="1"/>
  <c r="D4" i="21"/>
  <c r="G4" i="21" s="1"/>
  <c r="E3" i="21"/>
  <c r="I3" i="21" s="1"/>
  <c r="D3" i="21"/>
  <c r="G3" i="21" s="1"/>
  <c r="E2" i="21"/>
  <c r="I2" i="21" s="1"/>
  <c r="D2" i="21"/>
  <c r="G2" i="21" s="1"/>
  <c r="F52" i="20"/>
  <c r="E52" i="20"/>
  <c r="D52" i="20"/>
  <c r="F51" i="20"/>
  <c r="E51" i="20"/>
  <c r="D51" i="20"/>
  <c r="F50" i="20"/>
  <c r="E50" i="20"/>
  <c r="D50" i="20"/>
  <c r="F49" i="20"/>
  <c r="E49" i="20"/>
  <c r="D49" i="20"/>
  <c r="F48" i="20"/>
  <c r="E48" i="20"/>
  <c r="D48" i="20"/>
  <c r="F47" i="20"/>
  <c r="E47" i="20"/>
  <c r="D47" i="20"/>
  <c r="F46" i="20"/>
  <c r="E46" i="20"/>
  <c r="D46" i="20"/>
  <c r="F45" i="20"/>
  <c r="E45" i="20"/>
  <c r="D45" i="20"/>
  <c r="F44" i="20"/>
  <c r="E44" i="20"/>
  <c r="D44" i="20"/>
  <c r="F43" i="20"/>
  <c r="E43" i="20"/>
  <c r="D43" i="20"/>
  <c r="F42" i="20"/>
  <c r="E42" i="20"/>
  <c r="D42" i="20"/>
  <c r="F41" i="20"/>
  <c r="E41" i="20"/>
  <c r="D41" i="20"/>
  <c r="F40" i="20"/>
  <c r="E40" i="20"/>
  <c r="D40" i="20"/>
  <c r="F39" i="20"/>
  <c r="E39" i="20"/>
  <c r="D39" i="20"/>
  <c r="F38" i="20"/>
  <c r="E38" i="20"/>
  <c r="D38" i="20"/>
  <c r="F37" i="20"/>
  <c r="E37" i="20"/>
  <c r="D37" i="20"/>
  <c r="F36" i="20"/>
  <c r="E36" i="20"/>
  <c r="D36" i="20"/>
  <c r="F35" i="20"/>
  <c r="E35" i="20"/>
  <c r="D35" i="20"/>
  <c r="F34" i="20"/>
  <c r="E34" i="20"/>
  <c r="D34" i="20"/>
  <c r="F33" i="20"/>
  <c r="E33" i="20"/>
  <c r="D33" i="20"/>
  <c r="F32" i="20"/>
  <c r="E32" i="20"/>
  <c r="D32" i="20"/>
  <c r="F31" i="20"/>
  <c r="E31" i="20"/>
  <c r="D31" i="20"/>
  <c r="F30" i="20"/>
  <c r="E30" i="20"/>
  <c r="D30" i="20"/>
  <c r="F29" i="20"/>
  <c r="E29" i="20"/>
  <c r="D29" i="20"/>
  <c r="F28" i="20"/>
  <c r="E28" i="20"/>
  <c r="D28" i="20"/>
  <c r="F27" i="20"/>
  <c r="E27" i="20"/>
  <c r="D27" i="20"/>
  <c r="F26" i="20"/>
  <c r="E26" i="20"/>
  <c r="D26" i="20"/>
  <c r="F25" i="20"/>
  <c r="E25" i="20"/>
  <c r="D25" i="20"/>
  <c r="F24" i="20"/>
  <c r="E24" i="20"/>
  <c r="D24" i="20"/>
  <c r="F23" i="20"/>
  <c r="E23" i="20"/>
  <c r="D23" i="20"/>
  <c r="F22" i="20"/>
  <c r="E22" i="20"/>
  <c r="D22" i="20"/>
  <c r="F21" i="20"/>
  <c r="E21" i="20"/>
  <c r="D21" i="20"/>
  <c r="F20" i="20"/>
  <c r="E20" i="20"/>
  <c r="D20" i="20"/>
  <c r="F19" i="20"/>
  <c r="E19" i="20"/>
  <c r="D19" i="20"/>
  <c r="F18" i="20"/>
  <c r="E18" i="20"/>
  <c r="D18" i="20"/>
  <c r="F17" i="20"/>
  <c r="E17" i="20"/>
  <c r="D17" i="20"/>
  <c r="F16" i="20"/>
  <c r="E16" i="20"/>
  <c r="D16" i="20"/>
  <c r="F15" i="20"/>
  <c r="E15" i="20"/>
  <c r="D15" i="20"/>
  <c r="F14" i="20"/>
  <c r="E14" i="20"/>
  <c r="D14" i="20"/>
  <c r="F13" i="20"/>
  <c r="E13" i="20"/>
  <c r="D13" i="20"/>
  <c r="F12" i="20"/>
  <c r="E12" i="20"/>
  <c r="D12" i="20"/>
  <c r="F11" i="20"/>
  <c r="E11" i="20"/>
  <c r="D11" i="20"/>
  <c r="F10" i="20"/>
  <c r="E10" i="20"/>
  <c r="D10" i="20"/>
  <c r="F9" i="20"/>
  <c r="E9" i="20"/>
  <c r="D9" i="20"/>
  <c r="F8" i="20"/>
  <c r="E8" i="20"/>
  <c r="D8" i="20"/>
  <c r="F7" i="20"/>
  <c r="E7" i="20"/>
  <c r="D7" i="20"/>
  <c r="F6" i="20"/>
  <c r="E6" i="20"/>
  <c r="D6" i="20"/>
  <c r="F5" i="20"/>
  <c r="E5" i="20"/>
  <c r="D5" i="20"/>
  <c r="O499" i="19"/>
  <c r="N499" i="19"/>
  <c r="M499" i="19"/>
  <c r="L499" i="19"/>
  <c r="H499" i="19"/>
  <c r="O498" i="19"/>
  <c r="N498" i="19"/>
  <c r="M498" i="19"/>
  <c r="K498" i="19"/>
  <c r="O497" i="19"/>
  <c r="N497" i="19"/>
  <c r="L497" i="19"/>
  <c r="K497" i="19"/>
  <c r="O496" i="19"/>
  <c r="M496" i="19"/>
  <c r="L496" i="19"/>
  <c r="K496" i="19"/>
  <c r="N495" i="19"/>
  <c r="M495" i="19"/>
  <c r="L495" i="19"/>
  <c r="K495" i="19"/>
  <c r="O494" i="19"/>
  <c r="N494" i="19"/>
  <c r="M494" i="19"/>
  <c r="J494" i="19"/>
  <c r="O493" i="19"/>
  <c r="N493" i="19"/>
  <c r="L493" i="19"/>
  <c r="J493" i="19"/>
  <c r="O492" i="19"/>
  <c r="M492" i="19"/>
  <c r="L492" i="19"/>
  <c r="J492" i="19"/>
  <c r="N491" i="19"/>
  <c r="M491" i="19"/>
  <c r="L491" i="19"/>
  <c r="J491" i="19"/>
  <c r="O490" i="19"/>
  <c r="N490" i="19"/>
  <c r="K490" i="19"/>
  <c r="J490" i="19"/>
  <c r="O489" i="19"/>
  <c r="M489" i="19"/>
  <c r="K489" i="19"/>
  <c r="J489" i="19"/>
  <c r="N488" i="19"/>
  <c r="M488" i="19"/>
  <c r="K488" i="19"/>
  <c r="J488" i="19"/>
  <c r="O487" i="19"/>
  <c r="L487" i="19"/>
  <c r="K487" i="19"/>
  <c r="J487" i="19"/>
  <c r="N486" i="19"/>
  <c r="L486" i="19"/>
  <c r="K486" i="19"/>
  <c r="J486" i="19"/>
  <c r="M485" i="19"/>
  <c r="L485" i="19"/>
  <c r="K485" i="19"/>
  <c r="J485" i="19"/>
  <c r="O484" i="19"/>
  <c r="N484" i="19"/>
  <c r="M484" i="19"/>
  <c r="I484" i="19"/>
  <c r="O483" i="19"/>
  <c r="N483" i="19"/>
  <c r="L483" i="19"/>
  <c r="I483" i="19"/>
  <c r="O482" i="19"/>
  <c r="M482" i="19"/>
  <c r="L482" i="19"/>
  <c r="I482" i="19"/>
  <c r="N481" i="19"/>
  <c r="M481" i="19"/>
  <c r="L481" i="19"/>
  <c r="I481" i="19"/>
  <c r="O480" i="19"/>
  <c r="N480" i="19"/>
  <c r="K480" i="19"/>
  <c r="I480" i="19"/>
  <c r="O479" i="19"/>
  <c r="M479" i="19"/>
  <c r="K479" i="19"/>
  <c r="I479" i="19"/>
  <c r="N478" i="19"/>
  <c r="M478" i="19"/>
  <c r="K478" i="19"/>
  <c r="I478" i="19"/>
  <c r="O477" i="19"/>
  <c r="L477" i="19"/>
  <c r="K477" i="19"/>
  <c r="I477" i="19"/>
  <c r="N476" i="19"/>
  <c r="L476" i="19"/>
  <c r="K476" i="19"/>
  <c r="I476" i="19"/>
  <c r="M475" i="19"/>
  <c r="L475" i="19"/>
  <c r="K475" i="19"/>
  <c r="I475" i="19"/>
  <c r="O474" i="19"/>
  <c r="N474" i="19"/>
  <c r="J474" i="19"/>
  <c r="I474" i="19"/>
  <c r="O473" i="19"/>
  <c r="M473" i="19"/>
  <c r="J473" i="19"/>
  <c r="I473" i="19"/>
  <c r="N472" i="19"/>
  <c r="M472" i="19"/>
  <c r="J472" i="19"/>
  <c r="I472" i="19"/>
  <c r="O471" i="19"/>
  <c r="L471" i="19"/>
  <c r="J471" i="19"/>
  <c r="I471" i="19"/>
  <c r="N470" i="19"/>
  <c r="L470" i="19"/>
  <c r="J470" i="19"/>
  <c r="I470" i="19"/>
  <c r="M469" i="19"/>
  <c r="L469" i="19"/>
  <c r="J469" i="19"/>
  <c r="I469" i="19"/>
  <c r="O468" i="19"/>
  <c r="K468" i="19"/>
  <c r="J468" i="19"/>
  <c r="I468" i="19"/>
  <c r="N467" i="19"/>
  <c r="K467" i="19"/>
  <c r="J467" i="19"/>
  <c r="I467" i="19"/>
  <c r="M466" i="19"/>
  <c r="K466" i="19"/>
  <c r="J466" i="19"/>
  <c r="I466" i="19"/>
  <c r="L465" i="19"/>
  <c r="K465" i="19"/>
  <c r="J465" i="19"/>
  <c r="I465" i="19"/>
  <c r="O464" i="19"/>
  <c r="N464" i="19"/>
  <c r="M464" i="19"/>
  <c r="H464" i="19"/>
  <c r="O463" i="19"/>
  <c r="N463" i="19"/>
  <c r="L463" i="19"/>
  <c r="H463" i="19"/>
  <c r="O462" i="19"/>
  <c r="M462" i="19"/>
  <c r="L462" i="19"/>
  <c r="H462" i="19"/>
  <c r="N461" i="19"/>
  <c r="M461" i="19"/>
  <c r="L461" i="19"/>
  <c r="H461" i="19"/>
  <c r="O460" i="19"/>
  <c r="N460" i="19"/>
  <c r="K460" i="19"/>
  <c r="H460" i="19"/>
  <c r="O459" i="19"/>
  <c r="M459" i="19"/>
  <c r="K459" i="19"/>
  <c r="H459" i="19"/>
  <c r="N458" i="19"/>
  <c r="M458" i="19"/>
  <c r="K458" i="19"/>
  <c r="H458" i="19"/>
  <c r="O457" i="19"/>
  <c r="L457" i="19"/>
  <c r="K457" i="19"/>
  <c r="H457" i="19"/>
  <c r="N456" i="19"/>
  <c r="L456" i="19"/>
  <c r="K456" i="19"/>
  <c r="H456" i="19"/>
  <c r="M455" i="19"/>
  <c r="L455" i="19"/>
  <c r="K455" i="19"/>
  <c r="H455" i="19"/>
  <c r="O454" i="19"/>
  <c r="N454" i="19"/>
  <c r="J454" i="19"/>
  <c r="H454" i="19"/>
  <c r="O453" i="19"/>
  <c r="M453" i="19"/>
  <c r="J453" i="19"/>
  <c r="H453" i="19"/>
  <c r="N452" i="19"/>
  <c r="M452" i="19"/>
  <c r="J452" i="19"/>
  <c r="H452" i="19"/>
  <c r="O451" i="19"/>
  <c r="L451" i="19"/>
  <c r="J451" i="19"/>
  <c r="H451" i="19"/>
  <c r="N450" i="19"/>
  <c r="L450" i="19"/>
  <c r="J450" i="19"/>
  <c r="H450" i="19"/>
  <c r="M449" i="19"/>
  <c r="L449" i="19"/>
  <c r="J449" i="19"/>
  <c r="H449" i="19"/>
  <c r="O448" i="19"/>
  <c r="K448" i="19"/>
  <c r="J448" i="19"/>
  <c r="H448" i="19"/>
  <c r="N447" i="19"/>
  <c r="K447" i="19"/>
  <c r="J447" i="19"/>
  <c r="H447" i="19"/>
  <c r="M446" i="19"/>
  <c r="K446" i="19"/>
  <c r="J446" i="19"/>
  <c r="H446" i="19"/>
  <c r="L445" i="19"/>
  <c r="K445" i="19"/>
  <c r="J445" i="19"/>
  <c r="H445" i="19"/>
  <c r="O444" i="19"/>
  <c r="N444" i="19"/>
  <c r="I444" i="19"/>
  <c r="H444" i="19"/>
  <c r="O443" i="19"/>
  <c r="M443" i="19"/>
  <c r="I443" i="19"/>
  <c r="H443" i="19"/>
  <c r="N442" i="19"/>
  <c r="M442" i="19"/>
  <c r="I442" i="19"/>
  <c r="H442" i="19"/>
  <c r="O441" i="19"/>
  <c r="L441" i="19"/>
  <c r="I441" i="19"/>
  <c r="H441" i="19"/>
  <c r="N440" i="19"/>
  <c r="L440" i="19"/>
  <c r="I440" i="19"/>
  <c r="H440" i="19"/>
  <c r="M439" i="19"/>
  <c r="L439" i="19"/>
  <c r="I439" i="19"/>
  <c r="H439" i="19"/>
  <c r="O438" i="19"/>
  <c r="K438" i="19"/>
  <c r="I438" i="19"/>
  <c r="H438" i="19"/>
  <c r="N437" i="19"/>
  <c r="K437" i="19"/>
  <c r="I437" i="19"/>
  <c r="H437" i="19"/>
  <c r="M436" i="19"/>
  <c r="K436" i="19"/>
  <c r="I436" i="19"/>
  <c r="H436" i="19"/>
  <c r="L435" i="19"/>
  <c r="K435" i="19"/>
  <c r="I435" i="19"/>
  <c r="H435" i="19"/>
  <c r="O434" i="19"/>
  <c r="J434" i="19"/>
  <c r="I434" i="19"/>
  <c r="H434" i="19"/>
  <c r="N433" i="19"/>
  <c r="J433" i="19"/>
  <c r="I433" i="19"/>
  <c r="H433" i="19"/>
  <c r="M432" i="19"/>
  <c r="J432" i="19"/>
  <c r="I432" i="19"/>
  <c r="H432" i="19"/>
  <c r="L431" i="19"/>
  <c r="J431" i="19"/>
  <c r="I431" i="19"/>
  <c r="H431" i="19"/>
  <c r="K430" i="19"/>
  <c r="J430" i="19"/>
  <c r="I430" i="19"/>
  <c r="H430" i="19"/>
  <c r="O429" i="19"/>
  <c r="N429" i="19"/>
  <c r="M429" i="19"/>
  <c r="G429" i="19"/>
  <c r="O428" i="19"/>
  <c r="N428" i="19"/>
  <c r="L428" i="19"/>
  <c r="G428" i="19"/>
  <c r="O427" i="19"/>
  <c r="M427" i="19"/>
  <c r="L427" i="19"/>
  <c r="G427" i="19"/>
  <c r="N426" i="19"/>
  <c r="M426" i="19"/>
  <c r="L426" i="19"/>
  <c r="G426" i="19"/>
  <c r="O425" i="19"/>
  <c r="N425" i="19"/>
  <c r="K425" i="19"/>
  <c r="G425" i="19"/>
  <c r="O424" i="19"/>
  <c r="M424" i="19"/>
  <c r="K424" i="19"/>
  <c r="G424" i="19"/>
  <c r="N423" i="19"/>
  <c r="M423" i="19"/>
  <c r="K423" i="19"/>
  <c r="G423" i="19"/>
  <c r="O422" i="19"/>
  <c r="L422" i="19"/>
  <c r="K422" i="19"/>
  <c r="G422" i="19"/>
  <c r="N421" i="19"/>
  <c r="L421" i="19"/>
  <c r="K421" i="19"/>
  <c r="G421" i="19"/>
  <c r="M420" i="19"/>
  <c r="L420" i="19"/>
  <c r="K420" i="19"/>
  <c r="G420" i="19"/>
  <c r="O419" i="19"/>
  <c r="N419" i="19"/>
  <c r="J419" i="19"/>
  <c r="G419" i="19"/>
  <c r="O418" i="19"/>
  <c r="M418" i="19"/>
  <c r="J418" i="19"/>
  <c r="G418" i="19"/>
  <c r="N417" i="19"/>
  <c r="M417" i="19"/>
  <c r="J417" i="19"/>
  <c r="G417" i="19"/>
  <c r="O416" i="19"/>
  <c r="L416" i="19"/>
  <c r="J416" i="19"/>
  <c r="G416" i="19"/>
  <c r="N415" i="19"/>
  <c r="L415" i="19"/>
  <c r="J415" i="19"/>
  <c r="G415" i="19"/>
  <c r="M414" i="19"/>
  <c r="L414" i="19"/>
  <c r="J414" i="19"/>
  <c r="G414" i="19"/>
  <c r="O413" i="19"/>
  <c r="K413" i="19"/>
  <c r="J413" i="19"/>
  <c r="G413" i="19"/>
  <c r="N412" i="19"/>
  <c r="K412" i="19"/>
  <c r="J412" i="19"/>
  <c r="G412" i="19"/>
  <c r="M411" i="19"/>
  <c r="K411" i="19"/>
  <c r="J411" i="19"/>
  <c r="G411" i="19"/>
  <c r="L410" i="19"/>
  <c r="K410" i="19"/>
  <c r="J410" i="19"/>
  <c r="G410" i="19"/>
  <c r="O409" i="19"/>
  <c r="N409" i="19"/>
  <c r="I409" i="19"/>
  <c r="G409" i="19"/>
  <c r="O408" i="19"/>
  <c r="M408" i="19"/>
  <c r="I408" i="19"/>
  <c r="G408" i="19"/>
  <c r="N407" i="19"/>
  <c r="M407" i="19"/>
  <c r="I407" i="19"/>
  <c r="G407" i="19"/>
  <c r="O406" i="19"/>
  <c r="L406" i="19"/>
  <c r="I406" i="19"/>
  <c r="G406" i="19"/>
  <c r="N405" i="19"/>
  <c r="L405" i="19"/>
  <c r="I405" i="19"/>
  <c r="G405" i="19"/>
  <c r="M404" i="19"/>
  <c r="L404" i="19"/>
  <c r="I404" i="19"/>
  <c r="G404" i="19"/>
  <c r="O403" i="19"/>
  <c r="K403" i="19"/>
  <c r="I403" i="19"/>
  <c r="G403" i="19"/>
  <c r="N402" i="19"/>
  <c r="K402" i="19"/>
  <c r="I402" i="19"/>
  <c r="G402" i="19"/>
  <c r="M401" i="19"/>
  <c r="K401" i="19"/>
  <c r="I401" i="19"/>
  <c r="G401" i="19"/>
  <c r="L400" i="19"/>
  <c r="K400" i="19"/>
  <c r="I400" i="19"/>
  <c r="G400" i="19"/>
  <c r="O399" i="19"/>
  <c r="J399" i="19"/>
  <c r="I399" i="19"/>
  <c r="G399" i="19"/>
  <c r="N398" i="19"/>
  <c r="J398" i="19"/>
  <c r="I398" i="19"/>
  <c r="G398" i="19"/>
  <c r="M397" i="19"/>
  <c r="J397" i="19"/>
  <c r="I397" i="19"/>
  <c r="G397" i="19"/>
  <c r="L396" i="19"/>
  <c r="J396" i="19"/>
  <c r="I396" i="19"/>
  <c r="G396" i="19"/>
  <c r="K395" i="19"/>
  <c r="J395" i="19"/>
  <c r="I395" i="19"/>
  <c r="G395" i="19"/>
  <c r="O394" i="19"/>
  <c r="N394" i="19"/>
  <c r="H394" i="19"/>
  <c r="G394" i="19"/>
  <c r="O393" i="19"/>
  <c r="M393" i="19"/>
  <c r="H393" i="19"/>
  <c r="G393" i="19"/>
  <c r="N392" i="19"/>
  <c r="M392" i="19"/>
  <c r="H392" i="19"/>
  <c r="G392" i="19"/>
  <c r="O391" i="19"/>
  <c r="L391" i="19"/>
  <c r="H391" i="19"/>
  <c r="G391" i="19"/>
  <c r="N390" i="19"/>
  <c r="L390" i="19"/>
  <c r="H390" i="19"/>
  <c r="G390" i="19"/>
  <c r="M389" i="19"/>
  <c r="L389" i="19"/>
  <c r="H389" i="19"/>
  <c r="G389" i="19"/>
  <c r="O388" i="19"/>
  <c r="K388" i="19"/>
  <c r="H388" i="19"/>
  <c r="G388" i="19"/>
  <c r="N387" i="19"/>
  <c r="K387" i="19"/>
  <c r="H387" i="19"/>
  <c r="G387" i="19"/>
  <c r="M386" i="19"/>
  <c r="K386" i="19"/>
  <c r="H386" i="19"/>
  <c r="G386" i="19"/>
  <c r="L385" i="19"/>
  <c r="K385" i="19"/>
  <c r="H385" i="19"/>
  <c r="G385" i="19"/>
  <c r="O384" i="19"/>
  <c r="J384" i="19"/>
  <c r="H384" i="19"/>
  <c r="G384" i="19"/>
  <c r="N383" i="19"/>
  <c r="J383" i="19"/>
  <c r="H383" i="19"/>
  <c r="G383" i="19"/>
  <c r="M382" i="19"/>
  <c r="J382" i="19"/>
  <c r="H382" i="19"/>
  <c r="G382" i="19"/>
  <c r="L381" i="19"/>
  <c r="J381" i="19"/>
  <c r="H381" i="19"/>
  <c r="G381" i="19"/>
  <c r="K380" i="19"/>
  <c r="J380" i="19"/>
  <c r="H380" i="19"/>
  <c r="G380" i="19"/>
  <c r="O379" i="19"/>
  <c r="I379" i="19"/>
  <c r="H379" i="19"/>
  <c r="G379" i="19"/>
  <c r="N378" i="19"/>
  <c r="I378" i="19"/>
  <c r="H378" i="19"/>
  <c r="G378" i="19"/>
  <c r="M377" i="19"/>
  <c r="I377" i="19"/>
  <c r="H377" i="19"/>
  <c r="G377" i="19"/>
  <c r="L376" i="19"/>
  <c r="I376" i="19"/>
  <c r="H376" i="19"/>
  <c r="G376" i="19"/>
  <c r="K375" i="19"/>
  <c r="I375" i="19"/>
  <c r="H375" i="19"/>
  <c r="G375" i="19"/>
  <c r="J374" i="19"/>
  <c r="I374" i="19"/>
  <c r="H374" i="19"/>
  <c r="G374" i="19"/>
  <c r="O373" i="19"/>
  <c r="N373" i="19"/>
  <c r="M373" i="19"/>
  <c r="F373" i="19"/>
  <c r="O372" i="19"/>
  <c r="N372" i="19"/>
  <c r="L372" i="19"/>
  <c r="F372" i="19"/>
  <c r="O371" i="19"/>
  <c r="M371" i="19"/>
  <c r="L371" i="19"/>
  <c r="F371" i="19"/>
  <c r="N370" i="19"/>
  <c r="M370" i="19"/>
  <c r="L370" i="19"/>
  <c r="F370" i="19"/>
  <c r="O369" i="19"/>
  <c r="N369" i="19"/>
  <c r="K369" i="19"/>
  <c r="F369" i="19"/>
  <c r="O368" i="19"/>
  <c r="M368" i="19"/>
  <c r="K368" i="19"/>
  <c r="F368" i="19"/>
  <c r="N367" i="19"/>
  <c r="M367" i="19"/>
  <c r="K367" i="19"/>
  <c r="F367" i="19"/>
  <c r="O366" i="19"/>
  <c r="L366" i="19"/>
  <c r="K366" i="19"/>
  <c r="F366" i="19"/>
  <c r="N365" i="19"/>
  <c r="L365" i="19"/>
  <c r="K365" i="19"/>
  <c r="F365" i="19"/>
  <c r="M364" i="19"/>
  <c r="L364" i="19"/>
  <c r="K364" i="19"/>
  <c r="F364" i="19"/>
  <c r="O363" i="19"/>
  <c r="N363" i="19"/>
  <c r="J363" i="19"/>
  <c r="F363" i="19"/>
  <c r="O362" i="19"/>
  <c r="M362" i="19"/>
  <c r="J362" i="19"/>
  <c r="F362" i="19"/>
  <c r="N361" i="19"/>
  <c r="M361" i="19"/>
  <c r="J361" i="19"/>
  <c r="F361" i="19"/>
  <c r="O360" i="19"/>
  <c r="L360" i="19"/>
  <c r="J360" i="19"/>
  <c r="F360" i="19"/>
  <c r="N359" i="19"/>
  <c r="L359" i="19"/>
  <c r="J359" i="19"/>
  <c r="F359" i="19"/>
  <c r="M358" i="19"/>
  <c r="L358" i="19"/>
  <c r="J358" i="19"/>
  <c r="F358" i="19"/>
  <c r="O357" i="19"/>
  <c r="K357" i="19"/>
  <c r="J357" i="19"/>
  <c r="F357" i="19"/>
  <c r="N356" i="19"/>
  <c r="K356" i="19"/>
  <c r="J356" i="19"/>
  <c r="F356" i="19"/>
  <c r="M355" i="19"/>
  <c r="K355" i="19"/>
  <c r="J355" i="19"/>
  <c r="F355" i="19"/>
  <c r="L354" i="19"/>
  <c r="K354" i="19"/>
  <c r="J354" i="19"/>
  <c r="F354" i="19"/>
  <c r="O353" i="19"/>
  <c r="N353" i="19"/>
  <c r="I353" i="19"/>
  <c r="F353" i="19"/>
  <c r="O352" i="19"/>
  <c r="M352" i="19"/>
  <c r="I352" i="19"/>
  <c r="F352" i="19"/>
  <c r="N351" i="19"/>
  <c r="M351" i="19"/>
  <c r="I351" i="19"/>
  <c r="F351" i="19"/>
  <c r="O350" i="19"/>
  <c r="L350" i="19"/>
  <c r="I350" i="19"/>
  <c r="F350" i="19"/>
  <c r="N349" i="19"/>
  <c r="L349" i="19"/>
  <c r="I349" i="19"/>
  <c r="F349" i="19"/>
  <c r="M348" i="19"/>
  <c r="L348" i="19"/>
  <c r="I348" i="19"/>
  <c r="F348" i="19"/>
  <c r="O347" i="19"/>
  <c r="K347" i="19"/>
  <c r="I347" i="19"/>
  <c r="F347" i="19"/>
  <c r="N346" i="19"/>
  <c r="K346" i="19"/>
  <c r="I346" i="19"/>
  <c r="F346" i="19"/>
  <c r="M345" i="19"/>
  <c r="K345" i="19"/>
  <c r="I345" i="19"/>
  <c r="F345" i="19"/>
  <c r="L344" i="19"/>
  <c r="K344" i="19"/>
  <c r="I344" i="19"/>
  <c r="F344" i="19"/>
  <c r="O343" i="19"/>
  <c r="J343" i="19"/>
  <c r="I343" i="19"/>
  <c r="F343" i="19"/>
  <c r="N342" i="19"/>
  <c r="J342" i="19"/>
  <c r="I342" i="19"/>
  <c r="F342" i="19"/>
  <c r="M341" i="19"/>
  <c r="J341" i="19"/>
  <c r="I341" i="19"/>
  <c r="F341" i="19"/>
  <c r="L340" i="19"/>
  <c r="J340" i="19"/>
  <c r="I340" i="19"/>
  <c r="F340" i="19"/>
  <c r="K339" i="19"/>
  <c r="J339" i="19"/>
  <c r="I339" i="19"/>
  <c r="F339" i="19"/>
  <c r="O338" i="19"/>
  <c r="N338" i="19"/>
  <c r="H338" i="19"/>
  <c r="F338" i="19"/>
  <c r="O337" i="19"/>
  <c r="M337" i="19"/>
  <c r="H337" i="19"/>
  <c r="F337" i="19"/>
  <c r="N336" i="19"/>
  <c r="M336" i="19"/>
  <c r="H336" i="19"/>
  <c r="F336" i="19"/>
  <c r="O335" i="19"/>
  <c r="L335" i="19"/>
  <c r="H335" i="19"/>
  <c r="F335" i="19"/>
  <c r="N334" i="19"/>
  <c r="L334" i="19"/>
  <c r="H334" i="19"/>
  <c r="F334" i="19"/>
  <c r="M333" i="19"/>
  <c r="L333" i="19"/>
  <c r="H333" i="19"/>
  <c r="F333" i="19"/>
  <c r="O332" i="19"/>
  <c r="K332" i="19"/>
  <c r="H332" i="19"/>
  <c r="F332" i="19"/>
  <c r="N331" i="19"/>
  <c r="K331" i="19"/>
  <c r="H331" i="19"/>
  <c r="F331" i="19"/>
  <c r="M330" i="19"/>
  <c r="K330" i="19"/>
  <c r="H330" i="19"/>
  <c r="F330" i="19"/>
  <c r="L329" i="19"/>
  <c r="K329" i="19"/>
  <c r="H329" i="19"/>
  <c r="F329" i="19"/>
  <c r="O328" i="19"/>
  <c r="J328" i="19"/>
  <c r="H328" i="19"/>
  <c r="F328" i="19"/>
  <c r="N327" i="19"/>
  <c r="J327" i="19"/>
  <c r="H327" i="19"/>
  <c r="F327" i="19"/>
  <c r="M326" i="19"/>
  <c r="J326" i="19"/>
  <c r="H326" i="19"/>
  <c r="F326" i="19"/>
  <c r="L325" i="19"/>
  <c r="J325" i="19"/>
  <c r="H325" i="19"/>
  <c r="F325" i="19"/>
  <c r="K324" i="19"/>
  <c r="J324" i="19"/>
  <c r="H324" i="19"/>
  <c r="F324" i="19"/>
  <c r="O323" i="19"/>
  <c r="I323" i="19"/>
  <c r="H323" i="19"/>
  <c r="F323" i="19"/>
  <c r="N322" i="19"/>
  <c r="I322" i="19"/>
  <c r="H322" i="19"/>
  <c r="F322" i="19"/>
  <c r="M321" i="19"/>
  <c r="I321" i="19"/>
  <c r="H321" i="19"/>
  <c r="F321" i="19"/>
  <c r="L320" i="19"/>
  <c r="I320" i="19"/>
  <c r="H320" i="19"/>
  <c r="F320" i="19"/>
  <c r="K319" i="19"/>
  <c r="I319" i="19"/>
  <c r="H319" i="19"/>
  <c r="F319" i="19"/>
  <c r="J318" i="19"/>
  <c r="I318" i="19"/>
  <c r="H318" i="19"/>
  <c r="F318" i="19"/>
  <c r="O317" i="19"/>
  <c r="N317" i="19"/>
  <c r="G317" i="19"/>
  <c r="F317" i="19"/>
  <c r="O316" i="19"/>
  <c r="M316" i="19"/>
  <c r="G316" i="19"/>
  <c r="F316" i="19"/>
  <c r="N315" i="19"/>
  <c r="M315" i="19"/>
  <c r="G315" i="19"/>
  <c r="F315" i="19"/>
  <c r="O314" i="19"/>
  <c r="L314" i="19"/>
  <c r="G314" i="19"/>
  <c r="F314" i="19"/>
  <c r="N313" i="19"/>
  <c r="L313" i="19"/>
  <c r="G313" i="19"/>
  <c r="F313" i="19"/>
  <c r="M312" i="19"/>
  <c r="L312" i="19"/>
  <c r="G312" i="19"/>
  <c r="F312" i="19"/>
  <c r="O311" i="19"/>
  <c r="K311" i="19"/>
  <c r="G311" i="19"/>
  <c r="F311" i="19"/>
  <c r="N310" i="19"/>
  <c r="K310" i="19"/>
  <c r="G310" i="19"/>
  <c r="F310" i="19"/>
  <c r="M309" i="19"/>
  <c r="K309" i="19"/>
  <c r="G309" i="19"/>
  <c r="F309" i="19"/>
  <c r="L308" i="19"/>
  <c r="K308" i="19"/>
  <c r="G308" i="19"/>
  <c r="F308" i="19"/>
  <c r="O307" i="19"/>
  <c r="J307" i="19"/>
  <c r="G307" i="19"/>
  <c r="F307" i="19"/>
  <c r="N306" i="19"/>
  <c r="J306" i="19"/>
  <c r="G306" i="19"/>
  <c r="F306" i="19"/>
  <c r="M305" i="19"/>
  <c r="J305" i="19"/>
  <c r="G305" i="19"/>
  <c r="F305" i="19"/>
  <c r="L304" i="19"/>
  <c r="J304" i="19"/>
  <c r="G304" i="19"/>
  <c r="F304" i="19"/>
  <c r="K303" i="19"/>
  <c r="J303" i="19"/>
  <c r="G303" i="19"/>
  <c r="F303" i="19"/>
  <c r="O302" i="19"/>
  <c r="I302" i="19"/>
  <c r="G302" i="19"/>
  <c r="F302" i="19"/>
  <c r="N301" i="19"/>
  <c r="I301" i="19"/>
  <c r="G301" i="19"/>
  <c r="F301" i="19"/>
  <c r="M300" i="19"/>
  <c r="I300" i="19"/>
  <c r="G300" i="19"/>
  <c r="F300" i="19"/>
  <c r="L299" i="19"/>
  <c r="I299" i="19"/>
  <c r="G299" i="19"/>
  <c r="F299" i="19"/>
  <c r="K298" i="19"/>
  <c r="I298" i="19"/>
  <c r="G298" i="19"/>
  <c r="F298" i="19"/>
  <c r="J297" i="19"/>
  <c r="I297" i="19"/>
  <c r="G297" i="19"/>
  <c r="F297" i="19"/>
  <c r="O296" i="19"/>
  <c r="H296" i="19"/>
  <c r="G296" i="19"/>
  <c r="F296" i="19"/>
  <c r="N295" i="19"/>
  <c r="H295" i="19"/>
  <c r="G295" i="19"/>
  <c r="F295" i="19"/>
  <c r="M294" i="19"/>
  <c r="H294" i="19"/>
  <c r="G294" i="19"/>
  <c r="F294" i="19"/>
  <c r="L293" i="19"/>
  <c r="H293" i="19"/>
  <c r="G293" i="19"/>
  <c r="F293" i="19"/>
  <c r="K292" i="19"/>
  <c r="H292" i="19"/>
  <c r="G292" i="19"/>
  <c r="F292" i="19"/>
  <c r="J291" i="19"/>
  <c r="H291" i="19"/>
  <c r="G291" i="19"/>
  <c r="F291" i="19"/>
  <c r="I290" i="19"/>
  <c r="H290" i="19"/>
  <c r="G290" i="19"/>
  <c r="F290" i="19"/>
  <c r="O289" i="19"/>
  <c r="N289" i="19"/>
  <c r="M289" i="19"/>
  <c r="E289" i="19"/>
  <c r="O288" i="19"/>
  <c r="N288" i="19"/>
  <c r="L288" i="19"/>
  <c r="E288" i="19"/>
  <c r="O287" i="19"/>
  <c r="M287" i="19"/>
  <c r="L287" i="19"/>
  <c r="E287" i="19"/>
  <c r="N286" i="19"/>
  <c r="M286" i="19"/>
  <c r="L286" i="19"/>
  <c r="E286" i="19"/>
  <c r="O285" i="19"/>
  <c r="N285" i="19"/>
  <c r="K285" i="19"/>
  <c r="E285" i="19"/>
  <c r="O284" i="19"/>
  <c r="M284" i="19"/>
  <c r="K284" i="19"/>
  <c r="E284" i="19"/>
  <c r="N283" i="19"/>
  <c r="M283" i="19"/>
  <c r="K283" i="19"/>
  <c r="E283" i="19"/>
  <c r="O282" i="19"/>
  <c r="L282" i="19"/>
  <c r="K282" i="19"/>
  <c r="E282" i="19"/>
  <c r="N281" i="19"/>
  <c r="L281" i="19"/>
  <c r="K281" i="19"/>
  <c r="E281" i="19"/>
  <c r="M280" i="19"/>
  <c r="L280" i="19"/>
  <c r="K280" i="19"/>
  <c r="E280" i="19"/>
  <c r="O279" i="19"/>
  <c r="N279" i="19"/>
  <c r="J279" i="19"/>
  <c r="E279" i="19"/>
  <c r="O278" i="19"/>
  <c r="M278" i="19"/>
  <c r="J278" i="19"/>
  <c r="E278" i="19"/>
  <c r="N277" i="19"/>
  <c r="M277" i="19"/>
  <c r="J277" i="19"/>
  <c r="E277" i="19"/>
  <c r="O276" i="19"/>
  <c r="L276" i="19"/>
  <c r="J276" i="19"/>
  <c r="E276" i="19"/>
  <c r="N275" i="19"/>
  <c r="L275" i="19"/>
  <c r="J275" i="19"/>
  <c r="E275" i="19"/>
  <c r="M274" i="19"/>
  <c r="L274" i="19"/>
  <c r="J274" i="19"/>
  <c r="E274" i="19"/>
  <c r="O273" i="19"/>
  <c r="K273" i="19"/>
  <c r="J273" i="19"/>
  <c r="E273" i="19"/>
  <c r="N272" i="19"/>
  <c r="K272" i="19"/>
  <c r="J272" i="19"/>
  <c r="E272" i="19"/>
  <c r="M271" i="19"/>
  <c r="K271" i="19"/>
  <c r="J271" i="19"/>
  <c r="E271" i="19"/>
  <c r="L270" i="19"/>
  <c r="K270" i="19"/>
  <c r="J270" i="19"/>
  <c r="E270" i="19"/>
  <c r="O269" i="19"/>
  <c r="N269" i="19"/>
  <c r="I269" i="19"/>
  <c r="E269" i="19"/>
  <c r="O268" i="19"/>
  <c r="M268" i="19"/>
  <c r="I268" i="19"/>
  <c r="E268" i="19"/>
  <c r="N267" i="19"/>
  <c r="M267" i="19"/>
  <c r="I267" i="19"/>
  <c r="E267" i="19"/>
  <c r="O266" i="19"/>
  <c r="L266" i="19"/>
  <c r="I266" i="19"/>
  <c r="E266" i="19"/>
  <c r="N265" i="19"/>
  <c r="L265" i="19"/>
  <c r="I265" i="19"/>
  <c r="E265" i="19"/>
  <c r="M264" i="19"/>
  <c r="L264" i="19"/>
  <c r="I264" i="19"/>
  <c r="E264" i="19"/>
  <c r="O263" i="19"/>
  <c r="K263" i="19"/>
  <c r="I263" i="19"/>
  <c r="E263" i="19"/>
  <c r="N262" i="19"/>
  <c r="K262" i="19"/>
  <c r="I262" i="19"/>
  <c r="E262" i="19"/>
  <c r="M261" i="19"/>
  <c r="K261" i="19"/>
  <c r="I261" i="19"/>
  <c r="E261" i="19"/>
  <c r="L260" i="19"/>
  <c r="K260" i="19"/>
  <c r="I260" i="19"/>
  <c r="E260" i="19"/>
  <c r="O259" i="19"/>
  <c r="J259" i="19"/>
  <c r="I259" i="19"/>
  <c r="E259" i="19"/>
  <c r="N258" i="19"/>
  <c r="J258" i="19"/>
  <c r="I258" i="19"/>
  <c r="E258" i="19"/>
  <c r="M257" i="19"/>
  <c r="J257" i="19"/>
  <c r="I257" i="19"/>
  <c r="E257" i="19"/>
  <c r="L256" i="19"/>
  <c r="J256" i="19"/>
  <c r="I256" i="19"/>
  <c r="E256" i="19"/>
  <c r="K255" i="19"/>
  <c r="J255" i="19"/>
  <c r="I255" i="19"/>
  <c r="E255" i="19"/>
  <c r="O254" i="19"/>
  <c r="N254" i="19"/>
  <c r="H254" i="19"/>
  <c r="E254" i="19"/>
  <c r="O253" i="19"/>
  <c r="M253" i="19"/>
  <c r="H253" i="19"/>
  <c r="E253" i="19"/>
  <c r="N252" i="19"/>
  <c r="M252" i="19"/>
  <c r="H252" i="19"/>
  <c r="E252" i="19"/>
  <c r="O251" i="19"/>
  <c r="L251" i="19"/>
  <c r="H251" i="19"/>
  <c r="E251" i="19"/>
  <c r="N250" i="19"/>
  <c r="L250" i="19"/>
  <c r="H250" i="19"/>
  <c r="E250" i="19"/>
  <c r="M249" i="19"/>
  <c r="L249" i="19"/>
  <c r="H249" i="19"/>
  <c r="E249" i="19"/>
  <c r="O248" i="19"/>
  <c r="K248" i="19"/>
  <c r="H248" i="19"/>
  <c r="E248" i="19"/>
  <c r="N247" i="19"/>
  <c r="K247" i="19"/>
  <c r="H247" i="19"/>
  <c r="E247" i="19"/>
  <c r="M246" i="19"/>
  <c r="K246" i="19"/>
  <c r="H246" i="19"/>
  <c r="E246" i="19"/>
  <c r="L245" i="19"/>
  <c r="K245" i="19"/>
  <c r="H245" i="19"/>
  <c r="E245" i="19"/>
  <c r="O244" i="19"/>
  <c r="J244" i="19"/>
  <c r="H244" i="19"/>
  <c r="E244" i="19"/>
  <c r="N243" i="19"/>
  <c r="J243" i="19"/>
  <c r="H243" i="19"/>
  <c r="E243" i="19"/>
  <c r="M242" i="19"/>
  <c r="J242" i="19"/>
  <c r="H242" i="19"/>
  <c r="E242" i="19"/>
  <c r="L241" i="19"/>
  <c r="J241" i="19"/>
  <c r="H241" i="19"/>
  <c r="E241" i="19"/>
  <c r="K240" i="19"/>
  <c r="J240" i="19"/>
  <c r="H240" i="19"/>
  <c r="E240" i="19"/>
  <c r="O239" i="19"/>
  <c r="I239" i="19"/>
  <c r="H239" i="19"/>
  <c r="E239" i="19"/>
  <c r="N238" i="19"/>
  <c r="I238" i="19"/>
  <c r="H238" i="19"/>
  <c r="E238" i="19"/>
  <c r="M237" i="19"/>
  <c r="I237" i="19"/>
  <c r="H237" i="19"/>
  <c r="E237" i="19"/>
  <c r="L236" i="19"/>
  <c r="I236" i="19"/>
  <c r="H236" i="19"/>
  <c r="E236" i="19"/>
  <c r="K235" i="19"/>
  <c r="I235" i="19"/>
  <c r="H235" i="19"/>
  <c r="E235" i="19"/>
  <c r="J234" i="19"/>
  <c r="I234" i="19"/>
  <c r="H234" i="19"/>
  <c r="E234" i="19"/>
  <c r="O233" i="19"/>
  <c r="N233" i="19"/>
  <c r="G233" i="19"/>
  <c r="E233" i="19"/>
  <c r="O232" i="19"/>
  <c r="M232" i="19"/>
  <c r="G232" i="19"/>
  <c r="E232" i="19"/>
  <c r="N231" i="19"/>
  <c r="M231" i="19"/>
  <c r="G231" i="19"/>
  <c r="E231" i="19"/>
  <c r="O230" i="19"/>
  <c r="L230" i="19"/>
  <c r="G230" i="19"/>
  <c r="E230" i="19"/>
  <c r="N229" i="19"/>
  <c r="L229" i="19"/>
  <c r="G229" i="19"/>
  <c r="E229" i="19"/>
  <c r="M228" i="19"/>
  <c r="L228" i="19"/>
  <c r="G228" i="19"/>
  <c r="E228" i="19"/>
  <c r="O227" i="19"/>
  <c r="K227" i="19"/>
  <c r="G227" i="19"/>
  <c r="E227" i="19"/>
  <c r="N226" i="19"/>
  <c r="K226" i="19"/>
  <c r="G226" i="19"/>
  <c r="E226" i="19"/>
  <c r="M225" i="19"/>
  <c r="K225" i="19"/>
  <c r="G225" i="19"/>
  <c r="E225" i="19"/>
  <c r="L224" i="19"/>
  <c r="K224" i="19"/>
  <c r="G224" i="19"/>
  <c r="E224" i="19"/>
  <c r="O223" i="19"/>
  <c r="J223" i="19"/>
  <c r="G223" i="19"/>
  <c r="E223" i="19"/>
  <c r="N222" i="19"/>
  <c r="J222" i="19"/>
  <c r="G222" i="19"/>
  <c r="E222" i="19"/>
  <c r="M221" i="19"/>
  <c r="J221" i="19"/>
  <c r="G221" i="19"/>
  <c r="E221" i="19"/>
  <c r="L220" i="19"/>
  <c r="J220" i="19"/>
  <c r="G220" i="19"/>
  <c r="E220" i="19"/>
  <c r="K219" i="19"/>
  <c r="J219" i="19"/>
  <c r="G219" i="19"/>
  <c r="E219" i="19"/>
  <c r="O218" i="19"/>
  <c r="I218" i="19"/>
  <c r="G218" i="19"/>
  <c r="E218" i="19"/>
  <c r="N217" i="19"/>
  <c r="I217" i="19"/>
  <c r="G217" i="19"/>
  <c r="E217" i="19"/>
  <c r="M216" i="19"/>
  <c r="I216" i="19"/>
  <c r="G216" i="19"/>
  <c r="E216" i="19"/>
  <c r="L215" i="19"/>
  <c r="I215" i="19"/>
  <c r="G215" i="19"/>
  <c r="E215" i="19"/>
  <c r="K214" i="19"/>
  <c r="I214" i="19"/>
  <c r="G214" i="19"/>
  <c r="E214" i="19"/>
  <c r="J213" i="19"/>
  <c r="I213" i="19"/>
  <c r="G213" i="19"/>
  <c r="E213" i="19"/>
  <c r="O212" i="19"/>
  <c r="H212" i="19"/>
  <c r="G212" i="19"/>
  <c r="E212" i="19"/>
  <c r="N211" i="19"/>
  <c r="H211" i="19"/>
  <c r="G211" i="19"/>
  <c r="E211" i="19"/>
  <c r="M210" i="19"/>
  <c r="H210" i="19"/>
  <c r="G210" i="19"/>
  <c r="E210" i="19"/>
  <c r="L209" i="19"/>
  <c r="H209" i="19"/>
  <c r="G209" i="19"/>
  <c r="E209" i="19"/>
  <c r="K208" i="19"/>
  <c r="H208" i="19"/>
  <c r="G208" i="19"/>
  <c r="E208" i="19"/>
  <c r="J207" i="19"/>
  <c r="H207" i="19"/>
  <c r="G207" i="19"/>
  <c r="E207" i="19"/>
  <c r="I206" i="19"/>
  <c r="H206" i="19"/>
  <c r="G206" i="19"/>
  <c r="E206" i="19"/>
  <c r="O205" i="19"/>
  <c r="N205" i="19"/>
  <c r="F205" i="19"/>
  <c r="E205" i="19"/>
  <c r="O204" i="19"/>
  <c r="M204" i="19"/>
  <c r="F204" i="19"/>
  <c r="E204" i="19"/>
  <c r="N203" i="19"/>
  <c r="M203" i="19"/>
  <c r="F203" i="19"/>
  <c r="E203" i="19"/>
  <c r="O202" i="19"/>
  <c r="L202" i="19"/>
  <c r="F202" i="19"/>
  <c r="E202" i="19"/>
  <c r="N201" i="19"/>
  <c r="L201" i="19"/>
  <c r="F201" i="19"/>
  <c r="E201" i="19"/>
  <c r="M200" i="19"/>
  <c r="L200" i="19"/>
  <c r="F200" i="19"/>
  <c r="E200" i="19"/>
  <c r="O199" i="19"/>
  <c r="K199" i="19"/>
  <c r="F199" i="19"/>
  <c r="E199" i="19"/>
  <c r="N198" i="19"/>
  <c r="K198" i="19"/>
  <c r="F198" i="19"/>
  <c r="E198" i="19"/>
  <c r="M197" i="19"/>
  <c r="K197" i="19"/>
  <c r="F197" i="19"/>
  <c r="E197" i="19"/>
  <c r="L196" i="19"/>
  <c r="K196" i="19"/>
  <c r="F196" i="19"/>
  <c r="E196" i="19"/>
  <c r="O195" i="19"/>
  <c r="J195" i="19"/>
  <c r="F195" i="19"/>
  <c r="E195" i="19"/>
  <c r="N194" i="19"/>
  <c r="J194" i="19"/>
  <c r="F194" i="19"/>
  <c r="E194" i="19"/>
  <c r="M193" i="19"/>
  <c r="J193" i="19"/>
  <c r="F193" i="19"/>
  <c r="E193" i="19"/>
  <c r="L192" i="19"/>
  <c r="J192" i="19"/>
  <c r="F192" i="19"/>
  <c r="E192" i="19"/>
  <c r="K191" i="19"/>
  <c r="J191" i="19"/>
  <c r="F191" i="19"/>
  <c r="E191" i="19"/>
  <c r="O190" i="19"/>
  <c r="I190" i="19"/>
  <c r="F190" i="19"/>
  <c r="E190" i="19"/>
  <c r="N189" i="19"/>
  <c r="I189" i="19"/>
  <c r="F189" i="19"/>
  <c r="E189" i="19"/>
  <c r="M188" i="19"/>
  <c r="I188" i="19"/>
  <c r="F188" i="19"/>
  <c r="E188" i="19"/>
  <c r="L187" i="19"/>
  <c r="I187" i="19"/>
  <c r="F187" i="19"/>
  <c r="E187" i="19"/>
  <c r="K186" i="19"/>
  <c r="I186" i="19"/>
  <c r="F186" i="19"/>
  <c r="E186" i="19"/>
  <c r="J185" i="19"/>
  <c r="I185" i="19"/>
  <c r="F185" i="19"/>
  <c r="E185" i="19"/>
  <c r="O184" i="19"/>
  <c r="H184" i="19"/>
  <c r="F184" i="19"/>
  <c r="E184" i="19"/>
  <c r="N183" i="19"/>
  <c r="H183" i="19"/>
  <c r="F183" i="19"/>
  <c r="E183" i="19"/>
  <c r="M182" i="19"/>
  <c r="H182" i="19"/>
  <c r="F182" i="19"/>
  <c r="E182" i="19"/>
  <c r="L181" i="19"/>
  <c r="H181" i="19"/>
  <c r="F181" i="19"/>
  <c r="E181" i="19"/>
  <c r="K180" i="19"/>
  <c r="H180" i="19"/>
  <c r="F180" i="19"/>
  <c r="E180" i="19"/>
  <c r="J179" i="19"/>
  <c r="H179" i="19"/>
  <c r="F179" i="19"/>
  <c r="E179" i="19"/>
  <c r="I178" i="19"/>
  <c r="H178" i="19"/>
  <c r="F178" i="19"/>
  <c r="E178" i="19"/>
  <c r="O177" i="19"/>
  <c r="G177" i="19"/>
  <c r="F177" i="19"/>
  <c r="E177" i="19"/>
  <c r="N176" i="19"/>
  <c r="G176" i="19"/>
  <c r="F176" i="19"/>
  <c r="E176" i="19"/>
  <c r="M175" i="19"/>
  <c r="G175" i="19"/>
  <c r="F175" i="19"/>
  <c r="E175" i="19"/>
  <c r="L174" i="19"/>
  <c r="G174" i="19"/>
  <c r="F174" i="19"/>
  <c r="E174" i="19"/>
  <c r="K173" i="19"/>
  <c r="G173" i="19"/>
  <c r="F173" i="19"/>
  <c r="E173" i="19"/>
  <c r="J172" i="19"/>
  <c r="G172" i="19"/>
  <c r="F172" i="19"/>
  <c r="E172" i="19"/>
  <c r="I171" i="19"/>
  <c r="G171" i="19"/>
  <c r="F171" i="19"/>
  <c r="E171" i="19"/>
  <c r="H170" i="19"/>
  <c r="G170" i="19"/>
  <c r="F170" i="19"/>
  <c r="E170" i="19"/>
  <c r="O169" i="19"/>
  <c r="N169" i="19"/>
  <c r="M169" i="19"/>
  <c r="D169" i="19"/>
  <c r="O168" i="19"/>
  <c r="N168" i="19"/>
  <c r="L168" i="19"/>
  <c r="D168" i="19"/>
  <c r="O167" i="19"/>
  <c r="M167" i="19"/>
  <c r="L167" i="19"/>
  <c r="D167" i="19"/>
  <c r="N166" i="19"/>
  <c r="M166" i="19"/>
  <c r="L166" i="19"/>
  <c r="D166" i="19"/>
  <c r="O165" i="19"/>
  <c r="N165" i="19"/>
  <c r="K165" i="19"/>
  <c r="D165" i="19"/>
  <c r="O164" i="19"/>
  <c r="M164" i="19"/>
  <c r="K164" i="19"/>
  <c r="D164" i="19"/>
  <c r="N163" i="19"/>
  <c r="M163" i="19"/>
  <c r="K163" i="19"/>
  <c r="D163" i="19"/>
  <c r="O162" i="19"/>
  <c r="L162" i="19"/>
  <c r="K162" i="19"/>
  <c r="D162" i="19"/>
  <c r="N161" i="19"/>
  <c r="L161" i="19"/>
  <c r="K161" i="19"/>
  <c r="D161" i="19"/>
  <c r="M160" i="19"/>
  <c r="L160" i="19"/>
  <c r="K160" i="19"/>
  <c r="D160" i="19"/>
  <c r="O159" i="19"/>
  <c r="N159" i="19"/>
  <c r="J159" i="19"/>
  <c r="D159" i="19"/>
  <c r="O158" i="19"/>
  <c r="M158" i="19"/>
  <c r="J158" i="19"/>
  <c r="D158" i="19"/>
  <c r="N157" i="19"/>
  <c r="M157" i="19"/>
  <c r="J157" i="19"/>
  <c r="D157" i="19"/>
  <c r="O156" i="19"/>
  <c r="L156" i="19"/>
  <c r="J156" i="19"/>
  <c r="D156" i="19"/>
  <c r="N155" i="19"/>
  <c r="L155" i="19"/>
  <c r="J155" i="19"/>
  <c r="D155" i="19"/>
  <c r="M154" i="19"/>
  <c r="L154" i="19"/>
  <c r="J154" i="19"/>
  <c r="D154" i="19"/>
  <c r="O153" i="19"/>
  <c r="K153" i="19"/>
  <c r="J153" i="19"/>
  <c r="D153" i="19"/>
  <c r="N152" i="19"/>
  <c r="K152" i="19"/>
  <c r="J152" i="19"/>
  <c r="D152" i="19"/>
  <c r="M151" i="19"/>
  <c r="K151" i="19"/>
  <c r="J151" i="19"/>
  <c r="D151" i="19"/>
  <c r="L150" i="19"/>
  <c r="K150" i="19"/>
  <c r="J150" i="19"/>
  <c r="D150" i="19"/>
  <c r="O149" i="19"/>
  <c r="N149" i="19"/>
  <c r="I149" i="19"/>
  <c r="D149" i="19"/>
  <c r="O148" i="19"/>
  <c r="M148" i="19"/>
  <c r="I148" i="19"/>
  <c r="D148" i="19"/>
  <c r="N147" i="19"/>
  <c r="M147" i="19"/>
  <c r="I147" i="19"/>
  <c r="D147" i="19"/>
  <c r="O146" i="19"/>
  <c r="L146" i="19"/>
  <c r="I146" i="19"/>
  <c r="D146" i="19"/>
  <c r="N145" i="19"/>
  <c r="L145" i="19"/>
  <c r="I145" i="19"/>
  <c r="D145" i="19"/>
  <c r="M144" i="19"/>
  <c r="L144" i="19"/>
  <c r="I144" i="19"/>
  <c r="D144" i="19"/>
  <c r="O143" i="19"/>
  <c r="K143" i="19"/>
  <c r="I143" i="19"/>
  <c r="D143" i="19"/>
  <c r="N142" i="19"/>
  <c r="K142" i="19"/>
  <c r="I142" i="19"/>
  <c r="D142" i="19"/>
  <c r="M141" i="19"/>
  <c r="K141" i="19"/>
  <c r="I141" i="19"/>
  <c r="D141" i="19"/>
  <c r="L140" i="19"/>
  <c r="K140" i="19"/>
  <c r="I140" i="19"/>
  <c r="D140" i="19"/>
  <c r="O139" i="19"/>
  <c r="J139" i="19"/>
  <c r="I139" i="19"/>
  <c r="D139" i="19"/>
  <c r="N138" i="19"/>
  <c r="J138" i="19"/>
  <c r="I138" i="19"/>
  <c r="D138" i="19"/>
  <c r="M137" i="19"/>
  <c r="J137" i="19"/>
  <c r="I137" i="19"/>
  <c r="D137" i="19"/>
  <c r="L136" i="19"/>
  <c r="J136" i="19"/>
  <c r="I136" i="19"/>
  <c r="D136" i="19"/>
  <c r="K135" i="19"/>
  <c r="J135" i="19"/>
  <c r="I135" i="19"/>
  <c r="D135" i="19"/>
  <c r="O134" i="19"/>
  <c r="N134" i="19"/>
  <c r="H134" i="19"/>
  <c r="D134" i="19"/>
  <c r="O133" i="19"/>
  <c r="M133" i="19"/>
  <c r="H133" i="19"/>
  <c r="D133" i="19"/>
  <c r="N132" i="19"/>
  <c r="M132" i="19"/>
  <c r="H132" i="19"/>
  <c r="D132" i="19"/>
  <c r="O131" i="19"/>
  <c r="L131" i="19"/>
  <c r="H131" i="19"/>
  <c r="D131" i="19"/>
  <c r="N130" i="19"/>
  <c r="L130" i="19"/>
  <c r="H130" i="19"/>
  <c r="D130" i="19"/>
  <c r="M129" i="19"/>
  <c r="L129" i="19"/>
  <c r="H129" i="19"/>
  <c r="D129" i="19"/>
  <c r="O128" i="19"/>
  <c r="K128" i="19"/>
  <c r="H128" i="19"/>
  <c r="D128" i="19"/>
  <c r="N127" i="19"/>
  <c r="K127" i="19"/>
  <c r="H127" i="19"/>
  <c r="D127" i="19"/>
  <c r="M126" i="19"/>
  <c r="K126" i="19"/>
  <c r="H126" i="19"/>
  <c r="D126" i="19"/>
  <c r="L125" i="19"/>
  <c r="K125" i="19"/>
  <c r="H125" i="19"/>
  <c r="D125" i="19"/>
  <c r="O124" i="19"/>
  <c r="J124" i="19"/>
  <c r="H124" i="19"/>
  <c r="D124" i="19"/>
  <c r="N123" i="19"/>
  <c r="J123" i="19"/>
  <c r="H123" i="19"/>
  <c r="D123" i="19"/>
  <c r="M122" i="19"/>
  <c r="J122" i="19"/>
  <c r="H122" i="19"/>
  <c r="D122" i="19"/>
  <c r="L121" i="19"/>
  <c r="J121" i="19"/>
  <c r="H121" i="19"/>
  <c r="D121" i="19"/>
  <c r="K120" i="19"/>
  <c r="J120" i="19"/>
  <c r="H120" i="19"/>
  <c r="D120" i="19"/>
  <c r="O119" i="19"/>
  <c r="I119" i="19"/>
  <c r="H119" i="19"/>
  <c r="D119" i="19"/>
  <c r="N118" i="19"/>
  <c r="I118" i="19"/>
  <c r="H118" i="19"/>
  <c r="D118" i="19"/>
  <c r="M117" i="19"/>
  <c r="I117" i="19"/>
  <c r="H117" i="19"/>
  <c r="D117" i="19"/>
  <c r="L116" i="19"/>
  <c r="I116" i="19"/>
  <c r="H116" i="19"/>
  <c r="D116" i="19"/>
  <c r="K115" i="19"/>
  <c r="I115" i="19"/>
  <c r="H115" i="19"/>
  <c r="D115" i="19"/>
  <c r="J114" i="19"/>
  <c r="I114" i="19"/>
  <c r="H114" i="19"/>
  <c r="D114" i="19"/>
  <c r="O113" i="19"/>
  <c r="N113" i="19"/>
  <c r="G113" i="19"/>
  <c r="D113" i="19"/>
  <c r="O112" i="19"/>
  <c r="M112" i="19"/>
  <c r="G112" i="19"/>
  <c r="D112" i="19"/>
  <c r="N111" i="19"/>
  <c r="M111" i="19"/>
  <c r="G111" i="19"/>
  <c r="D111" i="19"/>
  <c r="O110" i="19"/>
  <c r="L110" i="19"/>
  <c r="G110" i="19"/>
  <c r="D110" i="19"/>
  <c r="N109" i="19"/>
  <c r="L109" i="19"/>
  <c r="G109" i="19"/>
  <c r="D109" i="19"/>
  <c r="M108" i="19"/>
  <c r="L108" i="19"/>
  <c r="G108" i="19"/>
  <c r="D108" i="19"/>
  <c r="O107" i="19"/>
  <c r="K107" i="19"/>
  <c r="G107" i="19"/>
  <c r="D107" i="19"/>
  <c r="N106" i="19"/>
  <c r="K106" i="19"/>
  <c r="G106" i="19"/>
  <c r="D106" i="19"/>
  <c r="Q105" i="19"/>
  <c r="M105" i="19"/>
  <c r="K105" i="19"/>
  <c r="G105" i="19"/>
  <c r="D105" i="19"/>
  <c r="R104" i="19"/>
  <c r="L104" i="19"/>
  <c r="K104" i="19"/>
  <c r="G104" i="19"/>
  <c r="D104" i="19"/>
  <c r="O103" i="19"/>
  <c r="J103" i="19"/>
  <c r="G103" i="19"/>
  <c r="D103" i="19"/>
  <c r="N102" i="19"/>
  <c r="J102" i="19"/>
  <c r="G102" i="19"/>
  <c r="D102" i="19"/>
  <c r="M101" i="19"/>
  <c r="J101" i="19"/>
  <c r="G101" i="19"/>
  <c r="D101" i="19"/>
  <c r="L100" i="19"/>
  <c r="J100" i="19"/>
  <c r="G100" i="19"/>
  <c r="D100" i="19"/>
  <c r="K99" i="19"/>
  <c r="J99" i="19"/>
  <c r="G99" i="19"/>
  <c r="D99" i="19"/>
  <c r="O98" i="19"/>
  <c r="I98" i="19"/>
  <c r="G98" i="19"/>
  <c r="D98" i="19"/>
  <c r="N97" i="19"/>
  <c r="I97" i="19"/>
  <c r="G97" i="19"/>
  <c r="D97" i="19"/>
  <c r="M96" i="19"/>
  <c r="I96" i="19"/>
  <c r="G96" i="19"/>
  <c r="D96" i="19"/>
  <c r="L95" i="19"/>
  <c r="I95" i="19"/>
  <c r="G95" i="19"/>
  <c r="D95" i="19"/>
  <c r="K94" i="19"/>
  <c r="I94" i="19"/>
  <c r="G94" i="19"/>
  <c r="D94" i="19"/>
  <c r="J93" i="19"/>
  <c r="I93" i="19"/>
  <c r="G93" i="19"/>
  <c r="D93" i="19"/>
  <c r="O92" i="19"/>
  <c r="H92" i="19"/>
  <c r="G92" i="19"/>
  <c r="D92" i="19"/>
  <c r="N91" i="19"/>
  <c r="H91" i="19"/>
  <c r="G91" i="19"/>
  <c r="D91" i="19"/>
  <c r="M90" i="19"/>
  <c r="H90" i="19"/>
  <c r="G90" i="19"/>
  <c r="D90" i="19"/>
  <c r="L89" i="19"/>
  <c r="H89" i="19"/>
  <c r="G89" i="19"/>
  <c r="D89" i="19"/>
  <c r="K88" i="19"/>
  <c r="H88" i="19"/>
  <c r="G88" i="19"/>
  <c r="D88" i="19"/>
  <c r="J87" i="19"/>
  <c r="H87" i="19"/>
  <c r="G87" i="19"/>
  <c r="D87" i="19"/>
  <c r="I86" i="19"/>
  <c r="H86" i="19"/>
  <c r="G86" i="19"/>
  <c r="D86" i="19"/>
  <c r="O85" i="19"/>
  <c r="N85" i="19"/>
  <c r="F85" i="19"/>
  <c r="D85" i="19"/>
  <c r="O84" i="19"/>
  <c r="M84" i="19"/>
  <c r="F84" i="19"/>
  <c r="D84" i="19"/>
  <c r="N83" i="19"/>
  <c r="M83" i="19"/>
  <c r="F83" i="19"/>
  <c r="D83" i="19"/>
  <c r="O82" i="19"/>
  <c r="L82" i="19"/>
  <c r="F82" i="19"/>
  <c r="D82" i="19"/>
  <c r="N81" i="19"/>
  <c r="L81" i="19"/>
  <c r="F81" i="19"/>
  <c r="D81" i="19"/>
  <c r="M80" i="19"/>
  <c r="L80" i="19"/>
  <c r="F80" i="19"/>
  <c r="D80" i="19"/>
  <c r="O79" i="19"/>
  <c r="K79" i="19"/>
  <c r="F79" i="19"/>
  <c r="D79" i="19"/>
  <c r="N78" i="19"/>
  <c r="K78" i="19"/>
  <c r="F78" i="19"/>
  <c r="D78" i="19"/>
  <c r="M77" i="19"/>
  <c r="K77" i="19"/>
  <c r="F77" i="19"/>
  <c r="D77" i="19"/>
  <c r="L76" i="19"/>
  <c r="K76" i="19"/>
  <c r="F76" i="19"/>
  <c r="D76" i="19"/>
  <c r="O75" i="19"/>
  <c r="J75" i="19"/>
  <c r="F75" i="19"/>
  <c r="D75" i="19"/>
  <c r="N74" i="19"/>
  <c r="J74" i="19"/>
  <c r="F74" i="19"/>
  <c r="D74" i="19"/>
  <c r="M73" i="19"/>
  <c r="J73" i="19"/>
  <c r="F73" i="19"/>
  <c r="D73" i="19"/>
  <c r="L72" i="19"/>
  <c r="J72" i="19"/>
  <c r="F72" i="19"/>
  <c r="D72" i="19"/>
  <c r="K71" i="19"/>
  <c r="J71" i="19"/>
  <c r="F71" i="19"/>
  <c r="D71" i="19"/>
  <c r="O70" i="19"/>
  <c r="I70" i="19"/>
  <c r="F70" i="19"/>
  <c r="D70" i="19"/>
  <c r="N69" i="19"/>
  <c r="I69" i="19"/>
  <c r="F69" i="19"/>
  <c r="D69" i="19"/>
  <c r="M68" i="19"/>
  <c r="I68" i="19"/>
  <c r="F68" i="19"/>
  <c r="D68" i="19"/>
  <c r="L67" i="19"/>
  <c r="I67" i="19"/>
  <c r="F67" i="19"/>
  <c r="D67" i="19"/>
  <c r="K66" i="19"/>
  <c r="I66" i="19"/>
  <c r="F66" i="19"/>
  <c r="D66" i="19"/>
  <c r="J65" i="19"/>
  <c r="I65" i="19"/>
  <c r="F65" i="19"/>
  <c r="D65" i="19"/>
  <c r="O64" i="19"/>
  <c r="H64" i="19"/>
  <c r="F64" i="19"/>
  <c r="D64" i="19"/>
  <c r="N63" i="19"/>
  <c r="H63" i="19"/>
  <c r="F63" i="19"/>
  <c r="D63" i="19"/>
  <c r="M62" i="19"/>
  <c r="H62" i="19"/>
  <c r="F62" i="19"/>
  <c r="D62" i="19"/>
  <c r="L61" i="19"/>
  <c r="H61" i="19"/>
  <c r="F61" i="19"/>
  <c r="D61" i="19"/>
  <c r="K60" i="19"/>
  <c r="H60" i="19"/>
  <c r="F60" i="19"/>
  <c r="D60" i="19"/>
  <c r="J59" i="19"/>
  <c r="H59" i="19"/>
  <c r="F59" i="19"/>
  <c r="D59" i="19"/>
  <c r="I58" i="19"/>
  <c r="H58" i="19"/>
  <c r="F58" i="19"/>
  <c r="D58" i="19"/>
  <c r="O57" i="19"/>
  <c r="G57" i="19"/>
  <c r="F57" i="19"/>
  <c r="D57" i="19"/>
  <c r="N56" i="19"/>
  <c r="G56" i="19"/>
  <c r="F56" i="19"/>
  <c r="D56" i="19"/>
  <c r="M55" i="19"/>
  <c r="G55" i="19"/>
  <c r="F55" i="19"/>
  <c r="D55" i="19"/>
  <c r="L54" i="19"/>
  <c r="G54" i="19"/>
  <c r="F54" i="19"/>
  <c r="D54" i="19"/>
  <c r="K53" i="19"/>
  <c r="G53" i="19"/>
  <c r="F53" i="19"/>
  <c r="D53" i="19"/>
  <c r="J52" i="19"/>
  <c r="G52" i="19"/>
  <c r="F52" i="19"/>
  <c r="D52" i="19"/>
  <c r="I51" i="19"/>
  <c r="G51" i="19"/>
  <c r="F51" i="19"/>
  <c r="D51" i="19"/>
  <c r="H50" i="19"/>
  <c r="G50" i="19"/>
  <c r="F50" i="19"/>
  <c r="D50" i="19"/>
  <c r="O49" i="19"/>
  <c r="N49" i="19"/>
  <c r="E49" i="19"/>
  <c r="D49" i="19"/>
  <c r="O48" i="19"/>
  <c r="M48" i="19"/>
  <c r="E48" i="19"/>
  <c r="D48" i="19"/>
  <c r="N47" i="19"/>
  <c r="M47" i="19"/>
  <c r="E47" i="19"/>
  <c r="D47" i="19"/>
  <c r="O46" i="19"/>
  <c r="L46" i="19"/>
  <c r="E46" i="19"/>
  <c r="D46" i="19"/>
  <c r="N45" i="19"/>
  <c r="L45" i="19"/>
  <c r="E45" i="19"/>
  <c r="D45" i="19"/>
  <c r="M44" i="19"/>
  <c r="L44" i="19"/>
  <c r="E44" i="19"/>
  <c r="D44" i="19"/>
  <c r="O43" i="19"/>
  <c r="K43" i="19"/>
  <c r="E43" i="19"/>
  <c r="D43" i="19"/>
  <c r="N42" i="19"/>
  <c r="K42" i="19"/>
  <c r="E42" i="19"/>
  <c r="D42" i="19"/>
  <c r="M41" i="19"/>
  <c r="K41" i="19"/>
  <c r="E41" i="19"/>
  <c r="D41" i="19"/>
  <c r="L40" i="19"/>
  <c r="K40" i="19"/>
  <c r="E40" i="19"/>
  <c r="D40" i="19"/>
  <c r="O39" i="19"/>
  <c r="J39" i="19"/>
  <c r="E39" i="19"/>
  <c r="D39" i="19"/>
  <c r="N38" i="19"/>
  <c r="J38" i="19"/>
  <c r="E38" i="19"/>
  <c r="D38" i="19"/>
  <c r="M37" i="19"/>
  <c r="J37" i="19"/>
  <c r="E37" i="19"/>
  <c r="D37" i="19"/>
  <c r="L36" i="19"/>
  <c r="J36" i="19"/>
  <c r="E36" i="19"/>
  <c r="D36" i="19"/>
  <c r="K35" i="19"/>
  <c r="J35" i="19"/>
  <c r="E35" i="19"/>
  <c r="D35" i="19"/>
  <c r="O34" i="19"/>
  <c r="I34" i="19"/>
  <c r="E34" i="19"/>
  <c r="D34" i="19"/>
  <c r="N33" i="19"/>
  <c r="I33" i="19"/>
  <c r="E33" i="19"/>
  <c r="D33" i="19"/>
  <c r="M32" i="19"/>
  <c r="I32" i="19"/>
  <c r="E32" i="19"/>
  <c r="D32" i="19"/>
  <c r="L31" i="19"/>
  <c r="I31" i="19"/>
  <c r="E31" i="19"/>
  <c r="D31" i="19"/>
  <c r="K30" i="19"/>
  <c r="I30" i="19"/>
  <c r="E30" i="19"/>
  <c r="D30" i="19"/>
  <c r="J29" i="19"/>
  <c r="I29" i="19"/>
  <c r="E29" i="19"/>
  <c r="D29" i="19"/>
  <c r="O28" i="19"/>
  <c r="H28" i="19"/>
  <c r="E28" i="19"/>
  <c r="D28" i="19"/>
  <c r="N27" i="19"/>
  <c r="H27" i="19"/>
  <c r="E27" i="19"/>
  <c r="D27" i="19"/>
  <c r="M26" i="19"/>
  <c r="H26" i="19"/>
  <c r="E26" i="19"/>
  <c r="D26" i="19"/>
  <c r="L25" i="19"/>
  <c r="H25" i="19"/>
  <c r="E25" i="19"/>
  <c r="D25" i="19"/>
  <c r="K24" i="19"/>
  <c r="H24" i="19"/>
  <c r="E24" i="19"/>
  <c r="D24" i="19"/>
  <c r="J23" i="19"/>
  <c r="H23" i="19"/>
  <c r="E23" i="19"/>
  <c r="D23" i="19"/>
  <c r="I22" i="19"/>
  <c r="H22" i="19"/>
  <c r="E22" i="19"/>
  <c r="D22" i="19"/>
  <c r="O21" i="19"/>
  <c r="G21" i="19"/>
  <c r="E21" i="19"/>
  <c r="D21" i="19"/>
  <c r="N20" i="19"/>
  <c r="G20" i="19"/>
  <c r="E20" i="19"/>
  <c r="D20" i="19"/>
  <c r="M19" i="19"/>
  <c r="G19" i="19"/>
  <c r="E19" i="19"/>
  <c r="D19" i="19"/>
  <c r="BD18" i="19"/>
  <c r="BC18" i="19"/>
  <c r="BB18" i="19"/>
  <c r="BA18" i="19"/>
  <c r="AZ18" i="19"/>
  <c r="AY18" i="19"/>
  <c r="AX18" i="19"/>
  <c r="AW18" i="19"/>
  <c r="L18" i="19"/>
  <c r="G18" i="19"/>
  <c r="E18" i="19"/>
  <c r="D18" i="19"/>
  <c r="K17" i="19"/>
  <c r="G17" i="19"/>
  <c r="E17" i="19"/>
  <c r="D17" i="19"/>
  <c r="J16" i="19"/>
  <c r="G16" i="19"/>
  <c r="E16" i="19"/>
  <c r="D16" i="19"/>
  <c r="Q15" i="19"/>
  <c r="I15" i="19"/>
  <c r="G15" i="19"/>
  <c r="E15" i="19"/>
  <c r="D15" i="19"/>
  <c r="R14" i="19"/>
  <c r="H14" i="19"/>
  <c r="G14" i="19"/>
  <c r="E14" i="19"/>
  <c r="D14" i="19"/>
  <c r="AT13" i="19"/>
  <c r="AU13" i="19" s="1"/>
  <c r="R13" i="19"/>
  <c r="O13" i="19"/>
  <c r="F13" i="19"/>
  <c r="E13" i="19"/>
  <c r="D13" i="19"/>
  <c r="AT12" i="19"/>
  <c r="AU12" i="19" s="1"/>
  <c r="R12" i="19"/>
  <c r="N12" i="19"/>
  <c r="F12" i="19"/>
  <c r="E12" i="19"/>
  <c r="D12" i="19"/>
  <c r="AT11" i="19"/>
  <c r="AU11" i="19" s="1"/>
  <c r="R11" i="19"/>
  <c r="M11" i="19"/>
  <c r="F11" i="19"/>
  <c r="E11" i="19"/>
  <c r="D11" i="19"/>
  <c r="AT10" i="19"/>
  <c r="AU10" i="19" s="1"/>
  <c r="R10" i="19"/>
  <c r="L10" i="19"/>
  <c r="F10" i="19"/>
  <c r="E10" i="19"/>
  <c r="D10" i="19"/>
  <c r="AT9" i="19"/>
  <c r="AU9" i="19" s="1"/>
  <c r="R9" i="19"/>
  <c r="K9" i="19"/>
  <c r="F9" i="19"/>
  <c r="E9" i="19"/>
  <c r="D9" i="19"/>
  <c r="AT8" i="19"/>
  <c r="AU8" i="19" s="1"/>
  <c r="R8" i="19"/>
  <c r="J8" i="19"/>
  <c r="F8" i="19"/>
  <c r="E8" i="19"/>
  <c r="D8" i="19"/>
  <c r="AT7" i="19"/>
  <c r="AU7" i="19" s="1"/>
  <c r="R7" i="19"/>
  <c r="I7" i="19"/>
  <c r="F7" i="19"/>
  <c r="E7" i="19"/>
  <c r="D7" i="19"/>
  <c r="AT6" i="19"/>
  <c r="AU6" i="19" s="1"/>
  <c r="R6" i="19"/>
  <c r="H6" i="19"/>
  <c r="F6" i="19"/>
  <c r="E6" i="19"/>
  <c r="D6" i="19"/>
  <c r="AT5" i="19"/>
  <c r="AU5" i="19" s="1"/>
  <c r="R5" i="19"/>
  <c r="G5" i="19"/>
  <c r="F5" i="19"/>
  <c r="E5" i="19"/>
  <c r="D5" i="19"/>
  <c r="AT4" i="19"/>
  <c r="AU4" i="19" s="1"/>
  <c r="AT3" i="19"/>
  <c r="AU3" i="19" s="1"/>
  <c r="S3" i="19"/>
  <c r="AT2" i="19"/>
  <c r="AU2" i="19" s="1"/>
  <c r="C8" i="18"/>
  <c r="C7" i="18"/>
  <c r="C6" i="18"/>
  <c r="C5" i="18"/>
  <c r="D4" i="18"/>
  <c r="A4" i="18"/>
  <c r="D3" i="18"/>
  <c r="A3" i="18"/>
  <c r="D2" i="18"/>
  <c r="A2" i="18"/>
  <c r="D1" i="18"/>
  <c r="A1" i="18"/>
  <c r="J15" i="17"/>
  <c r="J14" i="17"/>
  <c r="J13" i="17"/>
  <c r="H13" i="17"/>
  <c r="P43" i="8" s="1"/>
  <c r="J12" i="17"/>
  <c r="H12" i="17"/>
  <c r="J11" i="17"/>
  <c r="H11" i="17"/>
  <c r="J10" i="17"/>
  <c r="H10" i="17"/>
  <c r="J9" i="17"/>
  <c r="H9" i="17"/>
  <c r="J8" i="17"/>
  <c r="H8" i="17"/>
  <c r="J7" i="17"/>
  <c r="H7" i="17"/>
  <c r="J6" i="17"/>
  <c r="H6" i="17"/>
  <c r="J5" i="17"/>
  <c r="H5" i="17"/>
  <c r="J4" i="17"/>
  <c r="H4" i="17"/>
  <c r="J3" i="17"/>
  <c r="H3" i="17"/>
  <c r="J2" i="17"/>
  <c r="H2" i="17"/>
  <c r="AQ57" i="16"/>
  <c r="Y57" i="16"/>
  <c r="G57" i="16"/>
  <c r="AQ56" i="16"/>
  <c r="Y56" i="16"/>
  <c r="G56" i="16"/>
  <c r="AQ55" i="16"/>
  <c r="Y55" i="16"/>
  <c r="G55" i="16"/>
  <c r="AQ54" i="16"/>
  <c r="Y54" i="16"/>
  <c r="G54" i="16"/>
  <c r="AQ53" i="16"/>
  <c r="Y53" i="16"/>
  <c r="G53" i="16"/>
  <c r="AQ52" i="16"/>
  <c r="Y52" i="16"/>
  <c r="G52" i="16"/>
  <c r="AV51" i="16"/>
  <c r="AT51" i="16"/>
  <c r="AD51" i="16"/>
  <c r="AB51" i="16"/>
  <c r="L51" i="16"/>
  <c r="J51" i="16"/>
  <c r="AR50" i="16"/>
  <c r="Z50" i="16"/>
  <c r="H50" i="16"/>
  <c r="AQ41" i="16"/>
  <c r="Y41" i="16"/>
  <c r="G41" i="16"/>
  <c r="AQ40" i="16"/>
  <c r="Y40" i="16"/>
  <c r="G40" i="16"/>
  <c r="AQ39" i="16"/>
  <c r="Y39" i="16"/>
  <c r="G39" i="16"/>
  <c r="AQ38" i="16"/>
  <c r="Y38" i="16"/>
  <c r="G38" i="16"/>
  <c r="AQ37" i="16"/>
  <c r="Y37" i="16"/>
  <c r="G37" i="16"/>
  <c r="AQ36" i="16"/>
  <c r="Y36" i="16"/>
  <c r="G36" i="16"/>
  <c r="AV35" i="16"/>
  <c r="AT35" i="16"/>
  <c r="AD35" i="16"/>
  <c r="AB35" i="16"/>
  <c r="L35" i="16"/>
  <c r="J35" i="16"/>
  <c r="AR34" i="16"/>
  <c r="Z34" i="16"/>
  <c r="H34" i="16"/>
  <c r="AQ25" i="16"/>
  <c r="Y25" i="16"/>
  <c r="G25" i="16"/>
  <c r="AQ24" i="16"/>
  <c r="Y24" i="16"/>
  <c r="G24" i="16"/>
  <c r="AQ23" i="16"/>
  <c r="Y23" i="16"/>
  <c r="G23" i="16"/>
  <c r="AQ22" i="16"/>
  <c r="Y22" i="16"/>
  <c r="G22" i="16"/>
  <c r="AQ21" i="16"/>
  <c r="Y21" i="16"/>
  <c r="G21" i="16"/>
  <c r="AQ20" i="16"/>
  <c r="Y20" i="16"/>
  <c r="G20" i="16"/>
  <c r="AV19" i="16"/>
  <c r="AT19" i="16"/>
  <c r="AD19" i="16"/>
  <c r="AB19" i="16"/>
  <c r="L19" i="16"/>
  <c r="J19" i="16"/>
  <c r="AR18" i="16"/>
  <c r="Z18" i="16"/>
  <c r="H18" i="16"/>
  <c r="AQ9" i="16"/>
  <c r="Y9" i="16"/>
  <c r="G9" i="16"/>
  <c r="AQ8" i="16"/>
  <c r="Y8" i="16"/>
  <c r="G8" i="16"/>
  <c r="AQ7" i="16"/>
  <c r="Y7" i="16"/>
  <c r="G7" i="16"/>
  <c r="AQ6" i="16"/>
  <c r="Y6" i="16"/>
  <c r="G6" i="16"/>
  <c r="AQ5" i="16"/>
  <c r="Y5" i="16"/>
  <c r="G5" i="16"/>
  <c r="AQ4" i="16"/>
  <c r="Y4" i="16"/>
  <c r="G4" i="16"/>
  <c r="AV3" i="16"/>
  <c r="AT3" i="16"/>
  <c r="AD3" i="16"/>
  <c r="AB3" i="16"/>
  <c r="AR2" i="16"/>
  <c r="Z2" i="16"/>
  <c r="H2" i="16"/>
  <c r="E347" i="15"/>
  <c r="E346" i="15"/>
  <c r="E345" i="15"/>
  <c r="E344" i="15"/>
  <c r="E343" i="15"/>
  <c r="E342" i="15"/>
  <c r="E341" i="15"/>
  <c r="E340" i="15"/>
  <c r="E339" i="15"/>
  <c r="E338" i="15"/>
  <c r="E337" i="15"/>
  <c r="E336" i="15"/>
  <c r="E335" i="15"/>
  <c r="E334" i="15"/>
  <c r="E333" i="15"/>
  <c r="E332" i="15"/>
  <c r="E331" i="15"/>
  <c r="E330" i="15"/>
  <c r="E329" i="15"/>
  <c r="E328" i="15"/>
  <c r="E327" i="15"/>
  <c r="E326" i="15"/>
  <c r="E325" i="15"/>
  <c r="E324" i="15"/>
  <c r="E323" i="15"/>
  <c r="E322" i="15"/>
  <c r="E321" i="15"/>
  <c r="E320" i="15"/>
  <c r="E319" i="15"/>
  <c r="B319" i="15"/>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E318" i="15"/>
  <c r="E317" i="15"/>
  <c r="E316" i="15"/>
  <c r="E315" i="15"/>
  <c r="E314" i="15"/>
  <c r="E313" i="15"/>
  <c r="E312" i="15"/>
  <c r="E311" i="15"/>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285" i="15"/>
  <c r="B285" i="15"/>
  <c r="C285" i="15" s="1"/>
  <c r="E284" i="15"/>
  <c r="B284" i="15"/>
  <c r="C284" i="15" s="1"/>
  <c r="E283" i="15"/>
  <c r="B283" i="15"/>
  <c r="C283" i="15" s="1"/>
  <c r="E282" i="15"/>
  <c r="B282" i="15"/>
  <c r="C282" i="15" s="1"/>
  <c r="E281" i="15"/>
  <c r="B281" i="15"/>
  <c r="C281" i="15" s="1"/>
  <c r="E280" i="15"/>
  <c r="B280" i="15"/>
  <c r="C280" i="15" s="1"/>
  <c r="E279" i="15"/>
  <c r="B279" i="15"/>
  <c r="C279" i="15" s="1"/>
  <c r="E278" i="15"/>
  <c r="B278" i="15"/>
  <c r="C278" i="15" s="1"/>
  <c r="E277" i="15"/>
  <c r="B277" i="15"/>
  <c r="C277" i="15" s="1"/>
  <c r="E276" i="15"/>
  <c r="B276" i="15"/>
  <c r="C276" i="15" s="1"/>
  <c r="E275" i="15"/>
  <c r="B275" i="15"/>
  <c r="C275" i="15" s="1"/>
  <c r="E274" i="15"/>
  <c r="B274" i="15"/>
  <c r="C274" i="15" s="1"/>
  <c r="E273" i="15"/>
  <c r="B273" i="15"/>
  <c r="C273" i="15" s="1"/>
  <c r="E272" i="15"/>
  <c r="B272" i="15"/>
  <c r="C272" i="15" s="1"/>
  <c r="E271" i="15"/>
  <c r="B271" i="15"/>
  <c r="C271" i="15" s="1"/>
  <c r="E270" i="15"/>
  <c r="B270" i="15"/>
  <c r="C270" i="15" s="1"/>
  <c r="E269" i="15"/>
  <c r="B269" i="15"/>
  <c r="C269" i="15" s="1"/>
  <c r="E268" i="15"/>
  <c r="B268" i="15"/>
  <c r="C268" i="15" s="1"/>
  <c r="E267" i="15"/>
  <c r="B267" i="15"/>
  <c r="C267" i="15" s="1"/>
  <c r="E266" i="15"/>
  <c r="B266" i="15"/>
  <c r="C266" i="15" s="1"/>
  <c r="E265" i="15"/>
  <c r="B265" i="15"/>
  <c r="C265" i="15" s="1"/>
  <c r="E264" i="15"/>
  <c r="B264" i="15"/>
  <c r="C264" i="15" s="1"/>
  <c r="E263" i="15"/>
  <c r="B263" i="15"/>
  <c r="C263" i="15" s="1"/>
  <c r="E262" i="15"/>
  <c r="B262" i="15"/>
  <c r="C262" i="15" s="1"/>
  <c r="E261" i="15"/>
  <c r="B261" i="15"/>
  <c r="C261" i="15" s="1"/>
  <c r="E260" i="15"/>
  <c r="B260" i="15"/>
  <c r="C260" i="15" s="1"/>
  <c r="E259" i="15"/>
  <c r="B259" i="15"/>
  <c r="C259" i="15" s="1"/>
  <c r="E258" i="15"/>
  <c r="B258" i="15"/>
  <c r="C258" i="15" s="1"/>
  <c r="E257" i="15"/>
  <c r="B257" i="15"/>
  <c r="C257" i="15" s="1"/>
  <c r="E256" i="15"/>
  <c r="B256" i="15"/>
  <c r="C256" i="15" s="1"/>
  <c r="E255" i="15"/>
  <c r="B255" i="15"/>
  <c r="C255" i="15" s="1"/>
  <c r="E254" i="15"/>
  <c r="B254" i="15"/>
  <c r="C254" i="15" s="1"/>
  <c r="E253" i="15"/>
  <c r="B253" i="15"/>
  <c r="C253" i="15" s="1"/>
  <c r="E252" i="15"/>
  <c r="B252" i="15"/>
  <c r="C252" i="15" s="1"/>
  <c r="E251" i="15"/>
  <c r="B251" i="15"/>
  <c r="C251" i="15" s="1"/>
  <c r="E250" i="15"/>
  <c r="B250" i="15"/>
  <c r="C250" i="15" s="1"/>
  <c r="E249" i="15"/>
  <c r="B249" i="15"/>
  <c r="C249" i="15" s="1"/>
  <c r="E248" i="15"/>
  <c r="B248" i="15"/>
  <c r="C248" i="15" s="1"/>
  <c r="E247" i="15"/>
  <c r="B247" i="15"/>
  <c r="C247" i="15" s="1"/>
  <c r="E246" i="15"/>
  <c r="B246" i="15"/>
  <c r="C246" i="15" s="1"/>
  <c r="E245" i="15"/>
  <c r="B245" i="15"/>
  <c r="C245" i="15" s="1"/>
  <c r="E244" i="15"/>
  <c r="B244" i="15"/>
  <c r="C244" i="15" s="1"/>
  <c r="E243" i="15"/>
  <c r="B243" i="15"/>
  <c r="C243" i="15" s="1"/>
  <c r="E242" i="15"/>
  <c r="B242" i="15"/>
  <c r="C242" i="15" s="1"/>
  <c r="E241" i="15"/>
  <c r="B241" i="15"/>
  <c r="C241" i="15" s="1"/>
  <c r="E240" i="15"/>
  <c r="B240" i="15"/>
  <c r="C240" i="15" s="1"/>
  <c r="E239" i="15"/>
  <c r="B239" i="15"/>
  <c r="C239" i="15" s="1"/>
  <c r="E238" i="15"/>
  <c r="B238" i="15"/>
  <c r="C238" i="15" s="1"/>
  <c r="E237" i="15"/>
  <c r="E236" i="15"/>
  <c r="E235" i="15"/>
  <c r="E234" i="15"/>
  <c r="E233" i="15"/>
  <c r="E232" i="15"/>
  <c r="E231" i="15"/>
  <c r="E230" i="15"/>
  <c r="E229" i="15"/>
  <c r="E228" i="15"/>
  <c r="E227" i="15"/>
  <c r="E226" i="15"/>
  <c r="E225" i="15"/>
  <c r="E224" i="15"/>
  <c r="E223" i="15"/>
  <c r="E222" i="15"/>
  <c r="E221" i="15"/>
  <c r="E220" i="15"/>
  <c r="E219" i="15"/>
  <c r="E218" i="15"/>
  <c r="E217" i="15"/>
  <c r="E216" i="15"/>
  <c r="E215" i="15"/>
  <c r="E214" i="15"/>
  <c r="E213" i="15"/>
  <c r="E212" i="15"/>
  <c r="X211" i="15"/>
  <c r="E211" i="15"/>
  <c r="X210" i="15"/>
  <c r="E210" i="15"/>
  <c r="X209" i="15"/>
  <c r="E209" i="15"/>
  <c r="X208" i="15"/>
  <c r="E208" i="15"/>
  <c r="X207" i="15"/>
  <c r="E207" i="15"/>
  <c r="X206" i="15"/>
  <c r="E206" i="15"/>
  <c r="X205" i="15"/>
  <c r="E205" i="15"/>
  <c r="X204" i="15"/>
  <c r="E204" i="15"/>
  <c r="X203" i="15"/>
  <c r="E203" i="15"/>
  <c r="X202" i="15"/>
  <c r="E202" i="15"/>
  <c r="X201" i="15"/>
  <c r="E201" i="15"/>
  <c r="X200" i="15"/>
  <c r="E200" i="15"/>
  <c r="X199" i="15"/>
  <c r="E199" i="15"/>
  <c r="X198" i="15"/>
  <c r="E198" i="15"/>
  <c r="X197" i="15"/>
  <c r="E197" i="15"/>
  <c r="X196" i="15"/>
  <c r="E196" i="15"/>
  <c r="X195" i="15"/>
  <c r="E195" i="15"/>
  <c r="X194" i="15"/>
  <c r="E194" i="15"/>
  <c r="X193" i="15"/>
  <c r="E193" i="15"/>
  <c r="X192" i="15"/>
  <c r="E192" i="15"/>
  <c r="X191" i="15"/>
  <c r="E191" i="15"/>
  <c r="X190" i="15"/>
  <c r="E190" i="15"/>
  <c r="X189" i="15"/>
  <c r="E189" i="15"/>
  <c r="X188" i="15"/>
  <c r="E188" i="15"/>
  <c r="X187" i="15"/>
  <c r="E187" i="15"/>
  <c r="X186" i="15"/>
  <c r="E186" i="15"/>
  <c r="X185" i="15"/>
  <c r="E185" i="15"/>
  <c r="X184" i="15"/>
  <c r="E184" i="15"/>
  <c r="X183" i="15"/>
  <c r="E183" i="15"/>
  <c r="X182" i="15"/>
  <c r="E182" i="15"/>
  <c r="X181" i="15"/>
  <c r="E181" i="15"/>
  <c r="X180" i="15"/>
  <c r="E180" i="15"/>
  <c r="X179" i="15"/>
  <c r="E179" i="15"/>
  <c r="X178" i="15"/>
  <c r="E178" i="15"/>
  <c r="X177" i="15"/>
  <c r="E177" i="15"/>
  <c r="X176" i="15"/>
  <c r="E176" i="15"/>
  <c r="X175" i="15"/>
  <c r="E175" i="15"/>
  <c r="X174" i="15"/>
  <c r="E174" i="15"/>
  <c r="X173" i="15"/>
  <c r="E173" i="15"/>
  <c r="X172" i="15"/>
  <c r="E172" i="15"/>
  <c r="X171" i="15"/>
  <c r="E171" i="15"/>
  <c r="X170" i="15"/>
  <c r="E170" i="15"/>
  <c r="X169" i="15"/>
  <c r="E169" i="15"/>
  <c r="X168" i="15"/>
  <c r="E168" i="15"/>
  <c r="X167" i="15"/>
  <c r="E167" i="15"/>
  <c r="X166" i="15"/>
  <c r="E166" i="15"/>
  <c r="X165" i="15"/>
  <c r="E165" i="15"/>
  <c r="X164" i="15"/>
  <c r="E164" i="15"/>
  <c r="X163" i="15"/>
  <c r="E163" i="15"/>
  <c r="X162" i="15"/>
  <c r="E162" i="15"/>
  <c r="X161" i="15"/>
  <c r="E161" i="15"/>
  <c r="X160" i="15"/>
  <c r="E160" i="15"/>
  <c r="X159" i="15"/>
  <c r="E159" i="15"/>
  <c r="X158" i="15"/>
  <c r="E158" i="15"/>
  <c r="X157" i="15"/>
  <c r="E157" i="15"/>
  <c r="X156" i="15"/>
  <c r="E156" i="15"/>
  <c r="X155" i="15"/>
  <c r="E155" i="15"/>
  <c r="X154" i="15"/>
  <c r="E154" i="15"/>
  <c r="X153" i="15"/>
  <c r="E153" i="15"/>
  <c r="X152" i="15"/>
  <c r="E152" i="15"/>
  <c r="X151" i="15"/>
  <c r="E151" i="15"/>
  <c r="X150" i="15"/>
  <c r="E150" i="15"/>
  <c r="X149" i="15"/>
  <c r="E149" i="15"/>
  <c r="X148" i="15"/>
  <c r="E148" i="15"/>
  <c r="X147" i="15"/>
  <c r="E147" i="15"/>
  <c r="X146" i="15"/>
  <c r="E146" i="15"/>
  <c r="X145" i="15"/>
  <c r="E145" i="15"/>
  <c r="X144" i="15"/>
  <c r="E144" i="15"/>
  <c r="X143" i="15"/>
  <c r="E143" i="15"/>
  <c r="X142" i="15"/>
  <c r="E142" i="15"/>
  <c r="X141" i="15"/>
  <c r="E141" i="15"/>
  <c r="X140" i="15"/>
  <c r="E140" i="15"/>
  <c r="X139" i="15"/>
  <c r="E139" i="15"/>
  <c r="X138" i="15"/>
  <c r="E138" i="15"/>
  <c r="X137" i="15"/>
  <c r="E137" i="15"/>
  <c r="X136" i="15"/>
  <c r="E136" i="15"/>
  <c r="X135" i="15"/>
  <c r="E135" i="15"/>
  <c r="X134" i="15"/>
  <c r="E134" i="15"/>
  <c r="X133" i="15"/>
  <c r="E133" i="15"/>
  <c r="X132" i="15"/>
  <c r="E132" i="15"/>
  <c r="X131" i="15"/>
  <c r="E131" i="15"/>
  <c r="X130" i="15"/>
  <c r="E130" i="15"/>
  <c r="X129" i="15"/>
  <c r="E129" i="15"/>
  <c r="X128" i="15"/>
  <c r="E128" i="15"/>
  <c r="X127" i="15"/>
  <c r="E127" i="15"/>
  <c r="X126" i="15"/>
  <c r="E126" i="15"/>
  <c r="X125" i="15"/>
  <c r="E125" i="15"/>
  <c r="X124" i="15"/>
  <c r="E124" i="15"/>
  <c r="X123" i="15"/>
  <c r="E123" i="15"/>
  <c r="X122" i="15"/>
  <c r="E122" i="15"/>
  <c r="X121" i="15"/>
  <c r="E121" i="15"/>
  <c r="X120" i="15"/>
  <c r="E120" i="15"/>
  <c r="X119" i="15"/>
  <c r="E119" i="15"/>
  <c r="X118" i="15"/>
  <c r="E118" i="15"/>
  <c r="X117" i="15"/>
  <c r="E117" i="15"/>
  <c r="X116" i="15"/>
  <c r="E116" i="15"/>
  <c r="X115" i="15"/>
  <c r="E115" i="15"/>
  <c r="X114" i="15"/>
  <c r="E114" i="15"/>
  <c r="X113" i="15"/>
  <c r="E113" i="15"/>
  <c r="X112" i="15"/>
  <c r="E112" i="15"/>
  <c r="X111" i="15"/>
  <c r="E111" i="15"/>
  <c r="X110" i="15"/>
  <c r="E110" i="15"/>
  <c r="X109" i="15"/>
  <c r="E109" i="15"/>
  <c r="X108" i="15"/>
  <c r="E108" i="15"/>
  <c r="X107" i="15"/>
  <c r="E107" i="15"/>
  <c r="X106" i="15"/>
  <c r="E106" i="15"/>
  <c r="X105" i="15"/>
  <c r="E105" i="15"/>
  <c r="X104" i="15"/>
  <c r="E104" i="15"/>
  <c r="X103" i="15"/>
  <c r="E103" i="15"/>
  <c r="X102" i="15"/>
  <c r="E102" i="15"/>
  <c r="X101" i="15"/>
  <c r="E101" i="15"/>
  <c r="X100" i="15"/>
  <c r="E100" i="15"/>
  <c r="B100" i="15"/>
  <c r="B101" i="15" s="1"/>
  <c r="B102" i="15" s="1"/>
  <c r="B103" i="15" s="1"/>
  <c r="B104" i="15" s="1"/>
  <c r="B105" i="15" s="1"/>
  <c r="B106" i="15" s="1"/>
  <c r="B107" i="15" s="1"/>
  <c r="B108" i="15" s="1"/>
  <c r="B109" i="15" s="1"/>
  <c r="B110" i="15" s="1"/>
  <c r="B111" i="15" s="1"/>
  <c r="B112" i="15" s="1"/>
  <c r="B113" i="15" s="1"/>
  <c r="B114" i="15" s="1"/>
  <c r="X99" i="15"/>
  <c r="E99" i="15"/>
  <c r="X98" i="15"/>
  <c r="E98" i="15"/>
  <c r="X97" i="15"/>
  <c r="E97" i="15"/>
  <c r="X96" i="15"/>
  <c r="E96" i="15"/>
  <c r="X95" i="15"/>
  <c r="E95" i="15"/>
  <c r="X94" i="15"/>
  <c r="E94" i="15"/>
  <c r="X93" i="15"/>
  <c r="E93" i="15"/>
  <c r="X92" i="15"/>
  <c r="E92" i="15"/>
  <c r="X91" i="15"/>
  <c r="E91" i="15"/>
  <c r="X90" i="15"/>
  <c r="E90" i="15"/>
  <c r="X89" i="15"/>
  <c r="E89" i="15"/>
  <c r="X88" i="15"/>
  <c r="E88" i="15"/>
  <c r="X87" i="15"/>
  <c r="E87" i="15"/>
  <c r="X86" i="15"/>
  <c r="E86" i="15"/>
  <c r="X85" i="15"/>
  <c r="E85" i="15"/>
  <c r="X84" i="15"/>
  <c r="E84" i="15"/>
  <c r="B84" i="15"/>
  <c r="B85" i="15" s="1"/>
  <c r="B86" i="15" s="1"/>
  <c r="B87" i="15" s="1"/>
  <c r="B88" i="15" s="1"/>
  <c r="B89" i="15" s="1"/>
  <c r="B90" i="15" s="1"/>
  <c r="B91" i="15" s="1"/>
  <c r="B92" i="15" s="1"/>
  <c r="B93" i="15" s="1"/>
  <c r="B94" i="15" s="1"/>
  <c r="B95" i="15" s="1"/>
  <c r="B96" i="15" s="1"/>
  <c r="B97" i="15" s="1"/>
  <c r="B98" i="15" s="1"/>
  <c r="X83" i="15"/>
  <c r="E83" i="15"/>
  <c r="X82" i="15"/>
  <c r="E82" i="15"/>
  <c r="X81" i="15"/>
  <c r="E81" i="15"/>
  <c r="X80" i="15"/>
  <c r="E80" i="15"/>
  <c r="X79" i="15"/>
  <c r="E79" i="15"/>
  <c r="X78" i="15"/>
  <c r="E78" i="15"/>
  <c r="X77" i="15"/>
  <c r="E77" i="15"/>
  <c r="X76" i="15"/>
  <c r="E76" i="15"/>
  <c r="X75" i="15"/>
  <c r="E75" i="15"/>
  <c r="X74" i="15"/>
  <c r="E74" i="15"/>
  <c r="X73" i="15"/>
  <c r="E73" i="15"/>
  <c r="X72" i="15"/>
  <c r="E72" i="15"/>
  <c r="X71" i="15"/>
  <c r="E71" i="15"/>
  <c r="X70" i="15"/>
  <c r="E70" i="15"/>
  <c r="X69" i="15"/>
  <c r="E69" i="15"/>
  <c r="X68" i="15"/>
  <c r="E68" i="15"/>
  <c r="X67" i="15"/>
  <c r="E67" i="15"/>
  <c r="X66" i="15"/>
  <c r="E66" i="15"/>
  <c r="X65" i="15"/>
  <c r="E65" i="15"/>
  <c r="X64" i="15"/>
  <c r="E64" i="15"/>
  <c r="X63" i="15"/>
  <c r="E63" i="15"/>
  <c r="X62" i="15"/>
  <c r="E62" i="15"/>
  <c r="X61" i="15"/>
  <c r="E61" i="15"/>
  <c r="X60" i="15"/>
  <c r="E60" i="15"/>
  <c r="X59" i="15"/>
  <c r="E59" i="15"/>
  <c r="X58" i="15"/>
  <c r="E58" i="15"/>
  <c r="X57" i="15"/>
  <c r="E57" i="15"/>
  <c r="X56" i="15"/>
  <c r="E56" i="15"/>
  <c r="X55" i="15"/>
  <c r="E55" i="15"/>
  <c r="X54" i="15"/>
  <c r="E54" i="15"/>
  <c r="X53" i="15"/>
  <c r="E53" i="15"/>
  <c r="X52" i="15"/>
  <c r="E52" i="15"/>
  <c r="X51" i="15"/>
  <c r="E51" i="15"/>
  <c r="X50" i="15"/>
  <c r="E50" i="15"/>
  <c r="X49" i="15"/>
  <c r="E49" i="15"/>
  <c r="X48" i="15"/>
  <c r="E48" i="15"/>
  <c r="X47" i="15"/>
  <c r="E47" i="15"/>
  <c r="X46" i="15"/>
  <c r="E46" i="15"/>
  <c r="X45" i="15"/>
  <c r="E45" i="15"/>
  <c r="X44" i="15"/>
  <c r="E44" i="15"/>
  <c r="X43" i="15"/>
  <c r="E43" i="15"/>
  <c r="X42" i="15"/>
  <c r="E42" i="15"/>
  <c r="X41" i="15"/>
  <c r="E41" i="15"/>
  <c r="X40" i="15"/>
  <c r="E40" i="15"/>
  <c r="X39" i="15"/>
  <c r="E39" i="15"/>
  <c r="X38" i="15"/>
  <c r="E38" i="15"/>
  <c r="X37" i="15"/>
  <c r="E37" i="15"/>
  <c r="X36" i="15"/>
  <c r="E36" i="15"/>
  <c r="X35" i="15"/>
  <c r="E35" i="15"/>
  <c r="X34" i="15"/>
  <c r="E34" i="15"/>
  <c r="X33" i="15"/>
  <c r="E33" i="15"/>
  <c r="X32" i="15"/>
  <c r="E32" i="15"/>
  <c r="X31" i="15"/>
  <c r="E31" i="15"/>
  <c r="X30" i="15"/>
  <c r="E30" i="15"/>
  <c r="X29" i="15"/>
  <c r="E29" i="15"/>
  <c r="X28" i="15"/>
  <c r="E28" i="15"/>
  <c r="X27" i="15"/>
  <c r="E27" i="15"/>
  <c r="X26" i="15"/>
  <c r="E26" i="15"/>
  <c r="X25" i="15"/>
  <c r="E25" i="15"/>
  <c r="X24" i="15"/>
  <c r="E24" i="15"/>
  <c r="X23" i="15"/>
  <c r="E23" i="15"/>
  <c r="X22" i="15"/>
  <c r="E22" i="15"/>
  <c r="X21" i="15"/>
  <c r="E21" i="15"/>
  <c r="X20" i="15"/>
  <c r="E20" i="15"/>
  <c r="X19" i="15"/>
  <c r="E19" i="15"/>
  <c r="X18" i="15"/>
  <c r="E18" i="15"/>
  <c r="X17" i="15"/>
  <c r="E17" i="15"/>
  <c r="X16" i="15"/>
  <c r="E16" i="15"/>
  <c r="X15" i="15"/>
  <c r="E15" i="15"/>
  <c r="X14" i="15"/>
  <c r="E14" i="15"/>
  <c r="X13" i="15"/>
  <c r="E13" i="15"/>
  <c r="X12" i="15"/>
  <c r="E12" i="15"/>
  <c r="X11" i="15"/>
  <c r="E11" i="15"/>
  <c r="X10" i="15"/>
  <c r="E10" i="15"/>
  <c r="X9" i="15"/>
  <c r="E9" i="15"/>
  <c r="X8" i="15"/>
  <c r="E8" i="15"/>
  <c r="X7" i="15"/>
  <c r="E7" i="15"/>
  <c r="X6" i="15"/>
  <c r="E6" i="15"/>
  <c r="X5" i="15"/>
  <c r="E5" i="15"/>
  <c r="X4" i="15"/>
  <c r="E4" i="15"/>
  <c r="X3" i="15"/>
  <c r="E3" i="15"/>
  <c r="X2" i="15"/>
  <c r="K2" i="15"/>
  <c r="E2" i="15"/>
  <c r="O1" i="13"/>
  <c r="F44" i="12"/>
  <c r="E44" i="12"/>
  <c r="D44" i="12"/>
  <c r="C44" i="12"/>
  <c r="B44" i="12"/>
  <c r="A44" i="12"/>
  <c r="R43" i="12"/>
  <c r="P43" i="12"/>
  <c r="N43" i="12"/>
  <c r="M43" i="12"/>
  <c r="L43" i="12"/>
  <c r="J43" i="12"/>
  <c r="H43" i="12"/>
  <c r="R39" i="12"/>
  <c r="I21" i="12"/>
  <c r="I20" i="12"/>
  <c r="I19" i="12"/>
  <c r="I18" i="12"/>
  <c r="G18" i="12"/>
  <c r="I17" i="12"/>
  <c r="F17" i="12"/>
  <c r="M20" i="12" s="1"/>
  <c r="I16" i="12"/>
  <c r="F13" i="12"/>
  <c r="F21" i="12" s="1"/>
  <c r="L19" i="12" s="1"/>
  <c r="E13" i="12"/>
  <c r="E21" i="12" s="1"/>
  <c r="M18" i="12" s="1"/>
  <c r="M25" i="12" s="1"/>
  <c r="F12" i="12"/>
  <c r="F20" i="12" s="1"/>
  <c r="N17" i="12" s="1"/>
  <c r="E12" i="12"/>
  <c r="E20" i="12" s="1"/>
  <c r="K20" i="12" s="1"/>
  <c r="F11" i="12"/>
  <c r="F19" i="12" s="1"/>
  <c r="K19" i="12" s="1"/>
  <c r="E11" i="12"/>
  <c r="E19" i="12" s="1"/>
  <c r="M17" i="12" s="1"/>
  <c r="F10" i="12"/>
  <c r="F18" i="12" s="1"/>
  <c r="N18" i="12" s="1"/>
  <c r="E10" i="12"/>
  <c r="E18" i="12" s="1"/>
  <c r="L20" i="12" s="1"/>
  <c r="L27" i="12" s="1"/>
  <c r="F9" i="12"/>
  <c r="E9" i="12"/>
  <c r="E17" i="12" s="1"/>
  <c r="N19" i="12" s="1"/>
  <c r="N26" i="12" s="1"/>
  <c r="F8" i="12"/>
  <c r="F16" i="12" s="1"/>
  <c r="K18" i="12" s="1"/>
  <c r="E8" i="12"/>
  <c r="E16" i="12" s="1"/>
  <c r="L17" i="12" s="1"/>
  <c r="C1" i="12"/>
  <c r="B1" i="12" s="1"/>
  <c r="F44" i="11"/>
  <c r="E44" i="11"/>
  <c r="D44" i="11"/>
  <c r="C44" i="11"/>
  <c r="B44" i="11"/>
  <c r="A44" i="11"/>
  <c r="R43" i="11"/>
  <c r="P43" i="11"/>
  <c r="N43" i="11"/>
  <c r="M43" i="11"/>
  <c r="L43" i="11"/>
  <c r="J43" i="11"/>
  <c r="H43" i="11"/>
  <c r="R42" i="11"/>
  <c r="R41" i="11"/>
  <c r="R40" i="11"/>
  <c r="R39" i="11"/>
  <c r="I21" i="11"/>
  <c r="I20" i="11"/>
  <c r="I19" i="11"/>
  <c r="I18" i="11"/>
  <c r="I17" i="11"/>
  <c r="I16" i="11"/>
  <c r="F13" i="11"/>
  <c r="F21" i="11" s="1"/>
  <c r="L19" i="11" s="1"/>
  <c r="E13" i="11"/>
  <c r="E21" i="11" s="1"/>
  <c r="M18" i="11" s="1"/>
  <c r="M25" i="11" s="1"/>
  <c r="F12" i="11"/>
  <c r="F20" i="11" s="1"/>
  <c r="N17" i="11" s="1"/>
  <c r="E12" i="11"/>
  <c r="E20" i="11" s="1"/>
  <c r="K20" i="11" s="1"/>
  <c r="F11" i="11"/>
  <c r="F19" i="11" s="1"/>
  <c r="K19" i="11" s="1"/>
  <c r="E11" i="11"/>
  <c r="E19" i="11" s="1"/>
  <c r="M17" i="11" s="1"/>
  <c r="F10" i="11"/>
  <c r="F18" i="11" s="1"/>
  <c r="N18" i="11" s="1"/>
  <c r="E10" i="11"/>
  <c r="E18" i="11" s="1"/>
  <c r="L20" i="11" s="1"/>
  <c r="L27" i="11" s="1"/>
  <c r="F9" i="11"/>
  <c r="F17" i="11" s="1"/>
  <c r="M20" i="11" s="1"/>
  <c r="M27" i="11" s="1"/>
  <c r="E9" i="11"/>
  <c r="E17" i="11" s="1"/>
  <c r="N19" i="11" s="1"/>
  <c r="N26" i="11" s="1"/>
  <c r="F8" i="11"/>
  <c r="F16" i="11" s="1"/>
  <c r="K18" i="11" s="1"/>
  <c r="E8" i="11"/>
  <c r="E16" i="11" s="1"/>
  <c r="L17" i="11" s="1"/>
  <c r="C1" i="11"/>
  <c r="B1" i="11" s="1"/>
  <c r="F44" i="10"/>
  <c r="E44" i="10"/>
  <c r="D44" i="10"/>
  <c r="C44" i="10"/>
  <c r="B44" i="10"/>
  <c r="A44" i="10"/>
  <c r="R43" i="10"/>
  <c r="P43" i="10"/>
  <c r="N43" i="10"/>
  <c r="M43" i="10"/>
  <c r="L43" i="10"/>
  <c r="J43" i="10"/>
  <c r="H43" i="10"/>
  <c r="R42" i="10"/>
  <c r="R41" i="10"/>
  <c r="R40" i="10"/>
  <c r="R39" i="10"/>
  <c r="I21" i="10"/>
  <c r="G21" i="10"/>
  <c r="I20" i="10"/>
  <c r="I19" i="10"/>
  <c r="G19" i="10"/>
  <c r="I18" i="10"/>
  <c r="I17" i="10"/>
  <c r="I16" i="10"/>
  <c r="F13" i="10"/>
  <c r="F21" i="10" s="1"/>
  <c r="L19" i="10" s="1"/>
  <c r="L26" i="10" s="1"/>
  <c r="E13" i="10"/>
  <c r="E21" i="10" s="1"/>
  <c r="M18" i="10" s="1"/>
  <c r="M25" i="10" s="1"/>
  <c r="F12" i="10"/>
  <c r="F20" i="10" s="1"/>
  <c r="N17" i="10" s="1"/>
  <c r="E12" i="10"/>
  <c r="E20" i="10" s="1"/>
  <c r="K20" i="10" s="1"/>
  <c r="F11" i="10"/>
  <c r="F19" i="10" s="1"/>
  <c r="N18" i="10" s="1"/>
  <c r="E11" i="10"/>
  <c r="E19" i="10" s="1"/>
  <c r="L20" i="10" s="1"/>
  <c r="L27" i="10" s="1"/>
  <c r="F10" i="10"/>
  <c r="F18" i="10" s="1"/>
  <c r="K19" i="10" s="1"/>
  <c r="E10" i="10"/>
  <c r="E18" i="10" s="1"/>
  <c r="M17" i="10" s="1"/>
  <c r="F9" i="10"/>
  <c r="F17" i="10" s="1"/>
  <c r="K18" i="10" s="1"/>
  <c r="E9" i="10"/>
  <c r="E17" i="10" s="1"/>
  <c r="L17" i="10" s="1"/>
  <c r="F8" i="10"/>
  <c r="F16" i="10" s="1"/>
  <c r="M20" i="10" s="1"/>
  <c r="E8" i="10"/>
  <c r="E16" i="10" s="1"/>
  <c r="N19" i="10" s="1"/>
  <c r="N26" i="10" s="1"/>
  <c r="C1" i="10"/>
  <c r="B1" i="10" s="1"/>
  <c r="F44" i="9"/>
  <c r="E44" i="9"/>
  <c r="D44" i="9"/>
  <c r="C44" i="9"/>
  <c r="B44" i="9"/>
  <c r="A44" i="9"/>
  <c r="R43" i="9"/>
  <c r="P43" i="9"/>
  <c r="N43" i="9"/>
  <c r="M43" i="9"/>
  <c r="L43" i="9"/>
  <c r="J43" i="9"/>
  <c r="H43" i="9"/>
  <c r="R42" i="9"/>
  <c r="R41" i="9"/>
  <c r="R40" i="9"/>
  <c r="R39" i="9"/>
  <c r="I21" i="9"/>
  <c r="I20" i="9"/>
  <c r="I19" i="9"/>
  <c r="I18" i="9"/>
  <c r="I17" i="9"/>
  <c r="H17" i="9"/>
  <c r="G17" i="9"/>
  <c r="I16" i="9"/>
  <c r="F13" i="9"/>
  <c r="F21" i="9" s="1"/>
  <c r="L19" i="9" s="1"/>
  <c r="E13" i="9"/>
  <c r="E21" i="9" s="1"/>
  <c r="M18" i="9" s="1"/>
  <c r="M25" i="9" s="1"/>
  <c r="F12" i="9"/>
  <c r="F20" i="9" s="1"/>
  <c r="N17" i="9" s="1"/>
  <c r="E12" i="9"/>
  <c r="E20" i="9" s="1"/>
  <c r="K20" i="9" s="1"/>
  <c r="F11" i="9"/>
  <c r="F19" i="9" s="1"/>
  <c r="E11" i="9"/>
  <c r="E19" i="9" s="1"/>
  <c r="M17" i="9" s="1"/>
  <c r="F10" i="9"/>
  <c r="F18" i="9" s="1"/>
  <c r="N18" i="9" s="1"/>
  <c r="E10" i="9"/>
  <c r="E18" i="9" s="1"/>
  <c r="L20" i="9" s="1"/>
  <c r="L27" i="9" s="1"/>
  <c r="F9" i="9"/>
  <c r="F17" i="9" s="1"/>
  <c r="E9" i="9"/>
  <c r="E17" i="9" s="1"/>
  <c r="N19" i="9" s="1"/>
  <c r="F8" i="9"/>
  <c r="F16" i="9" s="1"/>
  <c r="E8" i="9"/>
  <c r="E16" i="9" s="1"/>
  <c r="L17" i="9" s="1"/>
  <c r="C1" i="9"/>
  <c r="B1" i="9" s="1"/>
  <c r="F44" i="8"/>
  <c r="E44" i="8"/>
  <c r="D44" i="8"/>
  <c r="C44" i="8"/>
  <c r="B44" i="8"/>
  <c r="A44" i="8"/>
  <c r="R43" i="8"/>
  <c r="N43" i="8"/>
  <c r="M43" i="8"/>
  <c r="L43" i="8"/>
  <c r="J43" i="8"/>
  <c r="H43" i="8"/>
  <c r="R42" i="8"/>
  <c r="R41" i="8"/>
  <c r="R40" i="8"/>
  <c r="R39" i="8"/>
  <c r="I21" i="8"/>
  <c r="H21" i="8"/>
  <c r="G21" i="8"/>
  <c r="I20" i="8"/>
  <c r="H20" i="8"/>
  <c r="G20" i="8"/>
  <c r="I19" i="8"/>
  <c r="H19" i="8"/>
  <c r="G19" i="8"/>
  <c r="I18" i="8"/>
  <c r="H18" i="8"/>
  <c r="G18" i="8"/>
  <c r="I17" i="8"/>
  <c r="H17" i="8"/>
  <c r="G17" i="8"/>
  <c r="I16" i="8"/>
  <c r="H16" i="8"/>
  <c r="G16" i="8"/>
  <c r="F13" i="8"/>
  <c r="F21" i="8" s="1"/>
  <c r="N17" i="8" s="1"/>
  <c r="E13" i="8"/>
  <c r="E21" i="8" s="1"/>
  <c r="K20" i="8" s="1"/>
  <c r="F12" i="8"/>
  <c r="F20" i="8" s="1"/>
  <c r="L19" i="8" s="1"/>
  <c r="E12" i="8"/>
  <c r="E20" i="8" s="1"/>
  <c r="M18" i="8" s="1"/>
  <c r="M25" i="8" s="1"/>
  <c r="F11" i="8"/>
  <c r="F19" i="8" s="1"/>
  <c r="N18" i="8" s="1"/>
  <c r="E11" i="8"/>
  <c r="E19" i="8" s="1"/>
  <c r="L20" i="8" s="1"/>
  <c r="L27" i="8" s="1"/>
  <c r="F10" i="8"/>
  <c r="F18" i="8" s="1"/>
  <c r="K19" i="8" s="1"/>
  <c r="E10" i="8"/>
  <c r="E18" i="8" s="1"/>
  <c r="M17" i="8" s="1"/>
  <c r="F9" i="8"/>
  <c r="F17" i="8" s="1"/>
  <c r="K18" i="8" s="1"/>
  <c r="E9" i="8"/>
  <c r="E17" i="8" s="1"/>
  <c r="L17" i="8" s="1"/>
  <c r="F8" i="8"/>
  <c r="F16" i="8" s="1"/>
  <c r="M20" i="8" s="1"/>
  <c r="E8" i="8"/>
  <c r="E16" i="8" s="1"/>
  <c r="N19" i="8" s="1"/>
  <c r="N26" i="8" s="1"/>
  <c r="C1" i="8"/>
  <c r="B1" i="8" s="1"/>
  <c r="F44" i="7"/>
  <c r="E44" i="7"/>
  <c r="D44" i="7"/>
  <c r="C44" i="7"/>
  <c r="B44" i="7"/>
  <c r="A44" i="7"/>
  <c r="R43" i="7"/>
  <c r="P43" i="7"/>
  <c r="N43" i="7"/>
  <c r="M43" i="7"/>
  <c r="L43" i="7"/>
  <c r="J43" i="7"/>
  <c r="H43" i="7"/>
  <c r="R42" i="7"/>
  <c r="R41" i="7"/>
  <c r="R40" i="7"/>
  <c r="R39" i="7"/>
  <c r="I21" i="7"/>
  <c r="I20" i="7"/>
  <c r="I19" i="7"/>
  <c r="I18" i="7"/>
  <c r="G18" i="7"/>
  <c r="I17" i="7"/>
  <c r="I16" i="7"/>
  <c r="F13" i="7"/>
  <c r="F21" i="7" s="1"/>
  <c r="N17" i="7" s="1"/>
  <c r="E13" i="7"/>
  <c r="E21" i="7" s="1"/>
  <c r="K20" i="7" s="1"/>
  <c r="F12" i="7"/>
  <c r="F20" i="7" s="1"/>
  <c r="L19" i="7" s="1"/>
  <c r="E12" i="7"/>
  <c r="E20" i="7" s="1"/>
  <c r="M18" i="7" s="1"/>
  <c r="M25" i="7" s="1"/>
  <c r="F11" i="7"/>
  <c r="F19" i="7" s="1"/>
  <c r="N18" i="7" s="1"/>
  <c r="E11" i="7"/>
  <c r="E19" i="7" s="1"/>
  <c r="L20" i="7" s="1"/>
  <c r="L27" i="7" s="1"/>
  <c r="F10" i="7"/>
  <c r="F18" i="7" s="1"/>
  <c r="K19" i="7" s="1"/>
  <c r="E10" i="7"/>
  <c r="E18" i="7" s="1"/>
  <c r="M17" i="7" s="1"/>
  <c r="F9" i="7"/>
  <c r="F17" i="7" s="1"/>
  <c r="M20" i="7" s="1"/>
  <c r="E9" i="7"/>
  <c r="E17" i="7" s="1"/>
  <c r="N19" i="7" s="1"/>
  <c r="N26" i="7" s="1"/>
  <c r="F8" i="7"/>
  <c r="F16" i="7" s="1"/>
  <c r="K18" i="7" s="1"/>
  <c r="E8" i="7"/>
  <c r="E16" i="7" s="1"/>
  <c r="L17" i="7" s="1"/>
  <c r="C1" i="7"/>
  <c r="B1" i="7" s="1"/>
  <c r="F44" i="6"/>
  <c r="E44" i="6"/>
  <c r="D44" i="6"/>
  <c r="C44" i="6"/>
  <c r="B44" i="6"/>
  <c r="A44" i="6"/>
  <c r="R43" i="6"/>
  <c r="P43" i="6"/>
  <c r="N43" i="6"/>
  <c r="M43" i="6"/>
  <c r="L43" i="6"/>
  <c r="J43" i="6"/>
  <c r="H43" i="6"/>
  <c r="R42" i="6"/>
  <c r="R41" i="6"/>
  <c r="R40" i="6"/>
  <c r="R39" i="6"/>
  <c r="I21" i="6"/>
  <c r="G21" i="6"/>
  <c r="I20" i="6"/>
  <c r="I19" i="6"/>
  <c r="I18" i="6"/>
  <c r="I17" i="6"/>
  <c r="I16" i="6"/>
  <c r="G16" i="6"/>
  <c r="F13" i="6"/>
  <c r="F21" i="6" s="1"/>
  <c r="N17" i="6" s="1"/>
  <c r="E13" i="6"/>
  <c r="E21" i="6" s="1"/>
  <c r="K20" i="6" s="1"/>
  <c r="F12" i="6"/>
  <c r="F20" i="6" s="1"/>
  <c r="L19" i="6" s="1"/>
  <c r="E12" i="6"/>
  <c r="E20" i="6" s="1"/>
  <c r="M18" i="6" s="1"/>
  <c r="M25" i="6" s="1"/>
  <c r="F11" i="6"/>
  <c r="F19" i="6" s="1"/>
  <c r="N18" i="6" s="1"/>
  <c r="E11" i="6"/>
  <c r="E19" i="6" s="1"/>
  <c r="L20" i="6" s="1"/>
  <c r="L27" i="6" s="1"/>
  <c r="F10" i="6"/>
  <c r="F18" i="6" s="1"/>
  <c r="K19" i="6" s="1"/>
  <c r="E10" i="6"/>
  <c r="E18" i="6" s="1"/>
  <c r="M17" i="6" s="1"/>
  <c r="F9" i="6"/>
  <c r="F17" i="6" s="1"/>
  <c r="K18" i="6" s="1"/>
  <c r="E9" i="6"/>
  <c r="E17" i="6" s="1"/>
  <c r="L17" i="6" s="1"/>
  <c r="F8" i="6"/>
  <c r="F16" i="6" s="1"/>
  <c r="M20" i="6" s="1"/>
  <c r="E8" i="6"/>
  <c r="E16" i="6" s="1"/>
  <c r="N19" i="6" s="1"/>
  <c r="N26" i="6" s="1"/>
  <c r="C1" i="6"/>
  <c r="B1" i="6" s="1"/>
  <c r="F44" i="5"/>
  <c r="E44" i="5"/>
  <c r="D44" i="5"/>
  <c r="C44" i="5"/>
  <c r="B44" i="5"/>
  <c r="A44" i="5"/>
  <c r="R43" i="5"/>
  <c r="P43" i="5"/>
  <c r="N43" i="5"/>
  <c r="M43" i="5"/>
  <c r="L43" i="5"/>
  <c r="J43" i="5"/>
  <c r="H43" i="5"/>
  <c r="R42" i="5"/>
  <c r="R41" i="5"/>
  <c r="R40" i="5"/>
  <c r="R39" i="5"/>
  <c r="I21" i="5"/>
  <c r="I20" i="5"/>
  <c r="G20" i="5"/>
  <c r="I19" i="5"/>
  <c r="H19" i="5"/>
  <c r="G19" i="5"/>
  <c r="I18" i="5"/>
  <c r="I17" i="5"/>
  <c r="I16" i="5"/>
  <c r="G16" i="5"/>
  <c r="F13" i="5"/>
  <c r="F21" i="5" s="1"/>
  <c r="N17" i="5" s="1"/>
  <c r="E13" i="5"/>
  <c r="E21" i="5" s="1"/>
  <c r="K20" i="5" s="1"/>
  <c r="F12" i="5"/>
  <c r="F20" i="5" s="1"/>
  <c r="L19" i="5" s="1"/>
  <c r="E12" i="5"/>
  <c r="E20" i="5" s="1"/>
  <c r="M18" i="5" s="1"/>
  <c r="M25" i="5" s="1"/>
  <c r="F11" i="5"/>
  <c r="F19" i="5" s="1"/>
  <c r="K19" i="5" s="1"/>
  <c r="E11" i="5"/>
  <c r="E19" i="5" s="1"/>
  <c r="M17" i="5" s="1"/>
  <c r="F10" i="5"/>
  <c r="F18" i="5" s="1"/>
  <c r="N18" i="5" s="1"/>
  <c r="E10" i="5"/>
  <c r="E18" i="5" s="1"/>
  <c r="L20" i="5" s="1"/>
  <c r="L27" i="5" s="1"/>
  <c r="F9" i="5"/>
  <c r="F17" i="5" s="1"/>
  <c r="K18" i="5" s="1"/>
  <c r="E9" i="5"/>
  <c r="E17" i="5" s="1"/>
  <c r="L17" i="5" s="1"/>
  <c r="F8" i="5"/>
  <c r="F16" i="5" s="1"/>
  <c r="M20" i="5" s="1"/>
  <c r="E8" i="5"/>
  <c r="E16" i="5" s="1"/>
  <c r="N19" i="5" s="1"/>
  <c r="N26" i="5" s="1"/>
  <c r="C1" i="5"/>
  <c r="B1" i="5" s="1"/>
  <c r="F44" i="4"/>
  <c r="E44" i="4"/>
  <c r="D44" i="4"/>
  <c r="C44" i="4"/>
  <c r="B44" i="4"/>
  <c r="A44" i="4"/>
  <c r="R43" i="4"/>
  <c r="R42" i="4" s="1"/>
  <c r="P43" i="4"/>
  <c r="N43" i="4"/>
  <c r="M43" i="4"/>
  <c r="L43" i="4"/>
  <c r="J43" i="4"/>
  <c r="H43" i="4"/>
  <c r="R41" i="4"/>
  <c r="R40" i="4"/>
  <c r="R39" i="4"/>
  <c r="I21" i="4"/>
  <c r="G21" i="4"/>
  <c r="I20" i="4"/>
  <c r="G20" i="4"/>
  <c r="I19" i="4"/>
  <c r="H19" i="4"/>
  <c r="G19" i="4"/>
  <c r="I18" i="4"/>
  <c r="G18" i="4"/>
  <c r="I17" i="4"/>
  <c r="I16" i="4"/>
  <c r="H16" i="4"/>
  <c r="F13" i="4"/>
  <c r="F21" i="4" s="1"/>
  <c r="L19" i="4" s="1"/>
  <c r="E13" i="4"/>
  <c r="E21" i="4" s="1"/>
  <c r="M18" i="4" s="1"/>
  <c r="M25" i="4" s="1"/>
  <c r="F12" i="4"/>
  <c r="F20" i="4" s="1"/>
  <c r="N17" i="4" s="1"/>
  <c r="E12" i="4"/>
  <c r="E20" i="4" s="1"/>
  <c r="K20" i="4" s="1"/>
  <c r="F11" i="4"/>
  <c r="F19" i="4" s="1"/>
  <c r="K19" i="4" s="1"/>
  <c r="E11" i="4"/>
  <c r="E19" i="4" s="1"/>
  <c r="M17" i="4" s="1"/>
  <c r="F10" i="4"/>
  <c r="F18" i="4" s="1"/>
  <c r="N18" i="4" s="1"/>
  <c r="E10" i="4"/>
  <c r="E18" i="4" s="1"/>
  <c r="L20" i="4" s="1"/>
  <c r="L27" i="4" s="1"/>
  <c r="F9" i="4"/>
  <c r="F17" i="4" s="1"/>
  <c r="M20" i="4" s="1"/>
  <c r="E9" i="4"/>
  <c r="E17" i="4" s="1"/>
  <c r="N19" i="4" s="1"/>
  <c r="N26" i="4" s="1"/>
  <c r="F8" i="4"/>
  <c r="F16" i="4" s="1"/>
  <c r="K18" i="4" s="1"/>
  <c r="E8" i="4"/>
  <c r="E16" i="4" s="1"/>
  <c r="L17" i="4" s="1"/>
  <c r="C1" i="4"/>
  <c r="B1" i="4" s="1"/>
  <c r="F44" i="3"/>
  <c r="E44" i="3"/>
  <c r="D44" i="3"/>
  <c r="C44" i="3"/>
  <c r="B44" i="3"/>
  <c r="A44" i="3"/>
  <c r="R43" i="3"/>
  <c r="P43" i="3"/>
  <c r="N43" i="3"/>
  <c r="M43" i="3"/>
  <c r="L43" i="3"/>
  <c r="J43" i="3"/>
  <c r="H43" i="3"/>
  <c r="R42" i="3"/>
  <c r="R41" i="3"/>
  <c r="R40" i="3"/>
  <c r="R39" i="3"/>
  <c r="I21" i="3"/>
  <c r="G21" i="3"/>
  <c r="I20" i="3"/>
  <c r="I19" i="3"/>
  <c r="H19" i="3"/>
  <c r="G19" i="3"/>
  <c r="I18" i="3"/>
  <c r="H18" i="3"/>
  <c r="G18" i="3"/>
  <c r="I17" i="3"/>
  <c r="H17" i="3"/>
  <c r="G17" i="3"/>
  <c r="I16" i="3"/>
  <c r="F13" i="3"/>
  <c r="F21" i="3" s="1"/>
  <c r="N17" i="3" s="1"/>
  <c r="E13" i="3"/>
  <c r="E21" i="3" s="1"/>
  <c r="K20" i="3" s="1"/>
  <c r="F12" i="3"/>
  <c r="F20" i="3" s="1"/>
  <c r="L19" i="3" s="1"/>
  <c r="E12" i="3"/>
  <c r="E20" i="3" s="1"/>
  <c r="M18" i="3" s="1"/>
  <c r="M25" i="3" s="1"/>
  <c r="F11" i="3"/>
  <c r="F19" i="3" s="1"/>
  <c r="N18" i="3" s="1"/>
  <c r="E11" i="3"/>
  <c r="E19" i="3" s="1"/>
  <c r="L20" i="3" s="1"/>
  <c r="L27" i="3" s="1"/>
  <c r="F10" i="3"/>
  <c r="F18" i="3" s="1"/>
  <c r="K19" i="3" s="1"/>
  <c r="E10" i="3"/>
  <c r="E18" i="3" s="1"/>
  <c r="M17" i="3" s="1"/>
  <c r="F9" i="3"/>
  <c r="F17" i="3" s="1"/>
  <c r="M20" i="3" s="1"/>
  <c r="E9" i="3"/>
  <c r="E17" i="3" s="1"/>
  <c r="N19" i="3" s="1"/>
  <c r="N26" i="3" s="1"/>
  <c r="F8" i="3"/>
  <c r="F16" i="3" s="1"/>
  <c r="K18" i="3" s="1"/>
  <c r="E8" i="3"/>
  <c r="E16" i="3" s="1"/>
  <c r="L17" i="3" s="1"/>
  <c r="C1" i="3"/>
  <c r="B1" i="3" s="1"/>
  <c r="F44" i="2"/>
  <c r="E44" i="2"/>
  <c r="D44" i="2"/>
  <c r="C44" i="2"/>
  <c r="B44" i="2"/>
  <c r="A44" i="2"/>
  <c r="R43" i="2"/>
  <c r="R42" i="2" s="1"/>
  <c r="P43" i="2"/>
  <c r="N43" i="2"/>
  <c r="M43" i="2"/>
  <c r="L43" i="2"/>
  <c r="J43" i="2"/>
  <c r="H43" i="2"/>
  <c r="R41" i="2"/>
  <c r="R40" i="2"/>
  <c r="R39" i="2"/>
  <c r="I21" i="2"/>
  <c r="G21" i="2"/>
  <c r="I20" i="2"/>
  <c r="H20" i="2"/>
  <c r="G20" i="2"/>
  <c r="I19" i="2"/>
  <c r="G19" i="2"/>
  <c r="I18" i="2"/>
  <c r="H18" i="2"/>
  <c r="G18" i="2"/>
  <c r="I17" i="2"/>
  <c r="H17" i="2"/>
  <c r="G17" i="2"/>
  <c r="I16" i="2"/>
  <c r="G16" i="2"/>
  <c r="F13" i="2"/>
  <c r="F21" i="2" s="1"/>
  <c r="L19" i="2" s="1"/>
  <c r="E13" i="2"/>
  <c r="E21" i="2" s="1"/>
  <c r="M18" i="2" s="1"/>
  <c r="M25" i="2" s="1"/>
  <c r="F12" i="2"/>
  <c r="F20" i="2" s="1"/>
  <c r="N17" i="2" s="1"/>
  <c r="E12" i="2"/>
  <c r="E20" i="2" s="1"/>
  <c r="K20" i="2" s="1"/>
  <c r="F11" i="2"/>
  <c r="F19" i="2" s="1"/>
  <c r="N18" i="2" s="1"/>
  <c r="E11" i="2"/>
  <c r="E19" i="2" s="1"/>
  <c r="L20" i="2" s="1"/>
  <c r="L27" i="2" s="1"/>
  <c r="F10" i="2"/>
  <c r="F18" i="2" s="1"/>
  <c r="K19" i="2" s="1"/>
  <c r="E10" i="2"/>
  <c r="E18" i="2" s="1"/>
  <c r="M17" i="2" s="1"/>
  <c r="F9" i="2"/>
  <c r="F17" i="2" s="1"/>
  <c r="M20" i="2" s="1"/>
  <c r="E9" i="2"/>
  <c r="E17" i="2" s="1"/>
  <c r="N19" i="2" s="1"/>
  <c r="N26" i="2" s="1"/>
  <c r="F8" i="2"/>
  <c r="F16" i="2" s="1"/>
  <c r="K18" i="2" s="1"/>
  <c r="E8" i="2"/>
  <c r="E16" i="2" s="1"/>
  <c r="L17" i="2" s="1"/>
  <c r="C1" i="2"/>
  <c r="B1" i="2" s="1"/>
  <c r="F44" i="1"/>
  <c r="E44" i="1"/>
  <c r="D44" i="1"/>
  <c r="C44" i="1"/>
  <c r="B44" i="1"/>
  <c r="A44" i="1"/>
  <c r="R43" i="1"/>
  <c r="P43" i="1"/>
  <c r="N43" i="1"/>
  <c r="M43" i="1"/>
  <c r="L43" i="1"/>
  <c r="J43" i="1"/>
  <c r="H43" i="1"/>
  <c r="R42" i="1"/>
  <c r="R41" i="1"/>
  <c r="R40" i="1"/>
  <c r="R39" i="1"/>
  <c r="I21" i="1"/>
  <c r="G21" i="1"/>
  <c r="I20" i="1"/>
  <c r="G20" i="1"/>
  <c r="I19" i="1"/>
  <c r="G19" i="1"/>
  <c r="I18" i="1"/>
  <c r="I17" i="1"/>
  <c r="I16" i="1"/>
  <c r="G16" i="1"/>
  <c r="F13" i="1"/>
  <c r="F21" i="1" s="1"/>
  <c r="L19" i="1" s="1"/>
  <c r="E13" i="1"/>
  <c r="E21" i="1" s="1"/>
  <c r="M18" i="1" s="1"/>
  <c r="M25" i="1" s="1"/>
  <c r="F12" i="1"/>
  <c r="F20" i="1" s="1"/>
  <c r="N17" i="1" s="1"/>
  <c r="E12" i="1"/>
  <c r="E20" i="1" s="1"/>
  <c r="K20" i="1" s="1"/>
  <c r="F11" i="1"/>
  <c r="F19" i="1" s="1"/>
  <c r="N18" i="1" s="1"/>
  <c r="E11" i="1"/>
  <c r="E19" i="1" s="1"/>
  <c r="L20" i="1" s="1"/>
  <c r="L27" i="1" s="1"/>
  <c r="F10" i="1"/>
  <c r="F18" i="1" s="1"/>
  <c r="K19" i="1" s="1"/>
  <c r="E10" i="1"/>
  <c r="E18" i="1" s="1"/>
  <c r="M17" i="1" s="1"/>
  <c r="F9" i="1"/>
  <c r="F17" i="1" s="1"/>
  <c r="K18" i="1" s="1"/>
  <c r="E9" i="1"/>
  <c r="E17" i="1" s="1"/>
  <c r="L17" i="1" s="1"/>
  <c r="F8" i="1"/>
  <c r="F16" i="1" s="1"/>
  <c r="M20" i="1" s="1"/>
  <c r="E8" i="1"/>
  <c r="E16" i="1" s="1"/>
  <c r="N19" i="1" s="1"/>
  <c r="N26" i="1" s="1"/>
  <c r="C1" i="1"/>
  <c r="B1" i="1" s="1"/>
  <c r="K18" i="9" l="1"/>
  <c r="H16" i="9"/>
  <c r="G16" i="9"/>
  <c r="E33" i="29"/>
  <c r="E32" i="29"/>
  <c r="E31" i="29"/>
  <c r="E30" i="29"/>
  <c r="E29" i="29"/>
  <c r="E28" i="29"/>
  <c r="E27" i="29"/>
  <c r="E26" i="29"/>
  <c r="E25" i="29"/>
  <c r="E24" i="29"/>
  <c r="E23" i="29"/>
  <c r="E22" i="29"/>
  <c r="E21" i="29"/>
  <c r="E20" i="29"/>
  <c r="E19" i="29"/>
  <c r="E18" i="29"/>
  <c r="E17" i="29"/>
  <c r="E16" i="29"/>
  <c r="E15" i="29"/>
  <c r="E14" i="29"/>
  <c r="E13" i="29"/>
  <c r="E12" i="29"/>
  <c r="E11" i="29"/>
  <c r="E10" i="29"/>
  <c r="E9" i="29"/>
  <c r="E8" i="29"/>
  <c r="E7" i="29"/>
  <c r="E6" i="29"/>
  <c r="E5" i="29"/>
  <c r="E4" i="29"/>
  <c r="E3" i="29"/>
  <c r="E34" i="29"/>
  <c r="X40" i="25"/>
  <c r="V40" i="25"/>
  <c r="W40" i="25" s="1"/>
  <c r="X38" i="25"/>
  <c r="V38" i="25"/>
  <c r="W38" i="25" s="1"/>
  <c r="X36" i="25"/>
  <c r="V36" i="25"/>
  <c r="W36" i="25" s="1"/>
  <c r="V35" i="25"/>
  <c r="W35" i="25" s="1"/>
  <c r="X35" i="25"/>
  <c r="V33" i="25"/>
  <c r="W33" i="25" s="1"/>
  <c r="X33" i="25"/>
  <c r="X32" i="25"/>
  <c r="V32" i="25"/>
  <c r="W32" i="25" s="1"/>
  <c r="V31" i="25"/>
  <c r="W31" i="25" s="1"/>
  <c r="X31" i="25"/>
  <c r="V30" i="25"/>
  <c r="W30" i="25" s="1"/>
  <c r="X30" i="25"/>
  <c r="V28" i="25"/>
  <c r="W28" i="25" s="1"/>
  <c r="X28" i="25"/>
  <c r="V27" i="25"/>
  <c r="W27" i="25" s="1"/>
  <c r="X27" i="25"/>
  <c r="V26" i="25"/>
  <c r="W26" i="25" s="1"/>
  <c r="X26" i="25"/>
  <c r="V25" i="25"/>
  <c r="W25" i="25" s="1"/>
  <c r="X25" i="25"/>
  <c r="V24" i="25"/>
  <c r="W24" i="25" s="1"/>
  <c r="X24" i="25"/>
  <c r="V23" i="25"/>
  <c r="W23" i="25" s="1"/>
  <c r="X23" i="25"/>
  <c r="X22" i="25"/>
  <c r="V22" i="25"/>
  <c r="W22" i="25" s="1"/>
  <c r="G23" i="25"/>
  <c r="J22" i="25"/>
  <c r="K22" i="25"/>
  <c r="V21" i="25"/>
  <c r="W21" i="25" s="1"/>
  <c r="AA21" i="25" s="1"/>
  <c r="AE21" i="25" s="1"/>
  <c r="X21" i="25"/>
  <c r="X19" i="25"/>
  <c r="V19" i="25"/>
  <c r="W19" i="25" s="1"/>
  <c r="V18" i="25"/>
  <c r="W18" i="25" s="1"/>
  <c r="X18" i="25"/>
  <c r="X17" i="25"/>
  <c r="V17" i="25"/>
  <c r="W17" i="25" s="1"/>
  <c r="X16" i="25"/>
  <c r="V16" i="25"/>
  <c r="W16" i="25" s="1"/>
  <c r="X15" i="25"/>
  <c r="V15" i="25"/>
  <c r="W15" i="25" s="1"/>
  <c r="X14" i="25"/>
  <c r="V14" i="25"/>
  <c r="W14" i="25" s="1"/>
  <c r="X13" i="25"/>
  <c r="V13" i="25"/>
  <c r="W13" i="25" s="1"/>
  <c r="V12" i="25"/>
  <c r="W12" i="25" s="1"/>
  <c r="X12" i="25"/>
  <c r="V11" i="25"/>
  <c r="W11" i="25" s="1"/>
  <c r="X11" i="25"/>
  <c r="V10" i="25"/>
  <c r="W10" i="25" s="1"/>
  <c r="X10" i="25"/>
  <c r="X9" i="25"/>
  <c r="V9" i="25"/>
  <c r="W9" i="25" s="1"/>
  <c r="X8" i="25"/>
  <c r="V8" i="25"/>
  <c r="W8" i="25" s="1"/>
  <c r="X7" i="25"/>
  <c r="V7" i="25"/>
  <c r="W7" i="25" s="1"/>
  <c r="X6" i="25"/>
  <c r="V6" i="25"/>
  <c r="W6" i="25" s="1"/>
  <c r="X5" i="25"/>
  <c r="V5" i="25"/>
  <c r="W5" i="25" s="1"/>
  <c r="G6" i="25"/>
  <c r="K5" i="25"/>
  <c r="J5" i="25"/>
  <c r="V4" i="25"/>
  <c r="W4" i="25" s="1"/>
  <c r="AA4" i="25" s="1"/>
  <c r="AE4" i="25" s="1"/>
  <c r="X4" i="25"/>
  <c r="K105" i="23"/>
  <c r="CF124" i="22" s="1"/>
  <c r="L105" i="23"/>
  <c r="CG124" i="22" s="1"/>
  <c r="K104" i="23"/>
  <c r="CF123" i="22" s="1"/>
  <c r="L104" i="23"/>
  <c r="CG123" i="22" s="1"/>
  <c r="K103" i="23"/>
  <c r="CF122" i="22" s="1"/>
  <c r="L103" i="23"/>
  <c r="CG122" i="22" s="1"/>
  <c r="K102" i="23"/>
  <c r="CF121" i="22" s="1"/>
  <c r="L102" i="23"/>
  <c r="CG121" i="22" s="1"/>
  <c r="K101" i="23"/>
  <c r="CF120" i="22" s="1"/>
  <c r="L101" i="23"/>
  <c r="CG120" i="22" s="1"/>
  <c r="K100" i="23"/>
  <c r="CF119" i="22" s="1"/>
  <c r="L100" i="23"/>
  <c r="CG119" i="22" s="1"/>
  <c r="K99" i="23"/>
  <c r="CF118" i="22" s="1"/>
  <c r="L99" i="23"/>
  <c r="CG118" i="22" s="1"/>
  <c r="K98" i="23"/>
  <c r="CF117" i="22" s="1"/>
  <c r="L98" i="23"/>
  <c r="CG117" i="22" s="1"/>
  <c r="K97" i="23"/>
  <c r="CF116" i="22" s="1"/>
  <c r="L97" i="23"/>
  <c r="CG116" i="22" s="1"/>
  <c r="K96" i="23"/>
  <c r="CF115" i="22" s="1"/>
  <c r="L96" i="23"/>
  <c r="CG115" i="22" s="1"/>
  <c r="K95" i="23"/>
  <c r="CF114" i="22" s="1"/>
  <c r="L95" i="23"/>
  <c r="CG114" i="22" s="1"/>
  <c r="K94" i="23"/>
  <c r="CF113" i="22" s="1"/>
  <c r="L94" i="23"/>
  <c r="CG113" i="22" s="1"/>
  <c r="K92" i="23"/>
  <c r="CF111" i="22" s="1"/>
  <c r="L92" i="23"/>
  <c r="CG111" i="22" s="1"/>
  <c r="K91" i="23"/>
  <c r="CF110" i="22" s="1"/>
  <c r="L91" i="23"/>
  <c r="CG110" i="22" s="1"/>
  <c r="K90" i="23"/>
  <c r="CF109" i="22" s="1"/>
  <c r="L90" i="23"/>
  <c r="CG109" i="22" s="1"/>
  <c r="K89" i="23"/>
  <c r="CF108" i="22" s="1"/>
  <c r="L89" i="23"/>
  <c r="CG108" i="22" s="1"/>
  <c r="K88" i="23"/>
  <c r="CF107" i="22" s="1"/>
  <c r="L88" i="23"/>
  <c r="CG107" i="22" s="1"/>
  <c r="K87" i="23"/>
  <c r="CF106" i="22" s="1"/>
  <c r="L87" i="23"/>
  <c r="CG106" i="22" s="1"/>
  <c r="K86" i="23"/>
  <c r="CF105" i="22" s="1"/>
  <c r="L86" i="23"/>
  <c r="CG105" i="22" s="1"/>
  <c r="K85" i="23"/>
  <c r="CF104" i="22" s="1"/>
  <c r="L85" i="23"/>
  <c r="CG104" i="22" s="1"/>
  <c r="K84" i="23"/>
  <c r="CF103" i="22" s="1"/>
  <c r="L84" i="23"/>
  <c r="CG103" i="22" s="1"/>
  <c r="K83" i="23"/>
  <c r="CF102" i="22" s="1"/>
  <c r="L83" i="23"/>
  <c r="CG102" i="22" s="1"/>
  <c r="K82" i="23"/>
  <c r="CF101" i="22" s="1"/>
  <c r="L82" i="23"/>
  <c r="CG101" i="22" s="1"/>
  <c r="K81" i="23"/>
  <c r="CF100" i="22" s="1"/>
  <c r="L81" i="23"/>
  <c r="CG100" i="22" s="1"/>
  <c r="K79" i="23"/>
  <c r="CF98" i="22" s="1"/>
  <c r="L79" i="23"/>
  <c r="CG98" i="22" s="1"/>
  <c r="K78" i="23"/>
  <c r="CF97" i="22" s="1"/>
  <c r="L78" i="23"/>
  <c r="CG97" i="22" s="1"/>
  <c r="K77" i="23"/>
  <c r="CF96" i="22" s="1"/>
  <c r="L77" i="23"/>
  <c r="CG96" i="22" s="1"/>
  <c r="K75" i="23"/>
  <c r="CF94" i="22" s="1"/>
  <c r="L75" i="23"/>
  <c r="CG94" i="22" s="1"/>
  <c r="K74" i="23"/>
  <c r="CF93" i="22" s="1"/>
  <c r="L74" i="23"/>
  <c r="CG93" i="22" s="1"/>
  <c r="X234" i="22"/>
  <c r="AV234" i="22"/>
  <c r="BX234" i="22"/>
  <c r="T234" i="22"/>
  <c r="AZ234" i="22"/>
  <c r="D234" i="22"/>
  <c r="F234" i="22"/>
  <c r="H234" i="22"/>
  <c r="J234" i="22"/>
  <c r="L234" i="22"/>
  <c r="N234" i="22"/>
  <c r="P234" i="22"/>
  <c r="BB234" i="22"/>
  <c r="BD234" i="22"/>
  <c r="BF234" i="22"/>
  <c r="BH234" i="22"/>
  <c r="BJ234" i="22"/>
  <c r="BL234" i="22"/>
  <c r="BN234" i="22"/>
  <c r="R234" i="22"/>
  <c r="V234" i="22"/>
  <c r="BP234" i="22"/>
  <c r="BR234" i="22"/>
  <c r="AT234" i="22"/>
  <c r="BV234" i="22"/>
  <c r="BT234" i="22"/>
  <c r="BZ234" i="22"/>
  <c r="CB234" i="22"/>
  <c r="B235" i="22"/>
  <c r="AR234" i="22"/>
  <c r="AP234" i="22"/>
  <c r="AN234" i="22"/>
  <c r="AL234" i="22"/>
  <c r="AJ234" i="22"/>
  <c r="AH234" i="22"/>
  <c r="AF234" i="22"/>
  <c r="AD234" i="22"/>
  <c r="AB234" i="22"/>
  <c r="Z234" i="22"/>
  <c r="AX234" i="22"/>
  <c r="AL128" i="22"/>
  <c r="AJ128" i="22"/>
  <c r="AR128" i="22"/>
  <c r="AT128" i="22"/>
  <c r="AV128" i="22"/>
  <c r="AX128" i="22"/>
  <c r="AZ128" i="22"/>
  <c r="BB128" i="22"/>
  <c r="BD128" i="22"/>
  <c r="BF128" i="22"/>
  <c r="BH128" i="22"/>
  <c r="BJ128" i="22"/>
  <c r="BL128" i="22"/>
  <c r="BN128" i="22"/>
  <c r="BP128" i="22"/>
  <c r="AH128" i="22"/>
  <c r="AF128" i="22"/>
  <c r="AD128" i="22"/>
  <c r="AB128" i="22"/>
  <c r="Z128" i="22"/>
  <c r="X128" i="22"/>
  <c r="V128" i="22"/>
  <c r="T128" i="22"/>
  <c r="R128" i="22"/>
  <c r="P128" i="22"/>
  <c r="N128" i="22"/>
  <c r="L128" i="22"/>
  <c r="J128" i="22"/>
  <c r="H128" i="22"/>
  <c r="F128" i="22"/>
  <c r="D128" i="22"/>
  <c r="AN128" i="22"/>
  <c r="BR128" i="22"/>
  <c r="BT128" i="22"/>
  <c r="BV128" i="22"/>
  <c r="BX128" i="22"/>
  <c r="BZ128" i="22"/>
  <c r="CB128" i="22"/>
  <c r="B129" i="22"/>
  <c r="AP128" i="22"/>
  <c r="V22" i="22"/>
  <c r="AZ22" i="22"/>
  <c r="N22" i="22"/>
  <c r="L22" i="22"/>
  <c r="J22" i="22"/>
  <c r="H22" i="22"/>
  <c r="F22" i="22"/>
  <c r="D22" i="22"/>
  <c r="T22" i="22"/>
  <c r="X22" i="22"/>
  <c r="Z22" i="22"/>
  <c r="AB22" i="22"/>
  <c r="AD22" i="22"/>
  <c r="AF22" i="22"/>
  <c r="P22" i="22"/>
  <c r="AH22" i="22"/>
  <c r="AJ22" i="22"/>
  <c r="AL22" i="22"/>
  <c r="AN22" i="22"/>
  <c r="AP22" i="22"/>
  <c r="AR22" i="22"/>
  <c r="AT22" i="22"/>
  <c r="AV22" i="22"/>
  <c r="AX22" i="22"/>
  <c r="B23" i="22"/>
  <c r="CE22" i="22"/>
  <c r="BZ22" i="22"/>
  <c r="BX22" i="22"/>
  <c r="BV22" i="22"/>
  <c r="BT22" i="22"/>
  <c r="BR22" i="22"/>
  <c r="BP22" i="22"/>
  <c r="BN22" i="22"/>
  <c r="BL22" i="22"/>
  <c r="BJ22" i="22"/>
  <c r="BH22" i="22"/>
  <c r="BF22" i="22"/>
  <c r="BD22" i="22"/>
  <c r="BB22" i="22"/>
  <c r="R22" i="22"/>
  <c r="G2" i="23"/>
  <c r="J2" i="21"/>
  <c r="F2" i="21"/>
  <c r="Q106" i="19"/>
  <c r="S106" i="19" s="1"/>
  <c r="R105" i="19"/>
  <c r="BD28" i="19"/>
  <c r="BD45" i="19" s="1"/>
  <c r="BD33" i="19"/>
  <c r="BD50" i="19" s="1"/>
  <c r="BD32" i="19"/>
  <c r="BD49" i="19" s="1"/>
  <c r="BD22" i="19"/>
  <c r="BD39" i="19" s="1"/>
  <c r="BD21" i="19"/>
  <c r="BD38" i="19" s="1"/>
  <c r="BD26" i="19"/>
  <c r="BD34" i="19"/>
  <c r="BD51" i="19" s="1"/>
  <c r="BD19" i="19"/>
  <c r="BD27" i="19"/>
  <c r="BD44" i="19" s="1"/>
  <c r="BD20" i="19"/>
  <c r="BD37" i="19" s="1"/>
  <c r="BD23" i="19"/>
  <c r="BD40" i="19" s="1"/>
  <c r="BD24" i="19"/>
  <c r="BD41" i="19" s="1"/>
  <c r="BD31" i="19"/>
  <c r="BD48" i="19" s="1"/>
  <c r="BD25" i="19"/>
  <c r="BD42" i="19" s="1"/>
  <c r="BD30" i="19"/>
  <c r="BD47" i="19" s="1"/>
  <c r="BD29" i="19"/>
  <c r="BD46" i="19" s="1"/>
  <c r="BC31" i="19"/>
  <c r="BC48" i="19" s="1"/>
  <c r="BC23" i="19"/>
  <c r="BC40" i="19" s="1"/>
  <c r="BC25" i="19"/>
  <c r="BC42" i="19" s="1"/>
  <c r="BC30" i="19"/>
  <c r="BC47" i="19" s="1"/>
  <c r="BC29" i="19"/>
  <c r="BC46" i="19" s="1"/>
  <c r="BC28" i="19"/>
  <c r="BC45" i="19" s="1"/>
  <c r="BC32" i="19"/>
  <c r="BC49" i="19" s="1"/>
  <c r="BC22" i="19"/>
  <c r="BC39" i="19" s="1"/>
  <c r="BC26" i="19"/>
  <c r="BC43" i="19" s="1"/>
  <c r="BC33" i="19"/>
  <c r="BC24" i="19"/>
  <c r="BC41" i="19" s="1"/>
  <c r="BC21" i="19"/>
  <c r="BC38" i="19" s="1"/>
  <c r="BC27" i="19"/>
  <c r="BC44" i="19" s="1"/>
  <c r="BC34" i="19"/>
  <c r="BC51" i="19" s="1"/>
  <c r="BC20" i="19"/>
  <c r="BC37" i="19" s="1"/>
  <c r="BC19" i="19"/>
  <c r="BB33" i="19"/>
  <c r="BB50" i="19" s="1"/>
  <c r="BB23" i="19"/>
  <c r="BB19" i="19"/>
  <c r="BB28" i="19"/>
  <c r="BB45" i="19" s="1"/>
  <c r="BB20" i="19"/>
  <c r="BB37" i="19" s="1"/>
  <c r="BB24" i="19"/>
  <c r="BB41" i="19" s="1"/>
  <c r="BB26" i="19"/>
  <c r="BB43" i="19" s="1"/>
  <c r="BB34" i="19"/>
  <c r="BB51" i="19" s="1"/>
  <c r="BB21" i="19"/>
  <c r="BB38" i="19" s="1"/>
  <c r="BB27" i="19"/>
  <c r="BB44" i="19" s="1"/>
  <c r="BB29" i="19"/>
  <c r="BB46" i="19" s="1"/>
  <c r="BB25" i="19"/>
  <c r="BB42" i="19" s="1"/>
  <c r="BB31" i="19"/>
  <c r="BB48" i="19" s="1"/>
  <c r="BB32" i="19"/>
  <c r="BB49" i="19" s="1"/>
  <c r="BB30" i="19"/>
  <c r="BB47" i="19" s="1"/>
  <c r="BB22" i="19"/>
  <c r="BB39" i="19" s="1"/>
  <c r="BA26" i="19"/>
  <c r="BA43" i="19" s="1"/>
  <c r="BA20" i="19"/>
  <c r="BA37" i="19" s="1"/>
  <c r="BA32" i="19"/>
  <c r="BA49" i="19" s="1"/>
  <c r="BA33" i="19"/>
  <c r="BA50" i="19" s="1"/>
  <c r="BA31" i="19"/>
  <c r="BA48" i="19" s="1"/>
  <c r="BA21" i="19"/>
  <c r="BA38" i="19" s="1"/>
  <c r="BA30" i="19"/>
  <c r="BA47" i="19" s="1"/>
  <c r="BA22" i="19"/>
  <c r="BA39" i="19" s="1"/>
  <c r="BA19" i="19"/>
  <c r="BA23" i="19"/>
  <c r="BA40" i="19" s="1"/>
  <c r="BA24" i="19"/>
  <c r="BA41" i="19" s="1"/>
  <c r="BA27" i="19"/>
  <c r="BA44" i="19" s="1"/>
  <c r="BA34" i="19"/>
  <c r="BA51" i="19" s="1"/>
  <c r="BA29" i="19"/>
  <c r="BA46" i="19" s="1"/>
  <c r="BA28" i="19"/>
  <c r="BA25" i="19"/>
  <c r="BA42" i="19" s="1"/>
  <c r="AZ28" i="19"/>
  <c r="AZ45" i="19" s="1"/>
  <c r="AZ29" i="19"/>
  <c r="AZ46" i="19" s="1"/>
  <c r="AZ27" i="19"/>
  <c r="AZ44" i="19" s="1"/>
  <c r="AZ34" i="19"/>
  <c r="AZ51" i="19" s="1"/>
  <c r="AZ26" i="19"/>
  <c r="AZ43" i="19" s="1"/>
  <c r="AZ25" i="19"/>
  <c r="AZ42" i="19" s="1"/>
  <c r="AZ24" i="19"/>
  <c r="AZ41" i="19" s="1"/>
  <c r="AZ30" i="19"/>
  <c r="AZ47" i="19" s="1"/>
  <c r="AZ19" i="19"/>
  <c r="AZ33" i="19"/>
  <c r="AZ50" i="19" s="1"/>
  <c r="AZ23" i="19"/>
  <c r="AZ40" i="19" s="1"/>
  <c r="AZ31" i="19"/>
  <c r="AZ48" i="19" s="1"/>
  <c r="AZ22" i="19"/>
  <c r="AZ39" i="19" s="1"/>
  <c r="AZ32" i="19"/>
  <c r="AZ49" i="19" s="1"/>
  <c r="AZ21" i="19"/>
  <c r="AZ38" i="19" s="1"/>
  <c r="AZ20" i="19"/>
  <c r="AY34" i="19"/>
  <c r="AY51" i="19" s="1"/>
  <c r="AY23" i="19"/>
  <c r="AY40" i="19" s="1"/>
  <c r="AY26" i="19"/>
  <c r="AY43" i="19" s="1"/>
  <c r="AY20" i="19"/>
  <c r="AY37" i="19" s="1"/>
  <c r="AY32" i="19"/>
  <c r="AY49" i="19" s="1"/>
  <c r="AY31" i="19"/>
  <c r="AY48" i="19" s="1"/>
  <c r="AY28" i="19"/>
  <c r="AY45" i="19" s="1"/>
  <c r="AY21" i="19"/>
  <c r="AY38" i="19" s="1"/>
  <c r="AY25" i="19"/>
  <c r="AY42" i="19" s="1"/>
  <c r="AY33" i="19"/>
  <c r="AY50" i="19" s="1"/>
  <c r="AY19" i="19"/>
  <c r="AY22" i="19"/>
  <c r="AY39" i="19" s="1"/>
  <c r="AY29" i="19"/>
  <c r="AY46" i="19" s="1"/>
  <c r="AY27" i="19"/>
  <c r="AY30" i="19"/>
  <c r="AY47" i="19" s="1"/>
  <c r="AY24" i="19"/>
  <c r="AY41" i="19" s="1"/>
  <c r="AX28" i="19"/>
  <c r="AX45" i="19" s="1"/>
  <c r="AX23" i="19"/>
  <c r="AX40" i="19" s="1"/>
  <c r="AX22" i="19"/>
  <c r="AX39" i="19" s="1"/>
  <c r="AX21" i="19"/>
  <c r="AX38" i="19" s="1"/>
  <c r="AX20" i="19"/>
  <c r="AX37" i="19" s="1"/>
  <c r="AX30" i="19"/>
  <c r="AX47" i="19" s="1"/>
  <c r="AX34" i="19"/>
  <c r="AX51" i="19" s="1"/>
  <c r="AX26" i="19"/>
  <c r="AX43" i="19" s="1"/>
  <c r="AX31" i="19"/>
  <c r="AX19" i="19"/>
  <c r="AX33" i="19"/>
  <c r="AX50" i="19" s="1"/>
  <c r="AX32" i="19"/>
  <c r="AX49" i="19" s="1"/>
  <c r="AX25" i="19"/>
  <c r="AX42" i="19" s="1"/>
  <c r="AX27" i="19"/>
  <c r="AX44" i="19" s="1"/>
  <c r="AX29" i="19"/>
  <c r="AX46" i="19" s="1"/>
  <c r="AX24" i="19"/>
  <c r="AX41" i="19" s="1"/>
  <c r="AW29" i="19"/>
  <c r="AW46" i="19" s="1"/>
  <c r="AW19" i="19"/>
  <c r="AW34" i="19"/>
  <c r="AW51" i="19" s="1"/>
  <c r="AW32" i="19"/>
  <c r="AW49" i="19" s="1"/>
  <c r="AW33" i="19"/>
  <c r="AW50" i="19" s="1"/>
  <c r="AW31" i="19"/>
  <c r="AW48" i="19" s="1"/>
  <c r="AW21" i="19"/>
  <c r="AW38" i="19" s="1"/>
  <c r="AW22" i="19"/>
  <c r="AW39" i="19" s="1"/>
  <c r="AW23" i="19"/>
  <c r="AW40" i="19" s="1"/>
  <c r="AW26" i="19"/>
  <c r="AW43" i="19" s="1"/>
  <c r="AW30" i="19"/>
  <c r="AW47" i="19" s="1"/>
  <c r="AW24" i="19"/>
  <c r="AW41" i="19" s="1"/>
  <c r="AW27" i="19"/>
  <c r="AW44" i="19" s="1"/>
  <c r="AW20" i="19"/>
  <c r="AW37" i="19" s="1"/>
  <c r="AW25" i="19"/>
  <c r="AW28" i="19"/>
  <c r="AW45" i="19" s="1"/>
  <c r="Q16" i="19"/>
  <c r="R15" i="19"/>
  <c r="S16" i="19"/>
  <c r="S12" i="19"/>
  <c r="S9" i="19"/>
  <c r="S8" i="19"/>
  <c r="S7" i="19"/>
  <c r="S6" i="19"/>
  <c r="T3" i="19"/>
  <c r="S5" i="19"/>
  <c r="S10" i="19"/>
  <c r="S11" i="19"/>
  <c r="S13" i="19"/>
  <c r="S14" i="19"/>
  <c r="S15" i="19"/>
  <c r="S104" i="19"/>
  <c r="S105" i="19"/>
  <c r="D8" i="18"/>
  <c r="C12" i="18"/>
  <c r="A8" i="18"/>
  <c r="C11" i="18"/>
  <c r="A7" i="18"/>
  <c r="D7" i="18"/>
  <c r="D6" i="18"/>
  <c r="C10" i="18"/>
  <c r="A6" i="18"/>
  <c r="C9" i="18"/>
  <c r="A5" i="18"/>
  <c r="D5" i="18"/>
  <c r="L4" i="16"/>
  <c r="H4" i="16"/>
  <c r="E1" i="26"/>
  <c r="Z1" i="16"/>
  <c r="R42" i="12"/>
  <c r="R41" i="12"/>
  <c r="R40" i="12"/>
  <c r="L33" i="12"/>
  <c r="M32" i="12"/>
  <c r="H21" i="12"/>
  <c r="G21" i="12"/>
  <c r="H20" i="12"/>
  <c r="K34" i="12"/>
  <c r="G20" i="12"/>
  <c r="N31" i="12"/>
  <c r="M31" i="12"/>
  <c r="H19" i="12"/>
  <c r="G19" i="12"/>
  <c r="K33" i="12"/>
  <c r="H18" i="12"/>
  <c r="L34" i="12"/>
  <c r="N32" i="12"/>
  <c r="B42" i="12"/>
  <c r="H17" i="12"/>
  <c r="M34" i="12"/>
  <c r="B41" i="12"/>
  <c r="N33" i="12"/>
  <c r="G17" i="12"/>
  <c r="B39" i="12"/>
  <c r="G16" i="12"/>
  <c r="H16" i="12"/>
  <c r="I22" i="12"/>
  <c r="B40" i="12"/>
  <c r="N24" i="12"/>
  <c r="D42" i="12"/>
  <c r="K27" i="12"/>
  <c r="C42" i="12"/>
  <c r="K26" i="12"/>
  <c r="C41" i="12"/>
  <c r="M24" i="12"/>
  <c r="D41" i="12"/>
  <c r="K25" i="12"/>
  <c r="K32" i="12" s="1"/>
  <c r="D39" i="12"/>
  <c r="C40" i="12"/>
  <c r="C39" i="12"/>
  <c r="D40" i="12"/>
  <c r="L24" i="12"/>
  <c r="L31" i="12" s="1"/>
  <c r="A3" i="12"/>
  <c r="A9" i="12"/>
  <c r="A4" i="12"/>
  <c r="A5" i="12"/>
  <c r="A8" i="12"/>
  <c r="A10" i="12"/>
  <c r="A11" i="12"/>
  <c r="A12" i="12"/>
  <c r="A13" i="12"/>
  <c r="A6" i="12"/>
  <c r="G21" i="11"/>
  <c r="H21" i="11"/>
  <c r="L33" i="11"/>
  <c r="M32" i="11"/>
  <c r="G20" i="11"/>
  <c r="H20" i="11"/>
  <c r="K34" i="11"/>
  <c r="N31" i="11"/>
  <c r="M31" i="11"/>
  <c r="H19" i="11"/>
  <c r="K33" i="11"/>
  <c r="G19" i="11"/>
  <c r="G18" i="11"/>
  <c r="H18" i="11"/>
  <c r="N32" i="11"/>
  <c r="L34" i="11"/>
  <c r="G17" i="11"/>
  <c r="H17" i="11"/>
  <c r="B41" i="11"/>
  <c r="M34" i="11"/>
  <c r="N33" i="11"/>
  <c r="B42" i="11"/>
  <c r="G16" i="11"/>
  <c r="L31" i="11"/>
  <c r="K32" i="11"/>
  <c r="B40" i="11"/>
  <c r="B39" i="11"/>
  <c r="I22" i="11"/>
  <c r="H16" i="11"/>
  <c r="N24" i="11"/>
  <c r="D42" i="11"/>
  <c r="K27" i="11"/>
  <c r="C42" i="11"/>
  <c r="C41" i="11"/>
  <c r="K26" i="11"/>
  <c r="M24" i="11"/>
  <c r="D41" i="11"/>
  <c r="K25" i="11"/>
  <c r="D39" i="11"/>
  <c r="C40" i="11"/>
  <c r="L24" i="11"/>
  <c r="C39" i="11"/>
  <c r="D40" i="11"/>
  <c r="A6" i="11"/>
  <c r="A10" i="11"/>
  <c r="A3" i="11"/>
  <c r="A5" i="11"/>
  <c r="A9" i="11"/>
  <c r="A4" i="11"/>
  <c r="A8" i="11"/>
  <c r="A11" i="11"/>
  <c r="A12" i="11"/>
  <c r="A13" i="11"/>
  <c r="L33" i="10"/>
  <c r="H21" i="10"/>
  <c r="M32" i="10"/>
  <c r="K34" i="10"/>
  <c r="N31" i="10"/>
  <c r="H20" i="10"/>
  <c r="G20" i="10"/>
  <c r="N32" i="10"/>
  <c r="L34" i="10"/>
  <c r="H19" i="10"/>
  <c r="G18" i="10"/>
  <c r="H18" i="10"/>
  <c r="M31" i="10"/>
  <c r="K33" i="10"/>
  <c r="G17" i="10"/>
  <c r="B41" i="10"/>
  <c r="B42" i="10"/>
  <c r="H17" i="10"/>
  <c r="K32" i="10"/>
  <c r="L31" i="10"/>
  <c r="N33" i="10"/>
  <c r="G16" i="10"/>
  <c r="H16" i="10"/>
  <c r="B40" i="10"/>
  <c r="I22" i="10"/>
  <c r="M34" i="10"/>
  <c r="B39" i="10"/>
  <c r="D42" i="10"/>
  <c r="N24" i="10"/>
  <c r="C42" i="10"/>
  <c r="K27" i="10"/>
  <c r="C41" i="10"/>
  <c r="K26" i="10"/>
  <c r="M24" i="10"/>
  <c r="D41" i="10"/>
  <c r="K25" i="10"/>
  <c r="D39" i="10"/>
  <c r="C40" i="10"/>
  <c r="C39" i="10"/>
  <c r="D40" i="10"/>
  <c r="L24" i="10"/>
  <c r="A8" i="10"/>
  <c r="A12" i="10"/>
  <c r="A3" i="10"/>
  <c r="A5" i="10"/>
  <c r="A10" i="10"/>
  <c r="A13" i="10"/>
  <c r="A9" i="10"/>
  <c r="A11" i="10"/>
  <c r="A4" i="10"/>
  <c r="A6" i="10"/>
  <c r="M32" i="9"/>
  <c r="G21" i="9"/>
  <c r="H21" i="9"/>
  <c r="L33" i="9"/>
  <c r="G20" i="9"/>
  <c r="N31" i="9"/>
  <c r="K34" i="9"/>
  <c r="H20" i="9"/>
  <c r="G19" i="9"/>
  <c r="K33" i="9"/>
  <c r="H19" i="9"/>
  <c r="M31" i="9"/>
  <c r="H18" i="9"/>
  <c r="L34" i="9"/>
  <c r="N32" i="9"/>
  <c r="G18" i="9"/>
  <c r="B41" i="9"/>
  <c r="B42" i="9"/>
  <c r="M34" i="9"/>
  <c r="N33" i="9"/>
  <c r="B39" i="9"/>
  <c r="B40" i="9"/>
  <c r="I22" i="9"/>
  <c r="D42" i="9"/>
  <c r="N24" i="9"/>
  <c r="K27" i="9"/>
  <c r="M20" i="9"/>
  <c r="K19" i="9"/>
  <c r="M24" i="9" s="1"/>
  <c r="D39" i="9"/>
  <c r="C40" i="9"/>
  <c r="K25" i="9"/>
  <c r="K32" i="9" s="1"/>
  <c r="L24" i="9"/>
  <c r="L31" i="9" s="1"/>
  <c r="C39" i="9"/>
  <c r="D40" i="9"/>
  <c r="A4" i="9"/>
  <c r="A12" i="9"/>
  <c r="A11" i="9"/>
  <c r="A5" i="9"/>
  <c r="A13" i="9"/>
  <c r="A6" i="9"/>
  <c r="A8" i="9"/>
  <c r="A10" i="9"/>
  <c r="A3" i="9"/>
  <c r="A9" i="9"/>
  <c r="N31" i="8"/>
  <c r="K34" i="8"/>
  <c r="L33" i="8"/>
  <c r="M32" i="8"/>
  <c r="N32" i="8"/>
  <c r="L34" i="8"/>
  <c r="K33" i="8"/>
  <c r="M31" i="8"/>
  <c r="B42" i="8"/>
  <c r="K32" i="8"/>
  <c r="L31" i="8"/>
  <c r="B41" i="8"/>
  <c r="I22" i="8"/>
  <c r="N33" i="8"/>
  <c r="M34" i="8"/>
  <c r="B39" i="8"/>
  <c r="B40" i="8"/>
  <c r="N24" i="8"/>
  <c r="D42" i="8"/>
  <c r="K27" i="8"/>
  <c r="C42" i="8"/>
  <c r="K26" i="8"/>
  <c r="C41" i="8"/>
  <c r="M24" i="8"/>
  <c r="D41" i="8"/>
  <c r="K25" i="8"/>
  <c r="D39" i="8"/>
  <c r="C40" i="8"/>
  <c r="L24" i="8"/>
  <c r="C39" i="8"/>
  <c r="D40" i="8"/>
  <c r="A6" i="8"/>
  <c r="A12" i="8"/>
  <c r="A3" i="8"/>
  <c r="A5" i="8"/>
  <c r="A4" i="8"/>
  <c r="A8" i="8"/>
  <c r="A10" i="8"/>
  <c r="A13" i="8"/>
  <c r="A9" i="8"/>
  <c r="A11" i="8"/>
  <c r="K34" i="7"/>
  <c r="N31" i="7"/>
  <c r="H21" i="7"/>
  <c r="G21" i="7"/>
  <c r="M32" i="7"/>
  <c r="L33" i="7"/>
  <c r="G20" i="7"/>
  <c r="H20" i="7"/>
  <c r="H19" i="7"/>
  <c r="N32" i="7"/>
  <c r="L34" i="7"/>
  <c r="G19" i="7"/>
  <c r="H18" i="7"/>
  <c r="M31" i="7"/>
  <c r="K33" i="7"/>
  <c r="G17" i="7"/>
  <c r="H17" i="7"/>
  <c r="B42" i="7"/>
  <c r="B41" i="7"/>
  <c r="M34" i="7"/>
  <c r="N33" i="7"/>
  <c r="I22" i="7"/>
  <c r="B40" i="7"/>
  <c r="B39" i="7"/>
  <c r="K32" i="7"/>
  <c r="H16" i="7"/>
  <c r="G16" i="7"/>
  <c r="L31" i="7"/>
  <c r="D42" i="7"/>
  <c r="N24" i="7"/>
  <c r="C42" i="7"/>
  <c r="K27" i="7"/>
  <c r="K26" i="7"/>
  <c r="C41" i="7"/>
  <c r="D41" i="7"/>
  <c r="M24" i="7"/>
  <c r="K25" i="7"/>
  <c r="D39" i="7"/>
  <c r="C40" i="7"/>
  <c r="L24" i="7"/>
  <c r="C39" i="7"/>
  <c r="D40" i="7"/>
  <c r="A4" i="7"/>
  <c r="A3" i="7"/>
  <c r="A5" i="7"/>
  <c r="A6" i="7"/>
  <c r="A8" i="7"/>
  <c r="A11" i="7"/>
  <c r="A13" i="7"/>
  <c r="A9" i="7"/>
  <c r="A10" i="7"/>
  <c r="A12" i="7"/>
  <c r="N31" i="6"/>
  <c r="K34" i="6"/>
  <c r="H21" i="6"/>
  <c r="H20" i="6"/>
  <c r="G20" i="6"/>
  <c r="M32" i="6"/>
  <c r="L33" i="6"/>
  <c r="L34" i="6"/>
  <c r="N32" i="6"/>
  <c r="G19" i="6"/>
  <c r="H19" i="6"/>
  <c r="M31" i="6"/>
  <c r="K33" i="6"/>
  <c r="H18" i="6"/>
  <c r="G18" i="6"/>
  <c r="B42" i="6"/>
  <c r="G17" i="6"/>
  <c r="H17" i="6"/>
  <c r="B41" i="6"/>
  <c r="L31" i="6"/>
  <c r="K32" i="6"/>
  <c r="B39" i="6"/>
  <c r="M34" i="6"/>
  <c r="B40" i="6"/>
  <c r="I22" i="6"/>
  <c r="N33" i="6"/>
  <c r="H16" i="6"/>
  <c r="N24" i="6"/>
  <c r="D42" i="6"/>
  <c r="K27" i="6"/>
  <c r="C42" i="6"/>
  <c r="K26" i="6"/>
  <c r="C41" i="6"/>
  <c r="M24" i="6"/>
  <c r="D41" i="6"/>
  <c r="C40" i="6"/>
  <c r="K25" i="6"/>
  <c r="D39" i="6"/>
  <c r="L24" i="6"/>
  <c r="C39" i="6"/>
  <c r="D40" i="6"/>
  <c r="A3" i="6"/>
  <c r="A13" i="6"/>
  <c r="A8" i="6"/>
  <c r="A10" i="6"/>
  <c r="A4" i="6"/>
  <c r="A6" i="6"/>
  <c r="A5" i="6"/>
  <c r="A9" i="6"/>
  <c r="A11" i="6"/>
  <c r="A12" i="6"/>
  <c r="N31" i="5"/>
  <c r="G21" i="5"/>
  <c r="K34" i="5"/>
  <c r="H21" i="5"/>
  <c r="M32" i="5"/>
  <c r="L33" i="5"/>
  <c r="H20" i="5"/>
  <c r="M31" i="5"/>
  <c r="K33" i="5"/>
  <c r="L34" i="5"/>
  <c r="H18" i="5"/>
  <c r="N32" i="5"/>
  <c r="G18" i="5"/>
  <c r="B41" i="5"/>
  <c r="K32" i="5"/>
  <c r="L31" i="5"/>
  <c r="G17" i="5"/>
  <c r="B42" i="5"/>
  <c r="H17" i="5"/>
  <c r="I22" i="5"/>
  <c r="H16" i="5"/>
  <c r="B40" i="5"/>
  <c r="N33" i="5"/>
  <c r="B39" i="5"/>
  <c r="M34" i="5"/>
  <c r="N24" i="5"/>
  <c r="D42" i="5"/>
  <c r="K27" i="5"/>
  <c r="C42" i="5"/>
  <c r="K26" i="5"/>
  <c r="C41" i="5"/>
  <c r="M24" i="5"/>
  <c r="D41" i="5"/>
  <c r="D39" i="5"/>
  <c r="K25" i="5"/>
  <c r="C40" i="5"/>
  <c r="L24" i="5"/>
  <c r="C39" i="5"/>
  <c r="D40" i="5"/>
  <c r="A5" i="5"/>
  <c r="A4" i="5"/>
  <c r="A10" i="5"/>
  <c r="A8" i="5"/>
  <c r="A11" i="5"/>
  <c r="A6" i="5"/>
  <c r="A13" i="5"/>
  <c r="A9" i="5"/>
  <c r="A3" i="5"/>
  <c r="A12" i="5"/>
  <c r="L33" i="4"/>
  <c r="M32" i="4"/>
  <c r="H21" i="4"/>
  <c r="N31" i="4"/>
  <c r="H20" i="4"/>
  <c r="K34" i="4"/>
  <c r="M31" i="4"/>
  <c r="K33" i="4"/>
  <c r="L34" i="4"/>
  <c r="H18" i="4"/>
  <c r="N32" i="4"/>
  <c r="G17" i="4"/>
  <c r="B41" i="4"/>
  <c r="B42" i="4"/>
  <c r="M34" i="4"/>
  <c r="H17" i="4"/>
  <c r="N33" i="4"/>
  <c r="L31" i="4"/>
  <c r="G16" i="4"/>
  <c r="K32" i="4"/>
  <c r="B39" i="4"/>
  <c r="B40" i="4"/>
  <c r="I22" i="4"/>
  <c r="N24" i="4"/>
  <c r="D42" i="4"/>
  <c r="K27" i="4"/>
  <c r="C42" i="4"/>
  <c r="C41" i="4"/>
  <c r="K26" i="4"/>
  <c r="D41" i="4"/>
  <c r="M24" i="4"/>
  <c r="K25" i="4"/>
  <c r="D39" i="4"/>
  <c r="C40" i="4"/>
  <c r="L24" i="4"/>
  <c r="C39" i="4"/>
  <c r="D40" i="4"/>
  <c r="A11" i="4"/>
  <c r="A3" i="4"/>
  <c r="A6" i="4"/>
  <c r="A12" i="4"/>
  <c r="A4" i="4"/>
  <c r="A9" i="4"/>
  <c r="A13" i="4"/>
  <c r="A8" i="4"/>
  <c r="A5" i="4"/>
  <c r="A10" i="4"/>
  <c r="K34" i="3"/>
  <c r="N31" i="3"/>
  <c r="H21" i="3"/>
  <c r="L33" i="3"/>
  <c r="H20" i="3"/>
  <c r="G20" i="3"/>
  <c r="M32" i="3"/>
  <c r="L34" i="3"/>
  <c r="N32" i="3"/>
  <c r="K33" i="3"/>
  <c r="M31" i="3"/>
  <c r="B41" i="3"/>
  <c r="M34" i="3"/>
  <c r="B42" i="3"/>
  <c r="N33" i="3"/>
  <c r="H16" i="3"/>
  <c r="B39" i="3"/>
  <c r="K32" i="3"/>
  <c r="G16" i="3"/>
  <c r="B40" i="3"/>
  <c r="I22" i="3"/>
  <c r="L31" i="3"/>
  <c r="D42" i="3"/>
  <c r="N24" i="3"/>
  <c r="K27" i="3"/>
  <c r="C42" i="3"/>
  <c r="C41" i="3"/>
  <c r="K26" i="3"/>
  <c r="D41" i="3"/>
  <c r="M24" i="3"/>
  <c r="K25" i="3"/>
  <c r="C40" i="3"/>
  <c r="D39" i="3"/>
  <c r="L24" i="3"/>
  <c r="C39" i="3"/>
  <c r="D40" i="3"/>
  <c r="A12" i="3"/>
  <c r="A4" i="3"/>
  <c r="A13" i="3"/>
  <c r="A3" i="3"/>
  <c r="A8" i="3"/>
  <c r="A5" i="3"/>
  <c r="A10" i="3"/>
  <c r="A11" i="3"/>
  <c r="A9" i="3"/>
  <c r="A6" i="3"/>
  <c r="L33" i="2"/>
  <c r="M32" i="2"/>
  <c r="H21" i="2"/>
  <c r="K34" i="2"/>
  <c r="N31" i="2"/>
  <c r="N32" i="2"/>
  <c r="L34" i="2"/>
  <c r="H19" i="2"/>
  <c r="K33" i="2"/>
  <c r="M31" i="2"/>
  <c r="M34" i="2"/>
  <c r="B42" i="2"/>
  <c r="B41" i="2"/>
  <c r="N33" i="2"/>
  <c r="I22" i="2"/>
  <c r="L31" i="2"/>
  <c r="H16" i="2"/>
  <c r="K32" i="2"/>
  <c r="B40" i="2"/>
  <c r="B39" i="2"/>
  <c r="D42" i="2"/>
  <c r="N24" i="2"/>
  <c r="K27" i="2"/>
  <c r="C42" i="2"/>
  <c r="K26" i="2"/>
  <c r="C41" i="2"/>
  <c r="D41" i="2"/>
  <c r="M24" i="2"/>
  <c r="D39" i="2"/>
  <c r="C40" i="2"/>
  <c r="K25" i="2"/>
  <c r="L24" i="2"/>
  <c r="D40" i="2"/>
  <c r="C39" i="2"/>
  <c r="A3" i="2"/>
  <c r="A6" i="2"/>
  <c r="A5" i="2"/>
  <c r="A11" i="2"/>
  <c r="A9" i="2"/>
  <c r="A8" i="2"/>
  <c r="A12" i="2"/>
  <c r="A13" i="2"/>
  <c r="A4" i="2"/>
  <c r="A10" i="2"/>
  <c r="H21" i="1"/>
  <c r="L33" i="1"/>
  <c r="M32" i="1"/>
  <c r="K34" i="1"/>
  <c r="N31" i="1"/>
  <c r="H20" i="1"/>
  <c r="L34" i="1"/>
  <c r="H19" i="1"/>
  <c r="N32" i="1"/>
  <c r="K33" i="1"/>
  <c r="H18" i="1"/>
  <c r="G18" i="1"/>
  <c r="M31" i="1"/>
  <c r="L31" i="1"/>
  <c r="G17" i="1"/>
  <c r="H17" i="1"/>
  <c r="B42" i="1"/>
  <c r="K32" i="1"/>
  <c r="B41" i="1"/>
  <c r="M34" i="1"/>
  <c r="N33" i="1"/>
  <c r="H16" i="1"/>
  <c r="B39" i="1"/>
  <c r="B40" i="1"/>
  <c r="I22" i="1"/>
  <c r="N24" i="1"/>
  <c r="D42" i="1"/>
  <c r="C42" i="1"/>
  <c r="K27" i="1"/>
  <c r="C41" i="1"/>
  <c r="K26" i="1"/>
  <c r="D41" i="1"/>
  <c r="M24" i="1"/>
  <c r="D39" i="1"/>
  <c r="C40" i="1"/>
  <c r="K25" i="1"/>
  <c r="D40" i="1"/>
  <c r="C39" i="1"/>
  <c r="L24" i="1"/>
  <c r="A5" i="1"/>
  <c r="A9" i="1"/>
  <c r="A10" i="1"/>
  <c r="A11" i="1"/>
  <c r="A6" i="1"/>
  <c r="A8" i="1"/>
  <c r="A13" i="1"/>
  <c r="A4" i="1"/>
  <c r="A12" i="1"/>
  <c r="A3" i="1"/>
  <c r="M27" i="10"/>
  <c r="M27" i="12"/>
  <c r="L26" i="12"/>
  <c r="N25" i="12"/>
  <c r="L26" i="11"/>
  <c r="N25" i="11"/>
  <c r="N25" i="10"/>
  <c r="L26" i="9"/>
  <c r="N25" i="9"/>
  <c r="L26" i="8"/>
  <c r="N25" i="8"/>
  <c r="M27" i="8"/>
  <c r="L26" i="7"/>
  <c r="N25" i="7"/>
  <c r="M27" i="7"/>
  <c r="L26" i="6"/>
  <c r="N25" i="6"/>
  <c r="M27" i="6"/>
  <c r="L26" i="5"/>
  <c r="N25" i="5"/>
  <c r="M27" i="5"/>
  <c r="L26" i="4"/>
  <c r="N25" i="4"/>
  <c r="M27" i="4"/>
  <c r="L26" i="3"/>
  <c r="N25" i="3"/>
  <c r="M27" i="3"/>
  <c r="L26" i="2"/>
  <c r="N25" i="2"/>
  <c r="M27" i="2"/>
  <c r="L26" i="1"/>
  <c r="N25" i="1"/>
  <c r="M27" i="1"/>
  <c r="J93" i="23" l="1"/>
  <c r="J2" i="23"/>
  <c r="J76" i="23"/>
  <c r="J80" i="23"/>
  <c r="J23" i="25"/>
  <c r="K23" i="25"/>
  <c r="AA23" i="25" s="1"/>
  <c r="AE23" i="25" s="1"/>
  <c r="G24" i="25"/>
  <c r="J6" i="25"/>
  <c r="K6" i="25"/>
  <c r="AA6" i="25" s="1"/>
  <c r="AE6" i="25" s="1"/>
  <c r="G7" i="25"/>
  <c r="D235" i="22"/>
  <c r="F235" i="22"/>
  <c r="H235" i="22"/>
  <c r="J235" i="22"/>
  <c r="L235" i="22"/>
  <c r="N235" i="22"/>
  <c r="P235" i="22"/>
  <c r="R235" i="22"/>
  <c r="T235" i="22"/>
  <c r="V235" i="22"/>
  <c r="X235" i="22"/>
  <c r="Z235" i="22"/>
  <c r="AB235" i="22"/>
  <c r="AD235" i="22"/>
  <c r="AF235" i="22"/>
  <c r="AH235" i="22"/>
  <c r="AJ235" i="22"/>
  <c r="AL235" i="22"/>
  <c r="AN235" i="22"/>
  <c r="AP235" i="22"/>
  <c r="AR235" i="22"/>
  <c r="AT235" i="22"/>
  <c r="AV235" i="22"/>
  <c r="AX235" i="22"/>
  <c r="AZ235" i="22"/>
  <c r="BB235" i="22"/>
  <c r="BD235" i="22"/>
  <c r="BF235" i="22"/>
  <c r="BH235" i="22"/>
  <c r="BJ235" i="22"/>
  <c r="BL235" i="22"/>
  <c r="BN235" i="22"/>
  <c r="BP235" i="22"/>
  <c r="BR235" i="22"/>
  <c r="BT235" i="22"/>
  <c r="BV235" i="22"/>
  <c r="BX235" i="22"/>
  <c r="BZ235" i="22"/>
  <c r="CB235" i="22"/>
  <c r="B236" i="22"/>
  <c r="D129" i="22"/>
  <c r="F129" i="22"/>
  <c r="H129" i="22"/>
  <c r="J129" i="22"/>
  <c r="L129" i="22"/>
  <c r="N129" i="22"/>
  <c r="P129" i="22"/>
  <c r="R129" i="22"/>
  <c r="T129" i="22"/>
  <c r="V129" i="22"/>
  <c r="X129" i="22"/>
  <c r="Z129" i="22"/>
  <c r="AB129" i="22"/>
  <c r="AD129" i="22"/>
  <c r="AF129" i="22"/>
  <c r="AH129" i="22"/>
  <c r="AJ129" i="22"/>
  <c r="AL129" i="22"/>
  <c r="AN129" i="22"/>
  <c r="AP129" i="22"/>
  <c r="AR129" i="22"/>
  <c r="AT129" i="22"/>
  <c r="AV129" i="22"/>
  <c r="AX129" i="22"/>
  <c r="AZ129" i="22"/>
  <c r="BB129" i="22"/>
  <c r="BD129" i="22"/>
  <c r="BF129" i="22"/>
  <c r="BH129" i="22"/>
  <c r="BJ129" i="22"/>
  <c r="BL129" i="22"/>
  <c r="BN129" i="22"/>
  <c r="BP129" i="22"/>
  <c r="BR129" i="22"/>
  <c r="BT129" i="22"/>
  <c r="BV129" i="22"/>
  <c r="BX129" i="22"/>
  <c r="BZ129" i="22"/>
  <c r="CB129" i="22"/>
  <c r="B130" i="22"/>
  <c r="D23" i="22"/>
  <c r="F23" i="22"/>
  <c r="H23" i="22"/>
  <c r="J23" i="22"/>
  <c r="L23" i="22"/>
  <c r="N23" i="22"/>
  <c r="P23" i="22"/>
  <c r="R23" i="22"/>
  <c r="T23" i="22"/>
  <c r="V23" i="22"/>
  <c r="X23" i="22"/>
  <c r="Z23" i="22"/>
  <c r="AB23" i="22"/>
  <c r="AD23" i="22"/>
  <c r="AF23" i="22"/>
  <c r="AH23" i="22"/>
  <c r="AJ23" i="22"/>
  <c r="AL23" i="22"/>
  <c r="AN23" i="22"/>
  <c r="AP23" i="22"/>
  <c r="AR23" i="22"/>
  <c r="AT23" i="22"/>
  <c r="AV23" i="22"/>
  <c r="AX23" i="22"/>
  <c r="AZ23" i="22"/>
  <c r="BB23" i="22"/>
  <c r="BD23" i="22"/>
  <c r="BF23" i="22"/>
  <c r="BH23" i="22"/>
  <c r="BJ23" i="22"/>
  <c r="BL23" i="22"/>
  <c r="BN23" i="22"/>
  <c r="BP23" i="22"/>
  <c r="BR23" i="22"/>
  <c r="BT23" i="22"/>
  <c r="BV23" i="22"/>
  <c r="BX23" i="22"/>
  <c r="BZ23" i="22"/>
  <c r="CE23" i="22"/>
  <c r="B24" i="22"/>
  <c r="R106" i="19"/>
  <c r="Q107" i="19"/>
  <c r="T107" i="19" s="1"/>
  <c r="BD35" i="19"/>
  <c r="BD43" i="19" s="1"/>
  <c r="BD36" i="19"/>
  <c r="BD52" i="19" s="1"/>
  <c r="BC35" i="19"/>
  <c r="BC50" i="19" s="1"/>
  <c r="BC36" i="19"/>
  <c r="BC52" i="19" s="1"/>
  <c r="BB36" i="19"/>
  <c r="BB35" i="19"/>
  <c r="BB40" i="19" s="1"/>
  <c r="BA35" i="19"/>
  <c r="BA45" i="19" s="1"/>
  <c r="BA36" i="19"/>
  <c r="BA52" i="19" s="1"/>
  <c r="AZ35" i="19"/>
  <c r="AZ37" i="19" s="1"/>
  <c r="AZ36" i="19"/>
  <c r="AZ52" i="19" s="1"/>
  <c r="AY35" i="19"/>
  <c r="AY44" i="19" s="1"/>
  <c r="AY36" i="19"/>
  <c r="AY52" i="19" s="1"/>
  <c r="AX36" i="19"/>
  <c r="AX35" i="19"/>
  <c r="AX48" i="19" s="1"/>
  <c r="AW35" i="19"/>
  <c r="AW42" i="19" s="1"/>
  <c r="AW36" i="19"/>
  <c r="AW52" i="19" s="1"/>
  <c r="Q17" i="19"/>
  <c r="R16" i="19"/>
  <c r="U3" i="19"/>
  <c r="T7" i="19"/>
  <c r="T8" i="19"/>
  <c r="T10" i="19"/>
  <c r="T11" i="19"/>
  <c r="T12" i="19"/>
  <c r="T16" i="19"/>
  <c r="T5" i="19"/>
  <c r="T6" i="19"/>
  <c r="T9" i="19"/>
  <c r="T13" i="19"/>
  <c r="T14" i="19"/>
  <c r="T15" i="19"/>
  <c r="T17" i="19"/>
  <c r="T104" i="19"/>
  <c r="T105" i="19"/>
  <c r="T106" i="19"/>
  <c r="D12" i="18"/>
  <c r="C16" i="18"/>
  <c r="A12" i="18"/>
  <c r="D11" i="18"/>
  <c r="A11" i="18"/>
  <c r="C15" i="18"/>
  <c r="D10" i="18"/>
  <c r="C14" i="18"/>
  <c r="A10" i="18"/>
  <c r="D9" i="18"/>
  <c r="C13" i="18"/>
  <c r="A9" i="18"/>
  <c r="P34" i="12"/>
  <c r="R34" i="12"/>
  <c r="F42" i="12"/>
  <c r="Q34" i="12"/>
  <c r="S33" i="12"/>
  <c r="F41" i="12"/>
  <c r="Q33" i="12"/>
  <c r="P33" i="12"/>
  <c r="R32" i="12"/>
  <c r="P32" i="12"/>
  <c r="F40" i="12"/>
  <c r="S32" i="12"/>
  <c r="F3" i="18"/>
  <c r="E3" i="18" s="1"/>
  <c r="F1" i="18"/>
  <c r="E1" i="18" s="1"/>
  <c r="F2" i="18"/>
  <c r="E2" i="18" s="1"/>
  <c r="F4" i="18"/>
  <c r="E4" i="18" s="1"/>
  <c r="AZ15" i="19"/>
  <c r="R31" i="12"/>
  <c r="F39" i="12"/>
  <c r="Q31" i="12"/>
  <c r="S31" i="12"/>
  <c r="E42" i="12"/>
  <c r="M42" i="12" s="1"/>
  <c r="N42" i="12"/>
  <c r="E41" i="12"/>
  <c r="M41" i="12" s="1"/>
  <c r="N41" i="12"/>
  <c r="N40" i="12"/>
  <c r="E40" i="12"/>
  <c r="M40" i="12" s="1"/>
  <c r="E39" i="12"/>
  <c r="M39" i="12" s="1"/>
  <c r="N39" i="12"/>
  <c r="P39" i="12"/>
  <c r="B3" i="12"/>
  <c r="B9" i="12"/>
  <c r="D9" i="12"/>
  <c r="B4" i="12"/>
  <c r="P40" i="12"/>
  <c r="B5" i="12"/>
  <c r="P41" i="12"/>
  <c r="B8" i="12"/>
  <c r="D8" i="12"/>
  <c r="D10" i="12"/>
  <c r="B10" i="12"/>
  <c r="D11" i="12"/>
  <c r="T7" i="16" s="1"/>
  <c r="B11" i="12"/>
  <c r="D12" i="12"/>
  <c r="B12" i="12"/>
  <c r="B13" i="12"/>
  <c r="D13" i="12"/>
  <c r="B6" i="12"/>
  <c r="P42" i="12"/>
  <c r="P34" i="11"/>
  <c r="R34" i="11"/>
  <c r="F42" i="11"/>
  <c r="Q34" i="11"/>
  <c r="S33" i="11"/>
  <c r="F41" i="11"/>
  <c r="P33" i="11"/>
  <c r="T33" i="11" s="1"/>
  <c r="H41" i="11" s="1"/>
  <c r="I41" i="11" s="1"/>
  <c r="Q33" i="11"/>
  <c r="Q31" i="11"/>
  <c r="T31" i="11" s="1"/>
  <c r="H39" i="11" s="1"/>
  <c r="I39" i="11" s="1"/>
  <c r="R31" i="11"/>
  <c r="S31" i="11"/>
  <c r="F39" i="11"/>
  <c r="P32" i="11"/>
  <c r="R32" i="11"/>
  <c r="F40" i="11"/>
  <c r="S32" i="11"/>
  <c r="F5" i="18"/>
  <c r="E5" i="18" s="1"/>
  <c r="F6" i="18"/>
  <c r="E6" i="18" s="1"/>
  <c r="F7" i="18"/>
  <c r="E7" i="18" s="1"/>
  <c r="F8" i="18"/>
  <c r="E8" i="18" s="1"/>
  <c r="E42" i="11"/>
  <c r="M42" i="11" s="1"/>
  <c r="N42" i="11"/>
  <c r="E41" i="11"/>
  <c r="M41" i="11" s="1"/>
  <c r="N41" i="11"/>
  <c r="E40" i="11"/>
  <c r="M40" i="11" s="1"/>
  <c r="N40" i="11"/>
  <c r="E39" i="11"/>
  <c r="M39" i="11" s="1"/>
  <c r="N39" i="11"/>
  <c r="P42" i="11"/>
  <c r="B6" i="11"/>
  <c r="B10" i="11"/>
  <c r="D10" i="11"/>
  <c r="B3" i="11"/>
  <c r="P39" i="11"/>
  <c r="B5" i="11"/>
  <c r="P41" i="11"/>
  <c r="B9" i="11"/>
  <c r="D9" i="11"/>
  <c r="B4" i="11"/>
  <c r="P40" i="11"/>
  <c r="B8" i="11"/>
  <c r="D8" i="11"/>
  <c r="D11" i="11"/>
  <c r="B11" i="11"/>
  <c r="D12" i="11"/>
  <c r="B12" i="11"/>
  <c r="D13" i="11"/>
  <c r="B13" i="11"/>
  <c r="R34" i="10"/>
  <c r="F42" i="10"/>
  <c r="P34" i="10"/>
  <c r="Q34" i="10"/>
  <c r="P33" i="10"/>
  <c r="T33" i="10" s="1"/>
  <c r="H41" i="10" s="1"/>
  <c r="I41" i="10" s="1"/>
  <c r="S33" i="10"/>
  <c r="Q33" i="10"/>
  <c r="F41" i="10"/>
  <c r="R32" i="10"/>
  <c r="F40" i="10"/>
  <c r="S32" i="10"/>
  <c r="P32" i="10"/>
  <c r="T32" i="10" s="1"/>
  <c r="H40" i="10" s="1"/>
  <c r="I40" i="10" s="1"/>
  <c r="S31" i="10"/>
  <c r="F39" i="10"/>
  <c r="R31" i="10"/>
  <c r="Q31" i="10"/>
  <c r="T31" i="10" s="1"/>
  <c r="H39" i="10" s="1"/>
  <c r="I39" i="10" s="1"/>
  <c r="F9" i="18"/>
  <c r="E9" i="18" s="1"/>
  <c r="F10" i="18"/>
  <c r="E10" i="18" s="1"/>
  <c r="F12" i="18"/>
  <c r="E12" i="18" s="1"/>
  <c r="F11" i="18"/>
  <c r="E11" i="18" s="1"/>
  <c r="E42" i="10"/>
  <c r="M42" i="10" s="1"/>
  <c r="N42" i="10"/>
  <c r="E41" i="10"/>
  <c r="M41" i="10" s="1"/>
  <c r="N41" i="10"/>
  <c r="N40" i="10"/>
  <c r="E40" i="10"/>
  <c r="M40" i="10" s="1"/>
  <c r="E39" i="10"/>
  <c r="M39" i="10" s="1"/>
  <c r="N39" i="10"/>
  <c r="B8" i="10"/>
  <c r="D8" i="10"/>
  <c r="B12" i="10"/>
  <c r="D12" i="10"/>
  <c r="P39" i="10"/>
  <c r="B3" i="10"/>
  <c r="P41" i="10"/>
  <c r="B5" i="10"/>
  <c r="D10" i="10"/>
  <c r="B10" i="10"/>
  <c r="B13" i="10"/>
  <c r="D13" i="10"/>
  <c r="B9" i="10"/>
  <c r="D9" i="10"/>
  <c r="D11" i="10"/>
  <c r="B11" i="10"/>
  <c r="P40" i="10"/>
  <c r="B4" i="10"/>
  <c r="B6" i="10"/>
  <c r="P42" i="10"/>
  <c r="R34" i="9"/>
  <c r="F42" i="9"/>
  <c r="Q34" i="9"/>
  <c r="P34" i="9"/>
  <c r="T34" i="9" s="1"/>
  <c r="H42" i="9" s="1"/>
  <c r="I42" i="9" s="1"/>
  <c r="F41" i="9"/>
  <c r="P33" i="9"/>
  <c r="S33" i="9"/>
  <c r="Q33" i="9"/>
  <c r="R32" i="9"/>
  <c r="F40" i="9"/>
  <c r="S32" i="9"/>
  <c r="P32" i="9"/>
  <c r="T32" i="9" s="1"/>
  <c r="H40" i="9" s="1"/>
  <c r="I40" i="9" s="1"/>
  <c r="F13" i="18"/>
  <c r="F14" i="18"/>
  <c r="F15" i="18"/>
  <c r="F16" i="18"/>
  <c r="S31" i="9"/>
  <c r="F39" i="9"/>
  <c r="Q31" i="9"/>
  <c r="R31" i="9"/>
  <c r="N26" i="9"/>
  <c r="M27" i="9"/>
  <c r="C41" i="9"/>
  <c r="K26" i="9"/>
  <c r="E40" i="9"/>
  <c r="M40" i="9" s="1"/>
  <c r="N40" i="9"/>
  <c r="N39" i="9"/>
  <c r="E39" i="9"/>
  <c r="M39" i="9" s="1"/>
  <c r="P40" i="9"/>
  <c r="B4" i="9"/>
  <c r="D12" i="9"/>
  <c r="B12" i="9"/>
  <c r="B11" i="9"/>
  <c r="D11" i="9"/>
  <c r="B5" i="9"/>
  <c r="P41" i="9"/>
  <c r="D13" i="9"/>
  <c r="B13" i="9"/>
  <c r="P42" i="9"/>
  <c r="B6" i="9"/>
  <c r="D8" i="9"/>
  <c r="B8" i="9"/>
  <c r="B10" i="9"/>
  <c r="D10" i="9"/>
  <c r="P39" i="9"/>
  <c r="B3" i="9"/>
  <c r="D9" i="9"/>
  <c r="B9" i="9"/>
  <c r="P34" i="8"/>
  <c r="Q34" i="8"/>
  <c r="R34" i="8"/>
  <c r="F42" i="8"/>
  <c r="P33" i="8"/>
  <c r="Q33" i="8"/>
  <c r="S33" i="8"/>
  <c r="F41" i="8"/>
  <c r="P32" i="8"/>
  <c r="R32" i="8"/>
  <c r="S32" i="8"/>
  <c r="F40" i="8"/>
  <c r="Q31" i="8"/>
  <c r="R31" i="8"/>
  <c r="S31" i="8"/>
  <c r="F39" i="8"/>
  <c r="F17" i="18"/>
  <c r="F19" i="18"/>
  <c r="F18" i="18"/>
  <c r="F20" i="18"/>
  <c r="E42" i="8"/>
  <c r="M42" i="8" s="1"/>
  <c r="N42" i="8"/>
  <c r="E41" i="8"/>
  <c r="M41" i="8" s="1"/>
  <c r="N41" i="8"/>
  <c r="E40" i="8"/>
  <c r="M40" i="8" s="1"/>
  <c r="N40" i="8"/>
  <c r="E39" i="8"/>
  <c r="M39" i="8" s="1"/>
  <c r="N39" i="8"/>
  <c r="B6" i="8"/>
  <c r="P42" i="8"/>
  <c r="D12" i="8"/>
  <c r="B12" i="8"/>
  <c r="B3" i="8"/>
  <c r="P39" i="8"/>
  <c r="P41" i="8"/>
  <c r="B5" i="8"/>
  <c r="P40" i="8"/>
  <c r="B4" i="8"/>
  <c r="D8" i="8"/>
  <c r="B8" i="8"/>
  <c r="B10" i="8"/>
  <c r="D10" i="8"/>
  <c r="B13" i="8"/>
  <c r="D13" i="8"/>
  <c r="B9" i="8"/>
  <c r="D9" i="8"/>
  <c r="D11" i="8"/>
  <c r="B11" i="8"/>
  <c r="F42" i="7"/>
  <c r="P34" i="7"/>
  <c r="R34" i="7"/>
  <c r="Q34" i="7"/>
  <c r="Q33" i="7"/>
  <c r="P33" i="7"/>
  <c r="F41" i="7"/>
  <c r="S33" i="7"/>
  <c r="F21" i="18"/>
  <c r="F22" i="18"/>
  <c r="F23" i="18"/>
  <c r="F24" i="18"/>
  <c r="R32" i="7"/>
  <c r="P32" i="7"/>
  <c r="S32" i="7"/>
  <c r="F40" i="7"/>
  <c r="R31" i="7"/>
  <c r="Q31" i="7"/>
  <c r="F39" i="7"/>
  <c r="S31" i="7"/>
  <c r="N42" i="7"/>
  <c r="E42" i="7"/>
  <c r="M42" i="7" s="1"/>
  <c r="E41" i="7"/>
  <c r="M41" i="7" s="1"/>
  <c r="N41" i="7"/>
  <c r="N40" i="7"/>
  <c r="E40" i="7"/>
  <c r="M40" i="7" s="1"/>
  <c r="N39" i="7"/>
  <c r="E39" i="7"/>
  <c r="M39" i="7" s="1"/>
  <c r="B4" i="7"/>
  <c r="P40" i="7"/>
  <c r="B3" i="7"/>
  <c r="P39" i="7"/>
  <c r="P41" i="7"/>
  <c r="B5" i="7"/>
  <c r="P42" i="7"/>
  <c r="B6" i="7"/>
  <c r="D8" i="7"/>
  <c r="B8" i="7"/>
  <c r="D11" i="7"/>
  <c r="B11" i="7"/>
  <c r="D13" i="7"/>
  <c r="B13" i="7"/>
  <c r="B9" i="7"/>
  <c r="D9" i="7"/>
  <c r="B10" i="7"/>
  <c r="D10" i="7"/>
  <c r="B12" i="7"/>
  <c r="D12" i="7"/>
  <c r="Q34" i="6"/>
  <c r="P34" i="6"/>
  <c r="T34" i="6" s="1"/>
  <c r="H42" i="6" s="1"/>
  <c r="I42" i="6" s="1"/>
  <c r="R34" i="6"/>
  <c r="F42" i="6"/>
  <c r="P33" i="6"/>
  <c r="Q33" i="6"/>
  <c r="F41" i="6"/>
  <c r="S33" i="6"/>
  <c r="F39" i="6"/>
  <c r="R31" i="6"/>
  <c r="Q31" i="6"/>
  <c r="S31" i="6"/>
  <c r="P32" i="6"/>
  <c r="S32" i="6"/>
  <c r="R32" i="6"/>
  <c r="F40" i="6"/>
  <c r="F26" i="18"/>
  <c r="F28" i="18"/>
  <c r="F25" i="18"/>
  <c r="F27" i="18"/>
  <c r="E42" i="6"/>
  <c r="M42" i="6" s="1"/>
  <c r="N42" i="6"/>
  <c r="N41" i="6"/>
  <c r="E41" i="6"/>
  <c r="M41" i="6" s="1"/>
  <c r="N40" i="6"/>
  <c r="E40" i="6"/>
  <c r="M40" i="6" s="1"/>
  <c r="E39" i="6"/>
  <c r="M39" i="6" s="1"/>
  <c r="N39" i="6"/>
  <c r="B3" i="6"/>
  <c r="P39" i="6"/>
  <c r="D13" i="6"/>
  <c r="B13" i="6"/>
  <c r="D8" i="6"/>
  <c r="B8" i="6"/>
  <c r="B10" i="6"/>
  <c r="D10" i="6"/>
  <c r="B4" i="6"/>
  <c r="P40" i="6"/>
  <c r="P42" i="6"/>
  <c r="B6" i="6"/>
  <c r="P41" i="6"/>
  <c r="B5" i="6"/>
  <c r="D9" i="6"/>
  <c r="B9" i="6"/>
  <c r="D11" i="6"/>
  <c r="B11" i="6"/>
  <c r="D12" i="6"/>
  <c r="B12" i="6"/>
  <c r="R34" i="5"/>
  <c r="Q34" i="5"/>
  <c r="F42" i="5"/>
  <c r="P34" i="5"/>
  <c r="T34" i="5" s="1"/>
  <c r="H42" i="5" s="1"/>
  <c r="I42" i="5" s="1"/>
  <c r="Q33" i="5"/>
  <c r="S33" i="5"/>
  <c r="P33" i="5"/>
  <c r="T33" i="5" s="1"/>
  <c r="H41" i="5" s="1"/>
  <c r="F41" i="5"/>
  <c r="P32" i="5"/>
  <c r="S32" i="5"/>
  <c r="F40" i="5"/>
  <c r="R32" i="5"/>
  <c r="Q31" i="5"/>
  <c r="S31" i="5"/>
  <c r="R31" i="5"/>
  <c r="F39" i="5"/>
  <c r="F30" i="18"/>
  <c r="F31" i="18"/>
  <c r="F29" i="18"/>
  <c r="F32" i="18"/>
  <c r="N42" i="5"/>
  <c r="E42" i="5"/>
  <c r="M42" i="5" s="1"/>
  <c r="N41" i="5"/>
  <c r="E41" i="5"/>
  <c r="M41" i="5" s="1"/>
  <c r="E40" i="5"/>
  <c r="M40" i="5" s="1"/>
  <c r="N40" i="5"/>
  <c r="E39" i="5"/>
  <c r="M39" i="5" s="1"/>
  <c r="N39" i="5"/>
  <c r="B5" i="5"/>
  <c r="P41" i="5"/>
  <c r="B4" i="5"/>
  <c r="P40" i="5"/>
  <c r="B10" i="5"/>
  <c r="D10" i="5"/>
  <c r="D8" i="5"/>
  <c r="B8" i="5"/>
  <c r="D11" i="5"/>
  <c r="B11" i="5"/>
  <c r="P42" i="5"/>
  <c r="B6" i="5"/>
  <c r="D13" i="5"/>
  <c r="B13" i="5"/>
  <c r="B9" i="5"/>
  <c r="D9" i="5"/>
  <c r="B3" i="5"/>
  <c r="P39" i="5"/>
  <c r="B12" i="5"/>
  <c r="D12" i="5"/>
  <c r="Q34" i="4"/>
  <c r="P34" i="4"/>
  <c r="F42" i="4"/>
  <c r="R34" i="4"/>
  <c r="Q33" i="4"/>
  <c r="P33" i="4"/>
  <c r="S33" i="4"/>
  <c r="F41" i="4"/>
  <c r="Q31" i="4"/>
  <c r="F39" i="4"/>
  <c r="R31" i="4"/>
  <c r="S31" i="4"/>
  <c r="P32" i="4"/>
  <c r="R32" i="4"/>
  <c r="F40" i="4"/>
  <c r="S32" i="4"/>
  <c r="F35" i="18"/>
  <c r="F33" i="18"/>
  <c r="F34" i="18"/>
  <c r="F36" i="18"/>
  <c r="N42" i="4"/>
  <c r="E42" i="4"/>
  <c r="M42" i="4" s="1"/>
  <c r="N41" i="4"/>
  <c r="E41" i="4"/>
  <c r="M41" i="4" s="1"/>
  <c r="E40" i="4"/>
  <c r="M40" i="4" s="1"/>
  <c r="N40" i="4"/>
  <c r="N39" i="4"/>
  <c r="E39" i="4"/>
  <c r="M39" i="4" s="1"/>
  <c r="B11" i="4"/>
  <c r="D11" i="4"/>
  <c r="P39" i="4"/>
  <c r="B3" i="4"/>
  <c r="P42" i="4"/>
  <c r="B6" i="4"/>
  <c r="D12" i="4"/>
  <c r="B12" i="4"/>
  <c r="P40" i="4"/>
  <c r="B4" i="4"/>
  <c r="B9" i="4"/>
  <c r="D9" i="4"/>
  <c r="D13" i="4"/>
  <c r="B13" i="4"/>
  <c r="D8" i="4"/>
  <c r="B8" i="4"/>
  <c r="P41" i="4"/>
  <c r="B5" i="4"/>
  <c r="D10" i="4"/>
  <c r="B10" i="4"/>
  <c r="Q34" i="3"/>
  <c r="F42" i="3"/>
  <c r="R34" i="3"/>
  <c r="P34" i="3"/>
  <c r="T34" i="3" s="1"/>
  <c r="H42" i="3" s="1"/>
  <c r="I42" i="3" s="1"/>
  <c r="Q33" i="3"/>
  <c r="F41" i="3"/>
  <c r="S33" i="3"/>
  <c r="P33" i="3"/>
  <c r="T33" i="3" s="1"/>
  <c r="H41" i="3" s="1"/>
  <c r="I41" i="3" s="1"/>
  <c r="R32" i="3"/>
  <c r="S32" i="3"/>
  <c r="P32" i="3"/>
  <c r="F40" i="3"/>
  <c r="F39" i="18"/>
  <c r="F37" i="18"/>
  <c r="F38" i="18"/>
  <c r="F40" i="18"/>
  <c r="S31" i="3"/>
  <c r="R31" i="3"/>
  <c r="Q31" i="3"/>
  <c r="T31" i="3" s="1"/>
  <c r="H39" i="3" s="1"/>
  <c r="F39" i="3"/>
  <c r="N42" i="3"/>
  <c r="E42" i="3"/>
  <c r="M42" i="3" s="1"/>
  <c r="N41" i="3"/>
  <c r="E41" i="3"/>
  <c r="M41" i="3" s="1"/>
  <c r="E40" i="3"/>
  <c r="M40" i="3" s="1"/>
  <c r="N40" i="3"/>
  <c r="E39" i="3"/>
  <c r="M39" i="3" s="1"/>
  <c r="N39" i="3"/>
  <c r="B12" i="3"/>
  <c r="D12" i="3"/>
  <c r="P40" i="3"/>
  <c r="B4" i="3"/>
  <c r="D13" i="3"/>
  <c r="B13" i="3"/>
  <c r="P39" i="3"/>
  <c r="B3" i="3"/>
  <c r="D8" i="3"/>
  <c r="B8" i="3"/>
  <c r="B5" i="3"/>
  <c r="P41" i="3"/>
  <c r="D10" i="3"/>
  <c r="B10" i="3"/>
  <c r="D11" i="3"/>
  <c r="B11" i="3"/>
  <c r="B9" i="3"/>
  <c r="D9" i="3"/>
  <c r="P42" i="3"/>
  <c r="B6" i="3"/>
  <c r="P34" i="2"/>
  <c r="F42" i="2"/>
  <c r="Q34" i="2"/>
  <c r="R34" i="2"/>
  <c r="F41" i="2"/>
  <c r="S33" i="2"/>
  <c r="Q33" i="2"/>
  <c r="P33" i="2"/>
  <c r="T33" i="2" s="1"/>
  <c r="H41" i="2" s="1"/>
  <c r="I41" i="2" s="1"/>
  <c r="F42" i="18"/>
  <c r="F44" i="18"/>
  <c r="F41" i="18"/>
  <c r="F43" i="18"/>
  <c r="S31" i="2"/>
  <c r="R31" i="2"/>
  <c r="F39" i="2"/>
  <c r="Q31" i="2"/>
  <c r="T31" i="2" s="1"/>
  <c r="H39" i="2" s="1"/>
  <c r="I39" i="2" s="1"/>
  <c r="F40" i="2"/>
  <c r="R32" i="2"/>
  <c r="P32" i="2"/>
  <c r="S32" i="2"/>
  <c r="N42" i="2"/>
  <c r="E42" i="2"/>
  <c r="M42" i="2" s="1"/>
  <c r="E41" i="2"/>
  <c r="M41" i="2" s="1"/>
  <c r="N41" i="2"/>
  <c r="N40" i="2"/>
  <c r="E40" i="2"/>
  <c r="M40" i="2" s="1"/>
  <c r="E39" i="2"/>
  <c r="M39" i="2" s="1"/>
  <c r="N39" i="2"/>
  <c r="B3" i="2"/>
  <c r="P39" i="2"/>
  <c r="P42" i="2"/>
  <c r="B6" i="2"/>
  <c r="B5" i="2"/>
  <c r="P41" i="2"/>
  <c r="D11" i="2"/>
  <c r="B11" i="2"/>
  <c r="B9" i="2"/>
  <c r="D9" i="2"/>
  <c r="D8" i="2"/>
  <c r="B8" i="2"/>
  <c r="B12" i="2"/>
  <c r="D12" i="2"/>
  <c r="D13" i="2"/>
  <c r="B13" i="2"/>
  <c r="P40" i="2"/>
  <c r="B4" i="2"/>
  <c r="D10" i="2"/>
  <c r="B10" i="2"/>
  <c r="P34" i="1"/>
  <c r="Q34" i="1"/>
  <c r="R34" i="1"/>
  <c r="F42" i="1"/>
  <c r="Q33" i="1"/>
  <c r="F41" i="1"/>
  <c r="P33" i="1"/>
  <c r="S33" i="1"/>
  <c r="S31" i="1"/>
  <c r="Q31" i="1"/>
  <c r="F39" i="1"/>
  <c r="R31" i="1"/>
  <c r="F40" i="1"/>
  <c r="P32" i="1"/>
  <c r="R32" i="1"/>
  <c r="S32" i="1"/>
  <c r="F45" i="18"/>
  <c r="F46" i="18"/>
  <c r="F47" i="18"/>
  <c r="F48" i="18"/>
  <c r="E42" i="1"/>
  <c r="M42" i="1" s="1"/>
  <c r="N42" i="1"/>
  <c r="N41" i="1"/>
  <c r="E41" i="1"/>
  <c r="M41" i="1" s="1"/>
  <c r="N40" i="1"/>
  <c r="E40" i="1"/>
  <c r="M40" i="1" s="1"/>
  <c r="E39" i="1"/>
  <c r="M39" i="1" s="1"/>
  <c r="N39" i="1"/>
  <c r="B5" i="1"/>
  <c r="P41" i="1"/>
  <c r="D9" i="1"/>
  <c r="B9" i="1"/>
  <c r="D10" i="1"/>
  <c r="B10" i="1"/>
  <c r="B11" i="1"/>
  <c r="D11" i="1"/>
  <c r="B6" i="1"/>
  <c r="P42" i="1"/>
  <c r="D8" i="1"/>
  <c r="B8" i="1"/>
  <c r="D13" i="1"/>
  <c r="B13" i="1"/>
  <c r="B4" i="1"/>
  <c r="P40" i="1"/>
  <c r="B12" i="1"/>
  <c r="D12" i="1"/>
  <c r="P39" i="1"/>
  <c r="B3" i="1"/>
  <c r="AA22" i="25"/>
  <c r="AE22" i="25" s="1"/>
  <c r="AA5" i="25"/>
  <c r="AE5" i="25" s="1"/>
  <c r="CC234" i="22"/>
  <c r="CC128" i="22"/>
  <c r="CD22" i="22" s="1"/>
  <c r="CH22" i="22" s="1"/>
  <c r="D3" i="23" s="1"/>
  <c r="H3" i="23" s="1"/>
  <c r="I3" i="23" s="1"/>
  <c r="J3" i="23" s="1"/>
  <c r="CC22" i="22"/>
  <c r="C42" i="9"/>
  <c r="D41" i="9"/>
  <c r="T33" i="12" l="1"/>
  <c r="H41" i="12" s="1"/>
  <c r="I41" i="12" s="1"/>
  <c r="T33" i="9"/>
  <c r="H41" i="9" s="1"/>
  <c r="I41" i="9" s="1"/>
  <c r="L93" i="23"/>
  <c r="CG112" i="22" s="1"/>
  <c r="K93" i="23"/>
  <c r="CF112" i="22" s="1"/>
  <c r="L2" i="23"/>
  <c r="CG21" i="22" s="1"/>
  <c r="L2" i="21" s="1"/>
  <c r="K4" i="16" s="1"/>
  <c r="K2" i="23"/>
  <c r="CF21" i="22" s="1"/>
  <c r="K2" i="21" s="1"/>
  <c r="J4" i="16" s="1"/>
  <c r="L76" i="23"/>
  <c r="CG95" i="22" s="1"/>
  <c r="K76" i="23"/>
  <c r="CF95" i="22" s="1"/>
  <c r="L80" i="23"/>
  <c r="CG99" i="22" s="1"/>
  <c r="K80" i="23"/>
  <c r="CF99" i="22" s="1"/>
  <c r="J24" i="25"/>
  <c r="K24" i="25"/>
  <c r="AA24" i="25" s="1"/>
  <c r="AE24" i="25" s="1"/>
  <c r="G25" i="25"/>
  <c r="J7" i="25"/>
  <c r="K7" i="25"/>
  <c r="AA7" i="25" s="1"/>
  <c r="AE7" i="25" s="1"/>
  <c r="G8" i="25"/>
  <c r="D236" i="22"/>
  <c r="F236" i="22"/>
  <c r="H236" i="22"/>
  <c r="J236" i="22"/>
  <c r="L236" i="22"/>
  <c r="N236" i="22"/>
  <c r="P236" i="22"/>
  <c r="R236" i="22"/>
  <c r="T236" i="22"/>
  <c r="V236" i="22"/>
  <c r="X236" i="22"/>
  <c r="Z236" i="22"/>
  <c r="AB236" i="22"/>
  <c r="AD236" i="22"/>
  <c r="AF236" i="22"/>
  <c r="AH236" i="22"/>
  <c r="AJ236" i="22"/>
  <c r="AL236" i="22"/>
  <c r="AN236" i="22"/>
  <c r="AP236" i="22"/>
  <c r="AR236" i="22"/>
  <c r="AT236" i="22"/>
  <c r="AV236" i="22"/>
  <c r="AX236" i="22"/>
  <c r="AZ236" i="22"/>
  <c r="BB236" i="22"/>
  <c r="BD236" i="22"/>
  <c r="BF236" i="22"/>
  <c r="BH236" i="22"/>
  <c r="BJ236" i="22"/>
  <c r="BL236" i="22"/>
  <c r="BN236" i="22"/>
  <c r="BP236" i="22"/>
  <c r="BR236" i="22"/>
  <c r="BT236" i="22"/>
  <c r="BV236" i="22"/>
  <c r="BX236" i="22"/>
  <c r="BZ236" i="22"/>
  <c r="CB236" i="22"/>
  <c r="B237" i="22"/>
  <c r="D130" i="22"/>
  <c r="F130" i="22"/>
  <c r="H130" i="22"/>
  <c r="J130" i="22"/>
  <c r="L130" i="22"/>
  <c r="N130" i="22"/>
  <c r="P130" i="22"/>
  <c r="R130" i="22"/>
  <c r="T130" i="22"/>
  <c r="V130" i="22"/>
  <c r="X130" i="22"/>
  <c r="Z130" i="22"/>
  <c r="AB130" i="22"/>
  <c r="AD130" i="22"/>
  <c r="AF130" i="22"/>
  <c r="AH130" i="22"/>
  <c r="AJ130" i="22"/>
  <c r="AL130" i="22"/>
  <c r="AN130" i="22"/>
  <c r="AP130" i="22"/>
  <c r="AR130" i="22"/>
  <c r="AT130" i="22"/>
  <c r="AV130" i="22"/>
  <c r="AX130" i="22"/>
  <c r="AZ130" i="22"/>
  <c r="BB130" i="22"/>
  <c r="BD130" i="22"/>
  <c r="BF130" i="22"/>
  <c r="BH130" i="22"/>
  <c r="BJ130" i="22"/>
  <c r="BL130" i="22"/>
  <c r="BN130" i="22"/>
  <c r="BP130" i="22"/>
  <c r="BR130" i="22"/>
  <c r="BT130" i="22"/>
  <c r="BV130" i="22"/>
  <c r="BX130" i="22"/>
  <c r="BZ130" i="22"/>
  <c r="CB130" i="22"/>
  <c r="B131" i="22"/>
  <c r="D24" i="22"/>
  <c r="CC24" i="22" s="1"/>
  <c r="G5" i="23" s="1"/>
  <c r="F24" i="22"/>
  <c r="H24" i="22"/>
  <c r="J24" i="22"/>
  <c r="L24" i="22"/>
  <c r="N24" i="22"/>
  <c r="P24" i="22"/>
  <c r="R24" i="22"/>
  <c r="T24" i="22"/>
  <c r="V24" i="22"/>
  <c r="X24" i="22"/>
  <c r="Z24" i="22"/>
  <c r="AB24" i="22"/>
  <c r="AD24" i="22"/>
  <c r="AF24" i="22"/>
  <c r="AH24" i="22"/>
  <c r="AJ24" i="22"/>
  <c r="AL24" i="22"/>
  <c r="AN24" i="22"/>
  <c r="AP24" i="22"/>
  <c r="AR24" i="22"/>
  <c r="AT24" i="22"/>
  <c r="AV24" i="22"/>
  <c r="AX24" i="22"/>
  <c r="AZ24" i="22"/>
  <c r="BB24" i="22"/>
  <c r="BD24" i="22"/>
  <c r="BF24" i="22"/>
  <c r="BH24" i="22"/>
  <c r="BJ24" i="22"/>
  <c r="BL24" i="22"/>
  <c r="BN24" i="22"/>
  <c r="BP24" i="22"/>
  <c r="BR24" i="22"/>
  <c r="BT24" i="22"/>
  <c r="BV24" i="22"/>
  <c r="BX24" i="22"/>
  <c r="BZ24" i="22"/>
  <c r="CE24" i="22"/>
  <c r="B25" i="22"/>
  <c r="S107" i="19"/>
  <c r="R107" i="19"/>
  <c r="Q108" i="19"/>
  <c r="U108" i="19" s="1"/>
  <c r="S17" i="19"/>
  <c r="R17" i="19"/>
  <c r="Q18" i="19"/>
  <c r="U5" i="19"/>
  <c r="U6" i="19"/>
  <c r="U7" i="19"/>
  <c r="U9" i="19"/>
  <c r="U10" i="19"/>
  <c r="U11" i="19"/>
  <c r="U14" i="19"/>
  <c r="U15" i="19"/>
  <c r="U16" i="19"/>
  <c r="U18" i="19"/>
  <c r="V3" i="19"/>
  <c r="U8" i="19"/>
  <c r="U12" i="19"/>
  <c r="U13" i="19"/>
  <c r="U17" i="19"/>
  <c r="U104" i="19"/>
  <c r="U105" i="19"/>
  <c r="U106" i="19"/>
  <c r="U107" i="19"/>
  <c r="A16" i="18"/>
  <c r="E16" i="18" s="1"/>
  <c r="D16" i="18"/>
  <c r="C20" i="18"/>
  <c r="C19" i="18"/>
  <c r="D15" i="18"/>
  <c r="A15" i="18"/>
  <c r="E15" i="18" s="1"/>
  <c r="F27" i="24" s="1"/>
  <c r="D14" i="18"/>
  <c r="C18" i="18"/>
  <c r="A14" i="18"/>
  <c r="E14" i="18" s="1"/>
  <c r="C17" i="18"/>
  <c r="A13" i="18"/>
  <c r="E13" i="18" s="1"/>
  <c r="D13" i="18"/>
  <c r="BA5" i="19"/>
  <c r="P13" i="25" s="1"/>
  <c r="AW5" i="19"/>
  <c r="P10" i="25" s="1"/>
  <c r="AY5" i="19"/>
  <c r="P12" i="25" s="1"/>
  <c r="AZ5" i="19"/>
  <c r="P5" i="25" s="1"/>
  <c r="BC5" i="19"/>
  <c r="P18" i="25" s="1"/>
  <c r="BD5" i="19"/>
  <c r="P11" i="25" s="1"/>
  <c r="K16" i="12"/>
  <c r="J17" i="12"/>
  <c r="A39" i="12"/>
  <c r="B17" i="12"/>
  <c r="O5" i="16"/>
  <c r="T5" i="16"/>
  <c r="D17" i="12"/>
  <c r="J18" i="12"/>
  <c r="L16" i="12"/>
  <c r="A40" i="12"/>
  <c r="M16" i="12"/>
  <c r="J19" i="12"/>
  <c r="A41" i="12"/>
  <c r="B16" i="12"/>
  <c r="O4" i="16"/>
  <c r="T4" i="16"/>
  <c r="D16" i="12"/>
  <c r="D18" i="12"/>
  <c r="T6" i="16"/>
  <c r="O6" i="16"/>
  <c r="B18" i="12"/>
  <c r="D19" i="12"/>
  <c r="B19" i="12"/>
  <c r="O7" i="16"/>
  <c r="T8" i="16"/>
  <c r="D20" i="12"/>
  <c r="B20" i="12"/>
  <c r="O8" i="16"/>
  <c r="B21" i="12"/>
  <c r="O9" i="16"/>
  <c r="T9" i="16"/>
  <c r="D21" i="12"/>
  <c r="N16" i="12"/>
  <c r="J20" i="12"/>
  <c r="A42" i="12"/>
  <c r="P26" i="11"/>
  <c r="S26" i="11"/>
  <c r="S24" i="11"/>
  <c r="R24" i="11"/>
  <c r="N16" i="11"/>
  <c r="J20" i="11"/>
  <c r="A42" i="11"/>
  <c r="B18" i="11"/>
  <c r="AG6" i="16"/>
  <c r="AL6" i="16"/>
  <c r="D18" i="11"/>
  <c r="K16" i="11"/>
  <c r="J17" i="11"/>
  <c r="A39" i="11"/>
  <c r="J19" i="11"/>
  <c r="M16" i="11"/>
  <c r="A41" i="11"/>
  <c r="B17" i="11"/>
  <c r="AG5" i="16"/>
  <c r="D17" i="11"/>
  <c r="AL5" i="16"/>
  <c r="L16" i="11"/>
  <c r="A40" i="11"/>
  <c r="J18" i="11"/>
  <c r="B16" i="11"/>
  <c r="AG4" i="16"/>
  <c r="D16" i="11"/>
  <c r="AL4" i="16"/>
  <c r="D19" i="11"/>
  <c r="AL7" i="16"/>
  <c r="AG7" i="16"/>
  <c r="B19" i="11"/>
  <c r="AL8" i="16"/>
  <c r="D20" i="11"/>
  <c r="AG8" i="16"/>
  <c r="B20" i="11"/>
  <c r="AL9" i="16"/>
  <c r="D21" i="11"/>
  <c r="AG9" i="16"/>
  <c r="B21" i="11"/>
  <c r="S26" i="10"/>
  <c r="P26" i="10"/>
  <c r="Q26" i="10"/>
  <c r="S25" i="10"/>
  <c r="R25" i="10"/>
  <c r="P25" i="10"/>
  <c r="T25" i="10" s="1"/>
  <c r="J40" i="10" s="1"/>
  <c r="K40" i="10" s="1"/>
  <c r="S24" i="10"/>
  <c r="Q24" i="10"/>
  <c r="R24" i="10"/>
  <c r="AY4" i="16"/>
  <c r="B16" i="10"/>
  <c r="BD4" i="16"/>
  <c r="D16" i="10"/>
  <c r="B20" i="10"/>
  <c r="AY8" i="16"/>
  <c r="D20" i="10"/>
  <c r="BD8" i="16"/>
  <c r="K16" i="10"/>
  <c r="A39" i="10"/>
  <c r="J17" i="10"/>
  <c r="J19" i="10"/>
  <c r="A41" i="10"/>
  <c r="M16" i="10"/>
  <c r="D18" i="10"/>
  <c r="BD6" i="16"/>
  <c r="AY6" i="16"/>
  <c r="B18" i="10"/>
  <c r="B21" i="10"/>
  <c r="AY9" i="16"/>
  <c r="D21" i="10"/>
  <c r="BD9" i="16"/>
  <c r="AY5" i="16"/>
  <c r="B17" i="10"/>
  <c r="BD5" i="16"/>
  <c r="D17" i="10"/>
  <c r="D19" i="10"/>
  <c r="BD7" i="16"/>
  <c r="B19" i="10"/>
  <c r="AY7" i="16"/>
  <c r="A40" i="10"/>
  <c r="L16" i="10"/>
  <c r="J18" i="10"/>
  <c r="J20" i="10"/>
  <c r="N16" i="10"/>
  <c r="A42" i="10"/>
  <c r="Q27" i="9"/>
  <c r="S25" i="9"/>
  <c r="N41" i="9"/>
  <c r="E41" i="9"/>
  <c r="M41" i="9" s="1"/>
  <c r="L16" i="9"/>
  <c r="J18" i="9"/>
  <c r="A40" i="9"/>
  <c r="D20" i="9"/>
  <c r="T24" i="16"/>
  <c r="B20" i="9"/>
  <c r="O24" i="16"/>
  <c r="B19" i="9"/>
  <c r="O23" i="16"/>
  <c r="D19" i="9"/>
  <c r="T23" i="16"/>
  <c r="A41" i="9"/>
  <c r="M16" i="9"/>
  <c r="J19" i="9"/>
  <c r="D21" i="9"/>
  <c r="T25" i="16"/>
  <c r="B21" i="9"/>
  <c r="O25" i="16"/>
  <c r="N16" i="9"/>
  <c r="J20" i="9"/>
  <c r="A42" i="9"/>
  <c r="T20" i="16"/>
  <c r="D16" i="9"/>
  <c r="B16" i="9"/>
  <c r="O20" i="16"/>
  <c r="B18" i="9"/>
  <c r="O22" i="16"/>
  <c r="T22" i="16"/>
  <c r="D18" i="9"/>
  <c r="J17" i="9"/>
  <c r="K16" i="9"/>
  <c r="A39" i="9"/>
  <c r="D17" i="9"/>
  <c r="T21" i="16"/>
  <c r="B17" i="9"/>
  <c r="O21" i="16"/>
  <c r="N16" i="8"/>
  <c r="J20" i="8"/>
  <c r="A42" i="8"/>
  <c r="D20" i="8"/>
  <c r="AL24" i="16"/>
  <c r="B20" i="8"/>
  <c r="AG24" i="16"/>
  <c r="K16" i="8"/>
  <c r="J17" i="8"/>
  <c r="A39" i="8"/>
  <c r="M16" i="8"/>
  <c r="J19" i="8"/>
  <c r="A41" i="8"/>
  <c r="L16" i="8"/>
  <c r="J18" i="8"/>
  <c r="A40" i="8"/>
  <c r="D16" i="8"/>
  <c r="AL20" i="16"/>
  <c r="B16" i="8"/>
  <c r="AG20" i="16"/>
  <c r="AG22" i="16"/>
  <c r="B18" i="8"/>
  <c r="D18" i="8"/>
  <c r="AL22" i="16"/>
  <c r="B21" i="8"/>
  <c r="AG25" i="16"/>
  <c r="D21" i="8"/>
  <c r="AL25" i="16"/>
  <c r="B17" i="8"/>
  <c r="AG21" i="16"/>
  <c r="D17" i="8"/>
  <c r="AL21" i="16"/>
  <c r="D19" i="8"/>
  <c r="AL23" i="16"/>
  <c r="B19" i="8"/>
  <c r="AG23" i="16"/>
  <c r="L16" i="7"/>
  <c r="J18" i="7"/>
  <c r="A40" i="7"/>
  <c r="K16" i="7"/>
  <c r="J17" i="7"/>
  <c r="A39" i="7"/>
  <c r="M16" i="7"/>
  <c r="A41" i="7"/>
  <c r="J19" i="7"/>
  <c r="N16" i="7"/>
  <c r="J20" i="7"/>
  <c r="A42" i="7"/>
  <c r="BD20" i="16"/>
  <c r="D16" i="7"/>
  <c r="B16" i="7"/>
  <c r="AY20" i="16"/>
  <c r="BD23" i="16"/>
  <c r="D19" i="7"/>
  <c r="AY23" i="16"/>
  <c r="B19" i="7"/>
  <c r="D21" i="7"/>
  <c r="BD25" i="16"/>
  <c r="B21" i="7"/>
  <c r="AY25" i="16"/>
  <c r="AY21" i="16"/>
  <c r="B17" i="7"/>
  <c r="BD21" i="16"/>
  <c r="D17" i="7"/>
  <c r="B18" i="7"/>
  <c r="AY22" i="16"/>
  <c r="BD22" i="16"/>
  <c r="D18" i="7"/>
  <c r="B20" i="7"/>
  <c r="AY24" i="16"/>
  <c r="BD24" i="16"/>
  <c r="D20" i="7"/>
  <c r="K16" i="6"/>
  <c r="A39" i="6"/>
  <c r="J17" i="6"/>
  <c r="D21" i="6"/>
  <c r="T41" i="16"/>
  <c r="O41" i="16"/>
  <c r="B21" i="6"/>
  <c r="T36" i="16"/>
  <c r="D16" i="6"/>
  <c r="B16" i="6"/>
  <c r="O36" i="16"/>
  <c r="O38" i="16"/>
  <c r="B18" i="6"/>
  <c r="D18" i="6"/>
  <c r="T38" i="16"/>
  <c r="L16" i="6"/>
  <c r="A40" i="6"/>
  <c r="J18" i="6"/>
  <c r="N16" i="6"/>
  <c r="J20" i="6"/>
  <c r="A42" i="6"/>
  <c r="M16" i="6"/>
  <c r="J19" i="6"/>
  <c r="A41" i="6"/>
  <c r="D17" i="6"/>
  <c r="T37" i="16"/>
  <c r="B17" i="6"/>
  <c r="O37" i="16"/>
  <c r="D19" i="6"/>
  <c r="T39" i="16"/>
  <c r="B19" i="6"/>
  <c r="O39" i="16"/>
  <c r="D20" i="6"/>
  <c r="T40" i="16"/>
  <c r="O40" i="16"/>
  <c r="B20" i="6"/>
  <c r="J19" i="5"/>
  <c r="M16" i="5"/>
  <c r="A41" i="5"/>
  <c r="J18" i="5"/>
  <c r="A40" i="5"/>
  <c r="L16" i="5"/>
  <c r="AG38" i="16"/>
  <c r="B18" i="5"/>
  <c r="D18" i="5"/>
  <c r="AL38" i="16"/>
  <c r="D16" i="5"/>
  <c r="AL36" i="16"/>
  <c r="B16" i="5"/>
  <c r="AG36" i="16"/>
  <c r="D19" i="5"/>
  <c r="AL39" i="16"/>
  <c r="B19" i="5"/>
  <c r="AG39" i="16"/>
  <c r="N16" i="5"/>
  <c r="A42" i="5"/>
  <c r="J20" i="5"/>
  <c r="D21" i="5"/>
  <c r="AL41" i="16"/>
  <c r="B21" i="5"/>
  <c r="AG41" i="16"/>
  <c r="AG37" i="16"/>
  <c r="B17" i="5"/>
  <c r="D17" i="5"/>
  <c r="AL37" i="16"/>
  <c r="K16" i="5"/>
  <c r="J17" i="5"/>
  <c r="A39" i="5"/>
  <c r="AG40" i="16"/>
  <c r="B20" i="5"/>
  <c r="D20" i="5"/>
  <c r="AL40" i="16"/>
  <c r="AY39" i="16"/>
  <c r="B19" i="4"/>
  <c r="D19" i="4"/>
  <c r="BD39" i="16"/>
  <c r="K16" i="4"/>
  <c r="J17" i="4"/>
  <c r="A39" i="4"/>
  <c r="A42" i="4"/>
  <c r="N16" i="4"/>
  <c r="J20" i="4"/>
  <c r="BD40" i="16"/>
  <c r="D20" i="4"/>
  <c r="AY40" i="16"/>
  <c r="B20" i="4"/>
  <c r="A40" i="4"/>
  <c r="L16" i="4"/>
  <c r="J18" i="4"/>
  <c r="AY37" i="16"/>
  <c r="B17" i="4"/>
  <c r="BD37" i="16"/>
  <c r="D17" i="4"/>
  <c r="BD41" i="16"/>
  <c r="D21" i="4"/>
  <c r="AY41" i="16"/>
  <c r="B21" i="4"/>
  <c r="D16" i="4"/>
  <c r="BD36" i="16"/>
  <c r="B16" i="4"/>
  <c r="AY36" i="16"/>
  <c r="J19" i="4"/>
  <c r="A41" i="4"/>
  <c r="M16" i="4"/>
  <c r="BD38" i="16"/>
  <c r="D18" i="4"/>
  <c r="B18" i="4"/>
  <c r="AY38" i="16"/>
  <c r="Q27" i="3"/>
  <c r="R27" i="3"/>
  <c r="P27" i="3"/>
  <c r="T27" i="3" s="1"/>
  <c r="J42" i="3" s="1"/>
  <c r="K42" i="3" s="1"/>
  <c r="Q26" i="3"/>
  <c r="P26" i="3"/>
  <c r="S26" i="3"/>
  <c r="O56" i="16"/>
  <c r="B20" i="3"/>
  <c r="D20" i="3"/>
  <c r="T56" i="16"/>
  <c r="L16" i="3"/>
  <c r="A40" i="3"/>
  <c r="J18" i="3"/>
  <c r="T57" i="16"/>
  <c r="D21" i="3"/>
  <c r="B21" i="3"/>
  <c r="O57" i="16"/>
  <c r="K16" i="3"/>
  <c r="J17" i="3"/>
  <c r="A39" i="3"/>
  <c r="D16" i="3"/>
  <c r="T52" i="16"/>
  <c r="O52" i="16"/>
  <c r="B16" i="3"/>
  <c r="A41" i="3"/>
  <c r="J19" i="3"/>
  <c r="M16" i="3"/>
  <c r="T54" i="16"/>
  <c r="D18" i="3"/>
  <c r="B18" i="3"/>
  <c r="O54" i="16"/>
  <c r="T55" i="16"/>
  <c r="D19" i="3"/>
  <c r="O55" i="16"/>
  <c r="B19" i="3"/>
  <c r="B17" i="3"/>
  <c r="O53" i="16"/>
  <c r="D17" i="3"/>
  <c r="T53" i="16"/>
  <c r="N16" i="3"/>
  <c r="A42" i="3"/>
  <c r="J20" i="3"/>
  <c r="P26" i="2"/>
  <c r="R24" i="2"/>
  <c r="A39" i="2"/>
  <c r="J17" i="2"/>
  <c r="K16" i="2"/>
  <c r="A42" i="2"/>
  <c r="N16" i="2"/>
  <c r="J20" i="2"/>
  <c r="M16" i="2"/>
  <c r="A41" i="2"/>
  <c r="J19" i="2"/>
  <c r="AL55" i="16"/>
  <c r="D19" i="2"/>
  <c r="AG55" i="16"/>
  <c r="B19" i="2"/>
  <c r="B17" i="2"/>
  <c r="AG53" i="16"/>
  <c r="D17" i="2"/>
  <c r="AL53" i="16"/>
  <c r="D16" i="2"/>
  <c r="AL52" i="16"/>
  <c r="B16" i="2"/>
  <c r="AG52" i="16"/>
  <c r="AG56" i="16"/>
  <c r="B20" i="2"/>
  <c r="D20" i="2"/>
  <c r="AL56" i="16"/>
  <c r="D21" i="2"/>
  <c r="AL57" i="16"/>
  <c r="B21" i="2"/>
  <c r="AG57" i="16"/>
  <c r="A40" i="2"/>
  <c r="L16" i="2"/>
  <c r="J18" i="2"/>
  <c r="AL54" i="16"/>
  <c r="D18" i="2"/>
  <c r="AG54" i="16"/>
  <c r="B18" i="2"/>
  <c r="M16" i="1"/>
  <c r="A41" i="1"/>
  <c r="J19" i="1"/>
  <c r="D17" i="1"/>
  <c r="BD53" i="16"/>
  <c r="B17" i="1"/>
  <c r="AY53" i="16"/>
  <c r="BD54" i="16"/>
  <c r="D18" i="1"/>
  <c r="B18" i="1"/>
  <c r="AY54" i="16"/>
  <c r="B19" i="1"/>
  <c r="AY55" i="16"/>
  <c r="BD55" i="16"/>
  <c r="D19" i="1"/>
  <c r="N16" i="1"/>
  <c r="A42" i="1"/>
  <c r="J20" i="1"/>
  <c r="BD52" i="16"/>
  <c r="D16" i="1"/>
  <c r="AY52" i="16"/>
  <c r="B16" i="1"/>
  <c r="BD57" i="16"/>
  <c r="D21" i="1"/>
  <c r="AY57" i="16"/>
  <c r="B21" i="1"/>
  <c r="J18" i="1"/>
  <c r="A40" i="1"/>
  <c r="L16" i="1"/>
  <c r="B20" i="1"/>
  <c r="AY56" i="16"/>
  <c r="BD56" i="16"/>
  <c r="D20" i="1"/>
  <c r="J17" i="1"/>
  <c r="K16" i="1"/>
  <c r="A39" i="1"/>
  <c r="L3" i="23"/>
  <c r="CG22" i="22" s="1"/>
  <c r="L3" i="21" s="1"/>
  <c r="K5" i="16" s="1"/>
  <c r="K3" i="23"/>
  <c r="CF22" i="22" s="1"/>
  <c r="K3" i="21" s="1"/>
  <c r="J5" i="16" s="1"/>
  <c r="F3" i="21"/>
  <c r="H5" i="16" s="1"/>
  <c r="J3" i="21"/>
  <c r="L5" i="16" s="1"/>
  <c r="G3" i="23"/>
  <c r="N42" i="9"/>
  <c r="E42" i="9"/>
  <c r="M42" i="9" s="1"/>
  <c r="CC235" i="22"/>
  <c r="CC129" i="22"/>
  <c r="CD23" i="22" s="1"/>
  <c r="CH23" i="22" s="1"/>
  <c r="D4" i="23" s="1"/>
  <c r="H4" i="23" s="1"/>
  <c r="I4" i="23" s="1"/>
  <c r="J4" i="23" s="1"/>
  <c r="CC23" i="22"/>
  <c r="BB52" i="19"/>
  <c r="BB5" i="19" s="1"/>
  <c r="P8" i="25" s="1"/>
  <c r="AX52" i="19"/>
  <c r="AX5" i="19" s="1"/>
  <c r="P16" i="25" s="1"/>
  <c r="T32" i="11"/>
  <c r="H40" i="11" s="1"/>
  <c r="I40" i="11" s="1"/>
  <c r="T34" i="12"/>
  <c r="H42" i="12" s="1"/>
  <c r="I42" i="12" s="1"/>
  <c r="T31" i="12"/>
  <c r="H39" i="12" s="1"/>
  <c r="I39" i="12" s="1"/>
  <c r="T34" i="11"/>
  <c r="H42" i="11" s="1"/>
  <c r="I42" i="11" s="1"/>
  <c r="T32" i="12"/>
  <c r="H40" i="12" s="1"/>
  <c r="I40" i="12" s="1"/>
  <c r="T34" i="10"/>
  <c r="H42" i="10" s="1"/>
  <c r="I42" i="10" s="1"/>
  <c r="T31" i="9"/>
  <c r="H39" i="9" s="1"/>
  <c r="I39" i="9" s="1"/>
  <c r="T34" i="8"/>
  <c r="H42" i="8" s="1"/>
  <c r="I42" i="8" s="1"/>
  <c r="T33" i="8"/>
  <c r="H41" i="8" s="1"/>
  <c r="I41" i="8" s="1"/>
  <c r="T32" i="8"/>
  <c r="H40" i="8" s="1"/>
  <c r="I40" i="8" s="1"/>
  <c r="T31" i="8"/>
  <c r="H39" i="8" s="1"/>
  <c r="I39" i="8" s="1"/>
  <c r="T33" i="6"/>
  <c r="H41" i="6" s="1"/>
  <c r="I41" i="6" s="1"/>
  <c r="R27" i="6" s="1"/>
  <c r="T34" i="7"/>
  <c r="H42" i="7" s="1"/>
  <c r="I42" i="7" s="1"/>
  <c r="T33" i="7"/>
  <c r="H41" i="7" s="1"/>
  <c r="I41" i="7" s="1"/>
  <c r="T32" i="7"/>
  <c r="H40" i="7" s="1"/>
  <c r="I40" i="7" s="1"/>
  <c r="T31" i="7"/>
  <c r="H39" i="7" s="1"/>
  <c r="I39" i="7" s="1"/>
  <c r="T31" i="6"/>
  <c r="H39" i="6" s="1"/>
  <c r="I39" i="6" s="1"/>
  <c r="P27" i="6" s="1"/>
  <c r="T27" i="6" s="1"/>
  <c r="J42" i="6" s="1"/>
  <c r="K42" i="6" s="1"/>
  <c r="T32" i="6"/>
  <c r="H40" i="6" s="1"/>
  <c r="I40" i="6" s="1"/>
  <c r="Q27" i="6" s="1"/>
  <c r="I41" i="5"/>
  <c r="R27" i="5" s="1"/>
  <c r="T32" i="5"/>
  <c r="H40" i="5" s="1"/>
  <c r="I40" i="5" s="1"/>
  <c r="Q27" i="5" s="1"/>
  <c r="T31" i="5"/>
  <c r="H39" i="5" s="1"/>
  <c r="I39" i="5" s="1"/>
  <c r="P27" i="5" s="1"/>
  <c r="T27" i="5" s="1"/>
  <c r="J42" i="5" s="1"/>
  <c r="K42" i="5" s="1"/>
  <c r="T34" i="4"/>
  <c r="H42" i="4" s="1"/>
  <c r="I42" i="4" s="1"/>
  <c r="T33" i="4"/>
  <c r="H41" i="4" s="1"/>
  <c r="I41" i="4" s="1"/>
  <c r="T31" i="4"/>
  <c r="H39" i="4" s="1"/>
  <c r="I39" i="4" s="1"/>
  <c r="T32" i="4"/>
  <c r="H40" i="4" s="1"/>
  <c r="I40" i="4" s="1"/>
  <c r="T32" i="3"/>
  <c r="H40" i="3" s="1"/>
  <c r="I40" i="3" s="1"/>
  <c r="I39" i="3"/>
  <c r="T34" i="2"/>
  <c r="H42" i="2" s="1"/>
  <c r="I42" i="2" s="1"/>
  <c r="T32" i="2"/>
  <c r="H40" i="2" s="1"/>
  <c r="I40" i="2" s="1"/>
  <c r="T31" i="1"/>
  <c r="H39" i="1" s="1"/>
  <c r="I39" i="1" s="1"/>
  <c r="T32" i="1"/>
  <c r="H40" i="1" s="1"/>
  <c r="I40" i="1" s="1"/>
  <c r="T34" i="1"/>
  <c r="H42" i="1" s="1"/>
  <c r="I42" i="1" s="1"/>
  <c r="T33" i="1"/>
  <c r="H41" i="1" s="1"/>
  <c r="I41" i="1" s="1"/>
  <c r="P26" i="12" l="1"/>
  <c r="T26" i="12" s="1"/>
  <c r="J41" i="12" s="1"/>
  <c r="K41" i="12" s="1"/>
  <c r="Q26" i="12"/>
  <c r="S26" i="12"/>
  <c r="S26" i="9"/>
  <c r="R27" i="9"/>
  <c r="Q26" i="9"/>
  <c r="R25" i="9"/>
  <c r="O30" i="25"/>
  <c r="P30" i="25"/>
  <c r="O32" i="25"/>
  <c r="J25" i="25"/>
  <c r="P32" i="25" s="1"/>
  <c r="K25" i="25"/>
  <c r="AA25" i="25" s="1"/>
  <c r="AE25" i="25" s="1"/>
  <c r="G26" i="25"/>
  <c r="J8" i="25"/>
  <c r="K8" i="25"/>
  <c r="AA8" i="25" s="1"/>
  <c r="AE8" i="25" s="1"/>
  <c r="G9" i="25"/>
  <c r="D237" i="22"/>
  <c r="F237" i="22"/>
  <c r="H237" i="22"/>
  <c r="J237" i="22"/>
  <c r="L237" i="22"/>
  <c r="N237" i="22"/>
  <c r="P237" i="22"/>
  <c r="R237" i="22"/>
  <c r="T237" i="22"/>
  <c r="V237" i="22"/>
  <c r="X237" i="22"/>
  <c r="Z237" i="22"/>
  <c r="AB237" i="22"/>
  <c r="AD237" i="22"/>
  <c r="AF237" i="22"/>
  <c r="AH237" i="22"/>
  <c r="AJ237" i="22"/>
  <c r="AL237" i="22"/>
  <c r="AN237" i="22"/>
  <c r="AP237" i="22"/>
  <c r="AR237" i="22"/>
  <c r="AT237" i="22"/>
  <c r="AV237" i="22"/>
  <c r="AX237" i="22"/>
  <c r="AZ237" i="22"/>
  <c r="BB237" i="22"/>
  <c r="BD237" i="22"/>
  <c r="BF237" i="22"/>
  <c r="BH237" i="22"/>
  <c r="BJ237" i="22"/>
  <c r="BL237" i="22"/>
  <c r="BN237" i="22"/>
  <c r="BP237" i="22"/>
  <c r="BR237" i="22"/>
  <c r="BT237" i="22"/>
  <c r="BV237" i="22"/>
  <c r="BX237" i="22"/>
  <c r="BZ237" i="22"/>
  <c r="CB237" i="22"/>
  <c r="B238" i="22"/>
  <c r="D131" i="22"/>
  <c r="F131" i="22"/>
  <c r="H131" i="22"/>
  <c r="J131" i="22"/>
  <c r="L131" i="22"/>
  <c r="N131" i="22"/>
  <c r="P131" i="22"/>
  <c r="R131" i="22"/>
  <c r="T131" i="22"/>
  <c r="V131" i="22"/>
  <c r="X131" i="22"/>
  <c r="Z131" i="22"/>
  <c r="AB131" i="22"/>
  <c r="AD131" i="22"/>
  <c r="AF131" i="22"/>
  <c r="AH131" i="22"/>
  <c r="AJ131" i="22"/>
  <c r="AL131" i="22"/>
  <c r="AN131" i="22"/>
  <c r="AP131" i="22"/>
  <c r="AR131" i="22"/>
  <c r="AT131" i="22"/>
  <c r="AV131" i="22"/>
  <c r="AX131" i="22"/>
  <c r="AZ131" i="22"/>
  <c r="BB131" i="22"/>
  <c r="BD131" i="22"/>
  <c r="BF131" i="22"/>
  <c r="BH131" i="22"/>
  <c r="BJ131" i="22"/>
  <c r="BL131" i="22"/>
  <c r="BN131" i="22"/>
  <c r="BP131" i="22"/>
  <c r="BR131" i="22"/>
  <c r="BT131" i="22"/>
  <c r="BV131" i="22"/>
  <c r="BX131" i="22"/>
  <c r="BZ131" i="22"/>
  <c r="CB131" i="22"/>
  <c r="B132" i="22"/>
  <c r="D25" i="22"/>
  <c r="F25" i="22"/>
  <c r="H25" i="22"/>
  <c r="J25" i="22"/>
  <c r="L25" i="22"/>
  <c r="N25" i="22"/>
  <c r="P25" i="22"/>
  <c r="R25" i="22"/>
  <c r="T25" i="22"/>
  <c r="V25" i="22"/>
  <c r="X25" i="22"/>
  <c r="Z25" i="22"/>
  <c r="AB25" i="22"/>
  <c r="AD25" i="22"/>
  <c r="AF25" i="22"/>
  <c r="AH25" i="22"/>
  <c r="AJ25" i="22"/>
  <c r="AL25" i="22"/>
  <c r="AN25" i="22"/>
  <c r="AP25" i="22"/>
  <c r="AR25" i="22"/>
  <c r="AT25" i="22"/>
  <c r="AV25" i="22"/>
  <c r="AX25" i="22"/>
  <c r="AZ25" i="22"/>
  <c r="BB25" i="22"/>
  <c r="BD25" i="22"/>
  <c r="BF25" i="22"/>
  <c r="BH25" i="22"/>
  <c r="BJ25" i="22"/>
  <c r="BL25" i="22"/>
  <c r="BN25" i="22"/>
  <c r="BP25" i="22"/>
  <c r="BR25" i="22"/>
  <c r="BT25" i="22"/>
  <c r="BV25" i="22"/>
  <c r="BX25" i="22"/>
  <c r="BZ25" i="22"/>
  <c r="CE25" i="22"/>
  <c r="B26" i="22"/>
  <c r="T108" i="19"/>
  <c r="S108" i="19"/>
  <c r="R108" i="19"/>
  <c r="Q109" i="19"/>
  <c r="T18" i="19"/>
  <c r="S18" i="19"/>
  <c r="Q19" i="19"/>
  <c r="R18" i="19"/>
  <c r="V6" i="19"/>
  <c r="V8" i="19"/>
  <c r="V9" i="19"/>
  <c r="V12" i="19"/>
  <c r="V13" i="19"/>
  <c r="V14" i="19"/>
  <c r="V15" i="19"/>
  <c r="V17" i="19"/>
  <c r="V18" i="19"/>
  <c r="V19" i="19"/>
  <c r="V104" i="19"/>
  <c r="V105" i="19"/>
  <c r="V106" i="19"/>
  <c r="V107" i="19"/>
  <c r="V108" i="19"/>
  <c r="V109" i="19"/>
  <c r="W3" i="19"/>
  <c r="V5" i="19"/>
  <c r="V7" i="19"/>
  <c r="V10" i="19"/>
  <c r="V11" i="19"/>
  <c r="V16" i="19"/>
  <c r="D20" i="18"/>
  <c r="C24" i="18"/>
  <c r="A20" i="18"/>
  <c r="E20" i="18" s="1"/>
  <c r="D19" i="18"/>
  <c r="C23" i="18"/>
  <c r="A19" i="18"/>
  <c r="E19" i="18" s="1"/>
  <c r="F28" i="24" s="1"/>
  <c r="D18" i="18"/>
  <c r="C22" i="18"/>
  <c r="A18" i="18"/>
  <c r="E18" i="18" s="1"/>
  <c r="A17" i="18"/>
  <c r="E17" i="18" s="1"/>
  <c r="D17" i="18"/>
  <c r="C21" i="18"/>
  <c r="AD16" i="25"/>
  <c r="AJ16" i="25"/>
  <c r="AG16" i="25" s="1"/>
  <c r="F86" i="23"/>
  <c r="AD13" i="25"/>
  <c r="AJ13" i="25"/>
  <c r="AG13" i="25" s="1"/>
  <c r="F83" i="23"/>
  <c r="AD10" i="25"/>
  <c r="AJ10" i="25"/>
  <c r="AG10" i="25" s="1"/>
  <c r="F80" i="23"/>
  <c r="AD12" i="25"/>
  <c r="AJ12" i="25"/>
  <c r="AG12" i="25" s="1"/>
  <c r="F82" i="23"/>
  <c r="AD5" i="25"/>
  <c r="AJ5" i="25"/>
  <c r="AG5" i="25" s="1"/>
  <c r="F75" i="23"/>
  <c r="AD8" i="25"/>
  <c r="AJ8" i="25"/>
  <c r="AG8" i="25" s="1"/>
  <c r="F78" i="23"/>
  <c r="AD18" i="25"/>
  <c r="AJ18" i="25"/>
  <c r="AG18" i="25" s="1"/>
  <c r="F88" i="23"/>
  <c r="AD11" i="25"/>
  <c r="AJ11" i="25"/>
  <c r="AG11" i="25" s="1"/>
  <c r="F81" i="23"/>
  <c r="K30" i="12"/>
  <c r="K23" i="12"/>
  <c r="P16" i="12"/>
  <c r="J31" i="12"/>
  <c r="J24" i="12"/>
  <c r="J25" i="12"/>
  <c r="J32" i="12"/>
  <c r="L30" i="12"/>
  <c r="L23" i="12"/>
  <c r="Q16" i="12"/>
  <c r="M23" i="12"/>
  <c r="M30" i="12"/>
  <c r="R16" i="12"/>
  <c r="J26" i="12"/>
  <c r="J33" i="12"/>
  <c r="S16" i="12"/>
  <c r="N30" i="12"/>
  <c r="N23" i="12"/>
  <c r="J27" i="12"/>
  <c r="J34" i="12"/>
  <c r="N23" i="11"/>
  <c r="N30" i="11"/>
  <c r="S16" i="11"/>
  <c r="J27" i="11"/>
  <c r="J34" i="11"/>
  <c r="K30" i="11"/>
  <c r="P16" i="11"/>
  <c r="K23" i="11"/>
  <c r="J24" i="11"/>
  <c r="J31" i="11"/>
  <c r="J26" i="11"/>
  <c r="J33" i="11"/>
  <c r="M23" i="11"/>
  <c r="M30" i="11"/>
  <c r="R16" i="11"/>
  <c r="L23" i="11"/>
  <c r="L30" i="11"/>
  <c r="Q16" i="11"/>
  <c r="J25" i="11"/>
  <c r="J32" i="11"/>
  <c r="R18" i="10"/>
  <c r="P18" i="10"/>
  <c r="S18" i="10"/>
  <c r="P16" i="10"/>
  <c r="K23" i="10"/>
  <c r="K30" i="10"/>
  <c r="J24" i="10"/>
  <c r="J31" i="10"/>
  <c r="J26" i="10"/>
  <c r="J33" i="10"/>
  <c r="R16" i="10"/>
  <c r="M23" i="10"/>
  <c r="M30" i="10"/>
  <c r="Q16" i="10"/>
  <c r="L23" i="10"/>
  <c r="L30" i="10"/>
  <c r="J32" i="10"/>
  <c r="J25" i="10"/>
  <c r="J34" i="10"/>
  <c r="J27" i="10"/>
  <c r="S16" i="10"/>
  <c r="N30" i="10"/>
  <c r="N23" i="10"/>
  <c r="L30" i="9"/>
  <c r="Q16" i="9"/>
  <c r="L23" i="9"/>
  <c r="J32" i="9"/>
  <c r="J25" i="9"/>
  <c r="M23" i="9"/>
  <c r="R16" i="9"/>
  <c r="M30" i="9"/>
  <c r="J33" i="9"/>
  <c r="J26" i="9"/>
  <c r="N30" i="9"/>
  <c r="S16" i="9"/>
  <c r="N23" i="9"/>
  <c r="J27" i="9"/>
  <c r="J34" i="9"/>
  <c r="J31" i="9"/>
  <c r="J24" i="9"/>
  <c r="P16" i="9"/>
  <c r="K30" i="9"/>
  <c r="K23" i="9"/>
  <c r="S16" i="8"/>
  <c r="N23" i="8"/>
  <c r="N30" i="8"/>
  <c r="J27" i="8"/>
  <c r="J34" i="8"/>
  <c r="P16" i="8"/>
  <c r="K23" i="8"/>
  <c r="K30" i="8"/>
  <c r="J24" i="8"/>
  <c r="J31" i="8"/>
  <c r="R16" i="8"/>
  <c r="M23" i="8"/>
  <c r="M30" i="8"/>
  <c r="J26" i="8"/>
  <c r="J33" i="8"/>
  <c r="Q16" i="8"/>
  <c r="L23" i="8"/>
  <c r="L30" i="8"/>
  <c r="J25" i="8"/>
  <c r="J32" i="8"/>
  <c r="L23" i="7"/>
  <c r="Q16" i="7"/>
  <c r="L30" i="7"/>
  <c r="J32" i="7"/>
  <c r="J25" i="7"/>
  <c r="K23" i="7"/>
  <c r="P16" i="7"/>
  <c r="K30" i="7"/>
  <c r="J31" i="7"/>
  <c r="J24" i="7"/>
  <c r="M30" i="7"/>
  <c r="M23" i="7"/>
  <c r="R16" i="7"/>
  <c r="J26" i="7"/>
  <c r="J33" i="7"/>
  <c r="S16" i="7"/>
  <c r="N23" i="7"/>
  <c r="N30" i="7"/>
  <c r="J34" i="7"/>
  <c r="J27" i="7"/>
  <c r="R20" i="6"/>
  <c r="Q20" i="6"/>
  <c r="K30" i="6"/>
  <c r="K23" i="6"/>
  <c r="P16" i="6"/>
  <c r="J31" i="6"/>
  <c r="J24" i="6"/>
  <c r="L23" i="6"/>
  <c r="Q16" i="6"/>
  <c r="L30" i="6"/>
  <c r="J32" i="6"/>
  <c r="J25" i="6"/>
  <c r="N23" i="6"/>
  <c r="N30" i="6"/>
  <c r="S16" i="6"/>
  <c r="J27" i="6"/>
  <c r="J34" i="6"/>
  <c r="M23" i="6"/>
  <c r="M30" i="6"/>
  <c r="R16" i="6"/>
  <c r="J26" i="6"/>
  <c r="J33" i="6"/>
  <c r="P20" i="5"/>
  <c r="J26" i="5"/>
  <c r="J33" i="5"/>
  <c r="R16" i="5"/>
  <c r="M30" i="5"/>
  <c r="M23" i="5"/>
  <c r="J25" i="5"/>
  <c r="J32" i="5"/>
  <c r="L30" i="5"/>
  <c r="Q16" i="5"/>
  <c r="L23" i="5"/>
  <c r="S16" i="5"/>
  <c r="N30" i="5"/>
  <c r="N23" i="5"/>
  <c r="J27" i="5"/>
  <c r="J34" i="5"/>
  <c r="P16" i="5"/>
  <c r="K30" i="5"/>
  <c r="K23" i="5"/>
  <c r="J24" i="5"/>
  <c r="J31" i="5"/>
  <c r="K23" i="4"/>
  <c r="P16" i="4"/>
  <c r="K30" i="4"/>
  <c r="J24" i="4"/>
  <c r="J31" i="4"/>
  <c r="N23" i="4"/>
  <c r="N30" i="4"/>
  <c r="S16" i="4"/>
  <c r="J34" i="4"/>
  <c r="J27" i="4"/>
  <c r="L30" i="4"/>
  <c r="Q16" i="4"/>
  <c r="L23" i="4"/>
  <c r="J25" i="4"/>
  <c r="J32" i="4"/>
  <c r="J33" i="4"/>
  <c r="J26" i="4"/>
  <c r="M30" i="4"/>
  <c r="R16" i="4"/>
  <c r="M23" i="4"/>
  <c r="Q16" i="3"/>
  <c r="L23" i="3"/>
  <c r="L30" i="3"/>
  <c r="J32" i="3"/>
  <c r="J25" i="3"/>
  <c r="K30" i="3"/>
  <c r="P16" i="3"/>
  <c r="K23" i="3"/>
  <c r="J31" i="3"/>
  <c r="J24" i="3"/>
  <c r="J26" i="3"/>
  <c r="J33" i="3"/>
  <c r="M30" i="3"/>
  <c r="R16" i="3"/>
  <c r="M23" i="3"/>
  <c r="S16" i="3"/>
  <c r="N23" i="3"/>
  <c r="N30" i="3"/>
  <c r="J34" i="3"/>
  <c r="J27" i="3"/>
  <c r="J31" i="2"/>
  <c r="J24" i="2"/>
  <c r="K23" i="2"/>
  <c r="K30" i="2"/>
  <c r="P16" i="2"/>
  <c r="N23" i="2"/>
  <c r="N30" i="2"/>
  <c r="S16" i="2"/>
  <c r="J27" i="2"/>
  <c r="J34" i="2"/>
  <c r="M23" i="2"/>
  <c r="R16" i="2"/>
  <c r="M30" i="2"/>
  <c r="J26" i="2"/>
  <c r="J33" i="2"/>
  <c r="Q16" i="2"/>
  <c r="L30" i="2"/>
  <c r="L23" i="2"/>
  <c r="J32" i="2"/>
  <c r="J25" i="2"/>
  <c r="M23" i="1"/>
  <c r="M30" i="1"/>
  <c r="R16" i="1"/>
  <c r="J33" i="1"/>
  <c r="J26" i="1"/>
  <c r="N30" i="1"/>
  <c r="N23" i="1"/>
  <c r="S16" i="1"/>
  <c r="J27" i="1"/>
  <c r="J34" i="1"/>
  <c r="J25" i="1"/>
  <c r="J32" i="1"/>
  <c r="L30" i="1"/>
  <c r="L23" i="1"/>
  <c r="Q16" i="1"/>
  <c r="J24" i="1"/>
  <c r="J31" i="1"/>
  <c r="K23" i="1"/>
  <c r="P16" i="1"/>
  <c r="K30" i="1"/>
  <c r="L4" i="23"/>
  <c r="CG23" i="22" s="1"/>
  <c r="L8" i="21" s="1"/>
  <c r="AC4" i="16" s="1"/>
  <c r="K4" i="23"/>
  <c r="CF23" i="22" s="1"/>
  <c r="S25" i="11"/>
  <c r="R25" i="11"/>
  <c r="P25" i="11"/>
  <c r="T25" i="11" s="1"/>
  <c r="J40" i="11" s="1"/>
  <c r="K40" i="11" s="1"/>
  <c r="P27" i="12"/>
  <c r="Q27" i="12"/>
  <c r="R27" i="12"/>
  <c r="S24" i="12"/>
  <c r="Q24" i="12"/>
  <c r="R24" i="12"/>
  <c r="R27" i="11"/>
  <c r="P27" i="11"/>
  <c r="Q27" i="11"/>
  <c r="P25" i="12"/>
  <c r="S25" i="12"/>
  <c r="R25" i="12"/>
  <c r="R27" i="10"/>
  <c r="Q27" i="10"/>
  <c r="P27" i="10"/>
  <c r="T27" i="10" s="1"/>
  <c r="J42" i="10" s="1"/>
  <c r="K42" i="10" s="1"/>
  <c r="R24" i="9"/>
  <c r="Q24" i="9"/>
  <c r="S24" i="9"/>
  <c r="R27" i="8"/>
  <c r="Q27" i="8"/>
  <c r="P27" i="8"/>
  <c r="T27" i="8" s="1"/>
  <c r="J42" i="8" s="1"/>
  <c r="K42" i="8" s="1"/>
  <c r="S26" i="8"/>
  <c r="Q26" i="8"/>
  <c r="P26" i="8"/>
  <c r="S25" i="8"/>
  <c r="R25" i="8"/>
  <c r="P25" i="8"/>
  <c r="T25" i="8" s="1"/>
  <c r="J40" i="8" s="1"/>
  <c r="K40" i="8" s="1"/>
  <c r="S24" i="8"/>
  <c r="R24" i="8"/>
  <c r="Q24" i="8"/>
  <c r="T24" i="8" s="1"/>
  <c r="J39" i="8" s="1"/>
  <c r="K39" i="8" s="1"/>
  <c r="S26" i="6"/>
  <c r="Q26" i="6"/>
  <c r="P26" i="6"/>
  <c r="T26" i="6" s="1"/>
  <c r="J41" i="6" s="1"/>
  <c r="K41" i="6" s="1"/>
  <c r="Q27" i="7"/>
  <c r="R27" i="7"/>
  <c r="P27" i="7"/>
  <c r="T27" i="7" s="1"/>
  <c r="J42" i="7" s="1"/>
  <c r="K42" i="7" s="1"/>
  <c r="P26" i="7"/>
  <c r="S26" i="7"/>
  <c r="Q26" i="7"/>
  <c r="P25" i="7"/>
  <c r="S25" i="7"/>
  <c r="R25" i="7"/>
  <c r="S24" i="7"/>
  <c r="Q24" i="7"/>
  <c r="R24" i="7"/>
  <c r="Q24" i="6"/>
  <c r="R24" i="6"/>
  <c r="S24" i="6"/>
  <c r="S25" i="6"/>
  <c r="R25" i="6"/>
  <c r="P25" i="6"/>
  <c r="T25" i="6" s="1"/>
  <c r="J40" i="6" s="1"/>
  <c r="K40" i="6" s="1"/>
  <c r="S26" i="5"/>
  <c r="P26" i="5"/>
  <c r="Q26" i="5"/>
  <c r="R25" i="5"/>
  <c r="P25" i="5"/>
  <c r="S25" i="5"/>
  <c r="S24" i="5"/>
  <c r="R24" i="5"/>
  <c r="Q24" i="5"/>
  <c r="T24" i="5" s="1"/>
  <c r="J39" i="5" s="1"/>
  <c r="K39" i="5" s="1"/>
  <c r="Q27" i="4"/>
  <c r="R27" i="4"/>
  <c r="P27" i="4"/>
  <c r="T27" i="4" s="1"/>
  <c r="J42" i="4" s="1"/>
  <c r="K42" i="4" s="1"/>
  <c r="Q26" i="4"/>
  <c r="P26" i="4"/>
  <c r="S26" i="4"/>
  <c r="Q24" i="4"/>
  <c r="R24" i="4"/>
  <c r="S24" i="4"/>
  <c r="R25" i="4"/>
  <c r="P25" i="4"/>
  <c r="S25" i="4"/>
  <c r="S25" i="3"/>
  <c r="P25" i="3"/>
  <c r="R25" i="3"/>
  <c r="S24" i="3"/>
  <c r="R24" i="3"/>
  <c r="Q24" i="3"/>
  <c r="T24" i="3" s="1"/>
  <c r="J39" i="3" s="1"/>
  <c r="K39" i="3" s="1"/>
  <c r="P20" i="3" s="1"/>
  <c r="R27" i="2"/>
  <c r="P27" i="2"/>
  <c r="Q27" i="2"/>
  <c r="S25" i="2"/>
  <c r="R25" i="2"/>
  <c r="P25" i="2"/>
  <c r="T25" i="2" s="1"/>
  <c r="J40" i="2" s="1"/>
  <c r="K40" i="2" s="1"/>
  <c r="Q24" i="1"/>
  <c r="S24" i="1"/>
  <c r="R24" i="1"/>
  <c r="P25" i="1"/>
  <c r="S25" i="1"/>
  <c r="R25" i="1"/>
  <c r="Q27" i="1"/>
  <c r="P27" i="1"/>
  <c r="R27" i="1"/>
  <c r="S26" i="1"/>
  <c r="Q26" i="1"/>
  <c r="P26" i="1"/>
  <c r="T26" i="1" s="1"/>
  <c r="J41" i="1" s="1"/>
  <c r="K41" i="1" s="1"/>
  <c r="CC236" i="22"/>
  <c r="CC130" i="22"/>
  <c r="CD24" i="22" s="1"/>
  <c r="CH24" i="22" s="1"/>
  <c r="D5" i="23" s="1"/>
  <c r="H5" i="23" s="1"/>
  <c r="I5" i="23" s="1"/>
  <c r="J5" i="23" s="1"/>
  <c r="T26" i="10"/>
  <c r="J41" i="10" s="1"/>
  <c r="K41" i="10" s="1"/>
  <c r="T24" i="10"/>
  <c r="J39" i="10" s="1"/>
  <c r="K39" i="10" s="1"/>
  <c r="T26" i="3"/>
  <c r="J41" i="3" s="1"/>
  <c r="K41" i="3" s="1"/>
  <c r="R20" i="3" s="1"/>
  <c r="G4" i="23"/>
  <c r="F20" i="21"/>
  <c r="H20" i="16" s="1"/>
  <c r="K8" i="21"/>
  <c r="AB4" i="16" s="1"/>
  <c r="F8" i="21"/>
  <c r="Z4" i="16" s="1"/>
  <c r="J20" i="21"/>
  <c r="L20" i="16" s="1"/>
  <c r="J8" i="21"/>
  <c r="AD4" i="16" s="1"/>
  <c r="Q24" i="11"/>
  <c r="T24" i="11" s="1"/>
  <c r="J39" i="11" s="1"/>
  <c r="K39" i="11" s="1"/>
  <c r="Q26" i="11"/>
  <c r="T26" i="11" s="1"/>
  <c r="J41" i="11" s="1"/>
  <c r="K41" i="11" s="1"/>
  <c r="P25" i="9"/>
  <c r="P26" i="9"/>
  <c r="T26" i="9" s="1"/>
  <c r="J41" i="9" s="1"/>
  <c r="K41" i="9" s="1"/>
  <c r="P27" i="9"/>
  <c r="T27" i="9" s="1"/>
  <c r="J42" i="9" s="1"/>
  <c r="K42" i="9" s="1"/>
  <c r="S24" i="2"/>
  <c r="S26" i="2"/>
  <c r="Q24" i="2"/>
  <c r="T24" i="2" s="1"/>
  <c r="J39" i="2" s="1"/>
  <c r="K39" i="2" s="1"/>
  <c r="Q26" i="2"/>
  <c r="T26" i="2" s="1"/>
  <c r="J41" i="2" s="1"/>
  <c r="K41" i="2" s="1"/>
  <c r="T25" i="9" l="1"/>
  <c r="J40" i="9" s="1"/>
  <c r="K40" i="9" s="1"/>
  <c r="AC30" i="25"/>
  <c r="AF30" i="25" s="1"/>
  <c r="AI30" i="25" s="1"/>
  <c r="E98" i="23"/>
  <c r="AD30" i="25"/>
  <c r="AG30" i="25" s="1"/>
  <c r="AJ30" i="25" s="1"/>
  <c r="F98" i="23"/>
  <c r="AC32" i="25"/>
  <c r="AF32" i="25" s="1"/>
  <c r="AI32" i="25" s="1"/>
  <c r="E100" i="23"/>
  <c r="AD32" i="25"/>
  <c r="AG32" i="25" s="1"/>
  <c r="AJ32" i="25" s="1"/>
  <c r="F100" i="23"/>
  <c r="J26" i="25"/>
  <c r="K26" i="25"/>
  <c r="AA26" i="25" s="1"/>
  <c r="AE26" i="25" s="1"/>
  <c r="G27" i="25"/>
  <c r="J9" i="25"/>
  <c r="K9" i="25"/>
  <c r="AA9" i="25" s="1"/>
  <c r="AE9" i="25" s="1"/>
  <c r="G10" i="25"/>
  <c r="D238" i="22"/>
  <c r="F238" i="22"/>
  <c r="H238" i="22"/>
  <c r="J238" i="22"/>
  <c r="L238" i="22"/>
  <c r="N238" i="22"/>
  <c r="P238" i="22"/>
  <c r="R238" i="22"/>
  <c r="T238" i="22"/>
  <c r="V238" i="22"/>
  <c r="X238" i="22"/>
  <c r="Z238" i="22"/>
  <c r="AB238" i="22"/>
  <c r="AD238" i="22"/>
  <c r="AF238" i="22"/>
  <c r="AH238" i="22"/>
  <c r="AJ238" i="22"/>
  <c r="AL238" i="22"/>
  <c r="AN238" i="22"/>
  <c r="AP238" i="22"/>
  <c r="AR238" i="22"/>
  <c r="AT238" i="22"/>
  <c r="AV238" i="22"/>
  <c r="AX238" i="22"/>
  <c r="AZ238" i="22"/>
  <c r="BB238" i="22"/>
  <c r="BD238" i="22"/>
  <c r="BF238" i="22"/>
  <c r="BH238" i="22"/>
  <c r="BJ238" i="22"/>
  <c r="BL238" i="22"/>
  <c r="BN238" i="22"/>
  <c r="BP238" i="22"/>
  <c r="BR238" i="22"/>
  <c r="BT238" i="22"/>
  <c r="BV238" i="22"/>
  <c r="BX238" i="22"/>
  <c r="BZ238" i="22"/>
  <c r="CB238" i="22"/>
  <c r="B239" i="22"/>
  <c r="D132" i="22"/>
  <c r="F132" i="22"/>
  <c r="H132" i="22"/>
  <c r="J132" i="22"/>
  <c r="L132" i="22"/>
  <c r="N132" i="22"/>
  <c r="P132" i="22"/>
  <c r="R132" i="22"/>
  <c r="T132" i="22"/>
  <c r="V132" i="22"/>
  <c r="X132" i="22"/>
  <c r="Z132" i="22"/>
  <c r="AB132" i="22"/>
  <c r="AD132" i="22"/>
  <c r="AF132" i="22"/>
  <c r="AH132" i="22"/>
  <c r="AJ132" i="22"/>
  <c r="AL132" i="22"/>
  <c r="AN132" i="22"/>
  <c r="AP132" i="22"/>
  <c r="AR132" i="22"/>
  <c r="AT132" i="22"/>
  <c r="AV132" i="22"/>
  <c r="AX132" i="22"/>
  <c r="AZ132" i="22"/>
  <c r="BB132" i="22"/>
  <c r="BD132" i="22"/>
  <c r="BF132" i="22"/>
  <c r="BH132" i="22"/>
  <c r="BJ132" i="22"/>
  <c r="BL132" i="22"/>
  <c r="BN132" i="22"/>
  <c r="BP132" i="22"/>
  <c r="BR132" i="22"/>
  <c r="BT132" i="22"/>
  <c r="BV132" i="22"/>
  <c r="BX132" i="22"/>
  <c r="BZ132" i="22"/>
  <c r="CB132" i="22"/>
  <c r="B133" i="22"/>
  <c r="D26" i="22"/>
  <c r="F26" i="22"/>
  <c r="H26" i="22"/>
  <c r="J26" i="22"/>
  <c r="L26" i="22"/>
  <c r="N26" i="22"/>
  <c r="P26" i="22"/>
  <c r="R26" i="22"/>
  <c r="T26" i="22"/>
  <c r="V26" i="22"/>
  <c r="X26" i="22"/>
  <c r="Z26" i="22"/>
  <c r="AB26" i="22"/>
  <c r="AD26" i="22"/>
  <c r="AF26" i="22"/>
  <c r="AH26" i="22"/>
  <c r="AJ26" i="22"/>
  <c r="AL26" i="22"/>
  <c r="AN26" i="22"/>
  <c r="AP26" i="22"/>
  <c r="AR26" i="22"/>
  <c r="AT26" i="22"/>
  <c r="AV26" i="22"/>
  <c r="AX26" i="22"/>
  <c r="AZ26" i="22"/>
  <c r="BB26" i="22"/>
  <c r="BD26" i="22"/>
  <c r="BF26" i="22"/>
  <c r="BH26" i="22"/>
  <c r="BJ26" i="22"/>
  <c r="BL26" i="22"/>
  <c r="BN26" i="22"/>
  <c r="BP26" i="22"/>
  <c r="BR26" i="22"/>
  <c r="BT26" i="22"/>
  <c r="BV26" i="22"/>
  <c r="BX26" i="22"/>
  <c r="BZ26" i="22"/>
  <c r="CE26" i="22"/>
  <c r="B27" i="22"/>
  <c r="U109" i="19"/>
  <c r="T109" i="19"/>
  <c r="S109" i="19"/>
  <c r="R109" i="19"/>
  <c r="Q110" i="19"/>
  <c r="W110" i="19" s="1"/>
  <c r="U19" i="19"/>
  <c r="T19" i="19"/>
  <c r="S19" i="19"/>
  <c r="R19" i="19"/>
  <c r="Q20" i="19"/>
  <c r="W5" i="19"/>
  <c r="W10" i="19"/>
  <c r="W11" i="19"/>
  <c r="W12" i="19"/>
  <c r="W14" i="19"/>
  <c r="W15" i="19"/>
  <c r="W16" i="19"/>
  <c r="W17" i="19"/>
  <c r="W18" i="19"/>
  <c r="X3" i="19"/>
  <c r="W6" i="19"/>
  <c r="W7" i="19"/>
  <c r="W8" i="19"/>
  <c r="W9" i="19"/>
  <c r="W13" i="19"/>
  <c r="W19" i="19"/>
  <c r="W20" i="19"/>
  <c r="W104" i="19"/>
  <c r="W105" i="19"/>
  <c r="W106" i="19"/>
  <c r="W107" i="19"/>
  <c r="W108" i="19"/>
  <c r="W109" i="19"/>
  <c r="D24" i="18"/>
  <c r="C28" i="18"/>
  <c r="A24" i="18"/>
  <c r="D23" i="18"/>
  <c r="C27" i="18"/>
  <c r="A23" i="18"/>
  <c r="E23" i="18" s="1"/>
  <c r="F29" i="24" s="1"/>
  <c r="D22" i="18"/>
  <c r="C26" i="18"/>
  <c r="A22" i="18"/>
  <c r="E22" i="18" s="1"/>
  <c r="D21" i="18"/>
  <c r="C25" i="18"/>
  <c r="A21" i="18"/>
  <c r="E21" i="18" s="1"/>
  <c r="P23" i="12"/>
  <c r="P30" i="12"/>
  <c r="Q23" i="12"/>
  <c r="Q30" i="12"/>
  <c r="R30" i="12"/>
  <c r="R23" i="12"/>
  <c r="S30" i="12"/>
  <c r="S23" i="12"/>
  <c r="S23" i="11"/>
  <c r="S30" i="11"/>
  <c r="P23" i="11"/>
  <c r="P30" i="11"/>
  <c r="R23" i="11"/>
  <c r="R30" i="11"/>
  <c r="Q23" i="11"/>
  <c r="Q30" i="11"/>
  <c r="P23" i="10"/>
  <c r="P30" i="10"/>
  <c r="R30" i="10"/>
  <c r="R23" i="10"/>
  <c r="Q23" i="10"/>
  <c r="Q30" i="10"/>
  <c r="S30" i="10"/>
  <c r="S23" i="10"/>
  <c r="Q30" i="9"/>
  <c r="Q23" i="9"/>
  <c r="R23" i="9"/>
  <c r="R30" i="9"/>
  <c r="S23" i="9"/>
  <c r="S30" i="9"/>
  <c r="P23" i="9"/>
  <c r="P30" i="9"/>
  <c r="S23" i="8"/>
  <c r="S30" i="8"/>
  <c r="P23" i="8"/>
  <c r="P30" i="8"/>
  <c r="R23" i="8"/>
  <c r="R30" i="8"/>
  <c r="Q23" i="8"/>
  <c r="Q30" i="8"/>
  <c r="Q30" i="7"/>
  <c r="Q23" i="7"/>
  <c r="P23" i="7"/>
  <c r="P30" i="7"/>
  <c r="R30" i="7"/>
  <c r="R23" i="7"/>
  <c r="S23" i="7"/>
  <c r="S30" i="7"/>
  <c r="P30" i="6"/>
  <c r="P23" i="6"/>
  <c r="Q23" i="6"/>
  <c r="Q30" i="6"/>
  <c r="S23" i="6"/>
  <c r="S30" i="6"/>
  <c r="R30" i="6"/>
  <c r="R23" i="6"/>
  <c r="R23" i="5"/>
  <c r="R30" i="5"/>
  <c r="Q30" i="5"/>
  <c r="Q23" i="5"/>
  <c r="S30" i="5"/>
  <c r="S23" i="5"/>
  <c r="P30" i="5"/>
  <c r="P23" i="5"/>
  <c r="P23" i="4"/>
  <c r="P30" i="4"/>
  <c r="S23" i="4"/>
  <c r="S30" i="4"/>
  <c r="Q30" i="4"/>
  <c r="Q23" i="4"/>
  <c r="R23" i="4"/>
  <c r="R30" i="4"/>
  <c r="Q23" i="3"/>
  <c r="Q30" i="3"/>
  <c r="P30" i="3"/>
  <c r="P23" i="3"/>
  <c r="R30" i="3"/>
  <c r="R23" i="3"/>
  <c r="S30" i="3"/>
  <c r="S23" i="3"/>
  <c r="P30" i="2"/>
  <c r="P23" i="2"/>
  <c r="S23" i="2"/>
  <c r="S30" i="2"/>
  <c r="R23" i="2"/>
  <c r="R30" i="2"/>
  <c r="Q23" i="2"/>
  <c r="Q30" i="2"/>
  <c r="R30" i="1"/>
  <c r="R23" i="1"/>
  <c r="S30" i="1"/>
  <c r="S23" i="1"/>
  <c r="Q30" i="1"/>
  <c r="Q23" i="1"/>
  <c r="P30" i="1"/>
  <c r="P23" i="1"/>
  <c r="P18" i="11"/>
  <c r="S18" i="11"/>
  <c r="R18" i="11"/>
  <c r="R20" i="10"/>
  <c r="Q20" i="10"/>
  <c r="P20" i="10"/>
  <c r="T20" i="10" s="1"/>
  <c r="L42" i="10" s="1"/>
  <c r="O42" i="10" s="1"/>
  <c r="Q42" i="10" s="1"/>
  <c r="P20" i="8"/>
  <c r="T20" i="8" s="1"/>
  <c r="L42" i="8" s="1"/>
  <c r="O42" i="8" s="1"/>
  <c r="Q42" i="8" s="1"/>
  <c r="Q20" i="8"/>
  <c r="R20" i="8"/>
  <c r="P18" i="8"/>
  <c r="S18" i="8"/>
  <c r="Q17" i="8"/>
  <c r="S17" i="8"/>
  <c r="Q19" i="6"/>
  <c r="S19" i="6"/>
  <c r="R18" i="6"/>
  <c r="S18" i="6"/>
  <c r="S17" i="5"/>
  <c r="S17" i="3"/>
  <c r="R17" i="3"/>
  <c r="P18" i="2"/>
  <c r="R18" i="2"/>
  <c r="L5" i="23"/>
  <c r="CG24" i="22" s="1"/>
  <c r="L20" i="21" s="1"/>
  <c r="K20" i="16" s="1"/>
  <c r="K5" i="23"/>
  <c r="CF24" i="22" s="1"/>
  <c r="K20" i="21" s="1"/>
  <c r="J20" i="16" s="1"/>
  <c r="S19" i="10"/>
  <c r="P19" i="10"/>
  <c r="Q19" i="10"/>
  <c r="Q17" i="10"/>
  <c r="S17" i="10"/>
  <c r="R17" i="10"/>
  <c r="S19" i="3"/>
  <c r="P19" i="3"/>
  <c r="R17" i="11"/>
  <c r="Q17" i="11"/>
  <c r="P19" i="11"/>
  <c r="Q19" i="11"/>
  <c r="S19" i="9"/>
  <c r="R20" i="9"/>
  <c r="Q17" i="2"/>
  <c r="R17" i="2"/>
  <c r="Q19" i="2"/>
  <c r="P19" i="2"/>
  <c r="CC237" i="22"/>
  <c r="CC131" i="22"/>
  <c r="CD25" i="22" s="1"/>
  <c r="CH25" i="22" s="1"/>
  <c r="D6" i="23" s="1"/>
  <c r="H6" i="23" s="1"/>
  <c r="I6" i="23" s="1"/>
  <c r="J6" i="23" s="1"/>
  <c r="CC25" i="22"/>
  <c r="T18" i="10"/>
  <c r="L40" i="10" s="1"/>
  <c r="O40" i="10" s="1"/>
  <c r="Q40" i="10" s="1"/>
  <c r="T27" i="12"/>
  <c r="J42" i="12" s="1"/>
  <c r="K42" i="12" s="1"/>
  <c r="S19" i="12" s="1"/>
  <c r="T24" i="12"/>
  <c r="J39" i="12" s="1"/>
  <c r="K39" i="12" s="1"/>
  <c r="P19" i="12" s="1"/>
  <c r="T27" i="11"/>
  <c r="J42" i="11" s="1"/>
  <c r="K42" i="11" s="1"/>
  <c r="T25" i="12"/>
  <c r="J40" i="12" s="1"/>
  <c r="K40" i="12" s="1"/>
  <c r="Q19" i="12" s="1"/>
  <c r="T24" i="9"/>
  <c r="J39" i="9" s="1"/>
  <c r="K39" i="9" s="1"/>
  <c r="T26" i="8"/>
  <c r="J41" i="8" s="1"/>
  <c r="K41" i="8" s="1"/>
  <c r="T26" i="7"/>
  <c r="J41" i="7" s="1"/>
  <c r="K41" i="7" s="1"/>
  <c r="R20" i="7" s="1"/>
  <c r="T25" i="7"/>
  <c r="J40" i="7" s="1"/>
  <c r="K40" i="7" s="1"/>
  <c r="Q20" i="7" s="1"/>
  <c r="T24" i="7"/>
  <c r="J39" i="7" s="1"/>
  <c r="K39" i="7" s="1"/>
  <c r="P20" i="7" s="1"/>
  <c r="T20" i="7" s="1"/>
  <c r="L42" i="7" s="1"/>
  <c r="O42" i="7" s="1"/>
  <c r="Q42" i="7" s="1"/>
  <c r="T24" i="6"/>
  <c r="J39" i="6" s="1"/>
  <c r="K39" i="6" s="1"/>
  <c r="T26" i="5"/>
  <c r="J41" i="5" s="1"/>
  <c r="K41" i="5" s="1"/>
  <c r="R17" i="5" s="1"/>
  <c r="T25" i="5"/>
  <c r="J40" i="5" s="1"/>
  <c r="K40" i="5" s="1"/>
  <c r="Q17" i="5" s="1"/>
  <c r="T26" i="4"/>
  <c r="J41" i="4" s="1"/>
  <c r="K41" i="4" s="1"/>
  <c r="R20" i="4" s="1"/>
  <c r="T24" i="4"/>
  <c r="J39" i="4" s="1"/>
  <c r="K39" i="4" s="1"/>
  <c r="P20" i="4" s="1"/>
  <c r="T25" i="4"/>
  <c r="J40" i="4" s="1"/>
  <c r="K40" i="4" s="1"/>
  <c r="Q20" i="4" s="1"/>
  <c r="T25" i="3"/>
  <c r="J40" i="3" s="1"/>
  <c r="K40" i="3" s="1"/>
  <c r="T27" i="2"/>
  <c r="J42" i="2" s="1"/>
  <c r="K42" i="2" s="1"/>
  <c r="T24" i="1"/>
  <c r="J39" i="1" s="1"/>
  <c r="K39" i="1" s="1"/>
  <c r="P19" i="1" s="1"/>
  <c r="T25" i="1"/>
  <c r="J40" i="1" s="1"/>
  <c r="K40" i="1" s="1"/>
  <c r="Q19" i="1" s="1"/>
  <c r="T27" i="1"/>
  <c r="J42" i="1" s="1"/>
  <c r="K42" i="1" s="1"/>
  <c r="S19" i="1" s="1"/>
  <c r="R18" i="9" l="1"/>
  <c r="S18" i="9"/>
  <c r="Q19" i="9"/>
  <c r="Q20" i="9"/>
  <c r="O31" i="25"/>
  <c r="J27" i="25"/>
  <c r="K27" i="25"/>
  <c r="AA27" i="25" s="1"/>
  <c r="AE27" i="25" s="1"/>
  <c r="G28" i="25"/>
  <c r="J10" i="25"/>
  <c r="K10" i="25"/>
  <c r="AA10" i="25" s="1"/>
  <c r="AE10" i="25" s="1"/>
  <c r="G11" i="25"/>
  <c r="D239" i="22"/>
  <c r="F239" i="22"/>
  <c r="H239" i="22"/>
  <c r="J239" i="22"/>
  <c r="L239" i="22"/>
  <c r="N239" i="22"/>
  <c r="P239" i="22"/>
  <c r="R239" i="22"/>
  <c r="T239" i="22"/>
  <c r="V239" i="22"/>
  <c r="X239" i="22"/>
  <c r="Z239" i="22"/>
  <c r="AB239" i="22"/>
  <c r="AD239" i="22"/>
  <c r="AF239" i="22"/>
  <c r="AH239" i="22"/>
  <c r="AJ239" i="22"/>
  <c r="AL239" i="22"/>
  <c r="AN239" i="22"/>
  <c r="AP239" i="22"/>
  <c r="AR239" i="22"/>
  <c r="AT239" i="22"/>
  <c r="AV239" i="22"/>
  <c r="AX239" i="22"/>
  <c r="AZ239" i="22"/>
  <c r="BB239" i="22"/>
  <c r="BD239" i="22"/>
  <c r="BF239" i="22"/>
  <c r="BH239" i="22"/>
  <c r="BJ239" i="22"/>
  <c r="BL239" i="22"/>
  <c r="BN239" i="22"/>
  <c r="BP239" i="22"/>
  <c r="BR239" i="22"/>
  <c r="BT239" i="22"/>
  <c r="BV239" i="22"/>
  <c r="BX239" i="22"/>
  <c r="BZ239" i="22"/>
  <c r="CB239" i="22"/>
  <c r="B240" i="22"/>
  <c r="D133" i="22"/>
  <c r="F133" i="22"/>
  <c r="H133" i="22"/>
  <c r="J133" i="22"/>
  <c r="L133" i="22"/>
  <c r="N133" i="22"/>
  <c r="P133" i="22"/>
  <c r="R133" i="22"/>
  <c r="T133" i="22"/>
  <c r="V133" i="22"/>
  <c r="X133" i="22"/>
  <c r="Z133" i="22"/>
  <c r="AB133" i="22"/>
  <c r="AD133" i="22"/>
  <c r="AF133" i="22"/>
  <c r="AH133" i="22"/>
  <c r="AJ133" i="22"/>
  <c r="AL133" i="22"/>
  <c r="AN133" i="22"/>
  <c r="AP133" i="22"/>
  <c r="AR133" i="22"/>
  <c r="AT133" i="22"/>
  <c r="AV133" i="22"/>
  <c r="AX133" i="22"/>
  <c r="AZ133" i="22"/>
  <c r="BB133" i="22"/>
  <c r="BD133" i="22"/>
  <c r="BF133" i="22"/>
  <c r="BH133" i="22"/>
  <c r="BJ133" i="22"/>
  <c r="BL133" i="22"/>
  <c r="BN133" i="22"/>
  <c r="BP133" i="22"/>
  <c r="BR133" i="22"/>
  <c r="BT133" i="22"/>
  <c r="BV133" i="22"/>
  <c r="BX133" i="22"/>
  <c r="BZ133" i="22"/>
  <c r="CB133" i="22"/>
  <c r="B134" i="22"/>
  <c r="D27" i="22"/>
  <c r="F27" i="22"/>
  <c r="H27" i="22"/>
  <c r="J27" i="22"/>
  <c r="L27" i="22"/>
  <c r="N27" i="22"/>
  <c r="P27" i="22"/>
  <c r="R27" i="22"/>
  <c r="T27" i="22"/>
  <c r="V27" i="22"/>
  <c r="X27" i="22"/>
  <c r="Z27" i="22"/>
  <c r="AB27" i="22"/>
  <c r="AD27" i="22"/>
  <c r="AF27" i="22"/>
  <c r="AH27" i="22"/>
  <c r="AJ27" i="22"/>
  <c r="AL27" i="22"/>
  <c r="AN27" i="22"/>
  <c r="AP27" i="22"/>
  <c r="AR27" i="22"/>
  <c r="AT27" i="22"/>
  <c r="AV27" i="22"/>
  <c r="AX27" i="22"/>
  <c r="AZ27" i="22"/>
  <c r="BB27" i="22"/>
  <c r="BD27" i="22"/>
  <c r="BF27" i="22"/>
  <c r="BH27" i="22"/>
  <c r="BJ27" i="22"/>
  <c r="BL27" i="22"/>
  <c r="BN27" i="22"/>
  <c r="BP27" i="22"/>
  <c r="BR27" i="22"/>
  <c r="BT27" i="22"/>
  <c r="BV27" i="22"/>
  <c r="BX27" i="22"/>
  <c r="BZ27" i="22"/>
  <c r="CE27" i="22"/>
  <c r="B28" i="22"/>
  <c r="V110" i="19"/>
  <c r="U110" i="19"/>
  <c r="T110" i="19"/>
  <c r="S110" i="19"/>
  <c r="R110" i="19"/>
  <c r="Q111" i="19"/>
  <c r="X111" i="19" s="1"/>
  <c r="V20" i="19"/>
  <c r="U20" i="19"/>
  <c r="T20" i="19"/>
  <c r="S20" i="19"/>
  <c r="R20" i="19"/>
  <c r="Q21" i="19"/>
  <c r="Y3" i="19"/>
  <c r="X6" i="19"/>
  <c r="X8" i="19"/>
  <c r="X9" i="19"/>
  <c r="X10" i="19"/>
  <c r="X11" i="19"/>
  <c r="X12" i="19"/>
  <c r="X16" i="19"/>
  <c r="X18" i="19"/>
  <c r="X19" i="19"/>
  <c r="X20" i="19"/>
  <c r="X104" i="19"/>
  <c r="X105" i="19"/>
  <c r="X106" i="19"/>
  <c r="X107" i="19"/>
  <c r="X108" i="19"/>
  <c r="X109" i="19"/>
  <c r="X110" i="19"/>
  <c r="X5" i="19"/>
  <c r="X7" i="19"/>
  <c r="X13" i="19"/>
  <c r="X14" i="19"/>
  <c r="X15" i="19"/>
  <c r="X17" i="19"/>
  <c r="X21" i="19"/>
  <c r="D28" i="18"/>
  <c r="C32" i="18"/>
  <c r="A28" i="18"/>
  <c r="E28" i="18" s="1"/>
  <c r="E24" i="18"/>
  <c r="AV2" i="19"/>
  <c r="AV3" i="19"/>
  <c r="AV4" i="19"/>
  <c r="AV5" i="19"/>
  <c r="AV6" i="19"/>
  <c r="AV7" i="19"/>
  <c r="O4" i="25"/>
  <c r="P4" i="25"/>
  <c r="O5" i="25"/>
  <c r="O6" i="25"/>
  <c r="P6" i="25"/>
  <c r="O7" i="25"/>
  <c r="P7" i="25"/>
  <c r="O9" i="25"/>
  <c r="O10" i="25"/>
  <c r="O12" i="25"/>
  <c r="O16" i="25"/>
  <c r="O19" i="25"/>
  <c r="C31" i="18"/>
  <c r="A27" i="18"/>
  <c r="E27" i="18" s="1"/>
  <c r="F30" i="24" s="1"/>
  <c r="D27" i="18"/>
  <c r="D26" i="18"/>
  <c r="C30" i="18"/>
  <c r="A26" i="18"/>
  <c r="E26" i="18" s="1"/>
  <c r="D25" i="18"/>
  <c r="C29" i="18"/>
  <c r="A25" i="18"/>
  <c r="E25" i="18" s="1"/>
  <c r="U42" i="10"/>
  <c r="S42" i="10"/>
  <c r="S42" i="8"/>
  <c r="U42" i="8"/>
  <c r="S42" i="7"/>
  <c r="U42" i="7"/>
  <c r="L6" i="23"/>
  <c r="CG25" i="22" s="1"/>
  <c r="K6" i="23"/>
  <c r="CF25" i="22" s="1"/>
  <c r="J14" i="21"/>
  <c r="AV4" i="16" s="1"/>
  <c r="F14" i="21"/>
  <c r="AR4" i="16" s="1"/>
  <c r="J21" i="21"/>
  <c r="L21" i="16" s="1"/>
  <c r="K14" i="21"/>
  <c r="AT4" i="16" s="1"/>
  <c r="L14" i="21"/>
  <c r="AU4" i="16" s="1"/>
  <c r="F21" i="21"/>
  <c r="H21" i="16" s="1"/>
  <c r="G6" i="23"/>
  <c r="S40" i="10"/>
  <c r="U40" i="10"/>
  <c r="R20" i="12"/>
  <c r="Q20" i="12"/>
  <c r="P20" i="12"/>
  <c r="Q17" i="12"/>
  <c r="S17" i="12"/>
  <c r="R17" i="12"/>
  <c r="P20" i="11"/>
  <c r="R20" i="11"/>
  <c r="Q20" i="11"/>
  <c r="P18" i="12"/>
  <c r="S18" i="12"/>
  <c r="R18" i="12"/>
  <c r="R17" i="9"/>
  <c r="Q17" i="9"/>
  <c r="S17" i="9"/>
  <c r="S19" i="8"/>
  <c r="Q19" i="8"/>
  <c r="P19" i="8"/>
  <c r="T19" i="8" s="1"/>
  <c r="L41" i="8" s="1"/>
  <c r="O41" i="8" s="1"/>
  <c r="Q41" i="8" s="1"/>
  <c r="P19" i="7"/>
  <c r="Q19" i="7"/>
  <c r="S19" i="7"/>
  <c r="R18" i="7"/>
  <c r="P18" i="7"/>
  <c r="S18" i="7"/>
  <c r="Q17" i="7"/>
  <c r="R17" i="7"/>
  <c r="S17" i="7"/>
  <c r="S17" i="6"/>
  <c r="Q17" i="6"/>
  <c r="R17" i="6"/>
  <c r="P20" i="6"/>
  <c r="T20" i="6" s="1"/>
  <c r="L42" i="6" s="1"/>
  <c r="O42" i="6" s="1"/>
  <c r="Q42" i="6" s="1"/>
  <c r="Q19" i="5"/>
  <c r="S19" i="5"/>
  <c r="P19" i="5"/>
  <c r="T19" i="5" s="1"/>
  <c r="L41" i="5" s="1"/>
  <c r="O41" i="5"/>
  <c r="Q41" i="5" s="1"/>
  <c r="R20" i="5"/>
  <c r="R18" i="5"/>
  <c r="S18" i="5"/>
  <c r="P18" i="5"/>
  <c r="T18" i="5" s="1"/>
  <c r="L40" i="5" s="1"/>
  <c r="O40" i="5"/>
  <c r="Q40" i="5" s="1"/>
  <c r="Q20" i="5"/>
  <c r="T20" i="5" s="1"/>
  <c r="L42" i="5" s="1"/>
  <c r="O42" i="5" s="1"/>
  <c r="Q42" i="5" s="1"/>
  <c r="P19" i="4"/>
  <c r="S19" i="4"/>
  <c r="Q19" i="4"/>
  <c r="S17" i="4"/>
  <c r="Q17" i="4"/>
  <c r="R17" i="4"/>
  <c r="P18" i="4"/>
  <c r="R18" i="4"/>
  <c r="S18" i="4"/>
  <c r="S18" i="3"/>
  <c r="R18" i="3"/>
  <c r="P18" i="3"/>
  <c r="T18" i="3" s="1"/>
  <c r="L40" i="3" s="1"/>
  <c r="O40" i="3"/>
  <c r="Q40" i="3" s="1"/>
  <c r="Q20" i="3"/>
  <c r="T20" i="3" s="1"/>
  <c r="L42" i="3" s="1"/>
  <c r="O42" i="3" s="1"/>
  <c r="Q42" i="3" s="1"/>
  <c r="P20" i="2"/>
  <c r="Q20" i="2"/>
  <c r="R20" i="2"/>
  <c r="R17" i="1"/>
  <c r="Q17" i="1"/>
  <c r="S17" i="1"/>
  <c r="P18" i="1"/>
  <c r="S18" i="1"/>
  <c r="R18" i="1"/>
  <c r="Q20" i="1"/>
  <c r="R20" i="1"/>
  <c r="P20" i="1"/>
  <c r="T20" i="1" s="1"/>
  <c r="L42" i="1" s="1"/>
  <c r="O42" i="1"/>
  <c r="Q42" i="1" s="1"/>
  <c r="CC132" i="22"/>
  <c r="CD26" i="22" s="1"/>
  <c r="CH26" i="22" s="1"/>
  <c r="D7" i="23" s="1"/>
  <c r="H7" i="23" s="1"/>
  <c r="I7" i="23" s="1"/>
  <c r="J7" i="23" s="1"/>
  <c r="CC26" i="22"/>
  <c r="G7" i="23" s="1"/>
  <c r="CC238" i="22"/>
  <c r="T18" i="11"/>
  <c r="L40" i="11" s="1"/>
  <c r="O40" i="11" s="1"/>
  <c r="Q40" i="11" s="1"/>
  <c r="T19" i="10"/>
  <c r="L41" i="10" s="1"/>
  <c r="O41" i="10" s="1"/>
  <c r="Q41" i="10" s="1"/>
  <c r="T17" i="10"/>
  <c r="L39" i="10" s="1"/>
  <c r="O39" i="10" s="1"/>
  <c r="Q39" i="10" s="1"/>
  <c r="S17" i="11"/>
  <c r="T17" i="11" s="1"/>
  <c r="L39" i="11" s="1"/>
  <c r="O39" i="11" s="1"/>
  <c r="Q39" i="11" s="1"/>
  <c r="S19" i="11"/>
  <c r="T19" i="11" s="1"/>
  <c r="L41" i="11" s="1"/>
  <c r="O41" i="11" s="1"/>
  <c r="Q41" i="11" s="1"/>
  <c r="P20" i="9"/>
  <c r="P19" i="9"/>
  <c r="P18" i="9"/>
  <c r="R17" i="8"/>
  <c r="T17" i="8" s="1"/>
  <c r="L39" i="8" s="1"/>
  <c r="O39" i="8" s="1"/>
  <c r="Q39" i="8" s="1"/>
  <c r="R18" i="8"/>
  <c r="T18" i="8" s="1"/>
  <c r="L40" i="8" s="1"/>
  <c r="O40" i="8" s="1"/>
  <c r="Q40" i="8" s="1"/>
  <c r="P18" i="6"/>
  <c r="T18" i="6" s="1"/>
  <c r="L40" i="6" s="1"/>
  <c r="O40" i="6" s="1"/>
  <c r="Q40" i="6" s="1"/>
  <c r="P19" i="6"/>
  <c r="T19" i="6" s="1"/>
  <c r="L41" i="6" s="1"/>
  <c r="O41" i="6" s="1"/>
  <c r="Q41" i="6" s="1"/>
  <c r="Q19" i="3"/>
  <c r="T19" i="3" s="1"/>
  <c r="L41" i="3" s="1"/>
  <c r="O41" i="3" s="1"/>
  <c r="Q41" i="3" s="1"/>
  <c r="Q17" i="3"/>
  <c r="T17" i="3" s="1"/>
  <c r="L39" i="3" s="1"/>
  <c r="O39" i="3" s="1"/>
  <c r="Q39" i="3" s="1"/>
  <c r="S18" i="2"/>
  <c r="T18" i="2" s="1"/>
  <c r="L40" i="2" s="1"/>
  <c r="O40" i="2" s="1"/>
  <c r="Q40" i="2" s="1"/>
  <c r="S17" i="2"/>
  <c r="T17" i="2" s="1"/>
  <c r="L39" i="2" s="1"/>
  <c r="O39" i="2" s="1"/>
  <c r="Q39" i="2" s="1"/>
  <c r="S19" i="2"/>
  <c r="T19" i="2" s="1"/>
  <c r="L41" i="2" s="1"/>
  <c r="O41" i="2" s="1"/>
  <c r="Q41" i="2" s="1"/>
  <c r="T17" i="5"/>
  <c r="L39" i="5" s="1"/>
  <c r="O39" i="5" s="1"/>
  <c r="Q39" i="5" s="1"/>
  <c r="T19" i="1"/>
  <c r="L41" i="1" s="1"/>
  <c r="O41" i="1" s="1"/>
  <c r="Q41" i="1" s="1"/>
  <c r="T19" i="12"/>
  <c r="L41" i="12" s="1"/>
  <c r="O41" i="12" s="1"/>
  <c r="Q41" i="12" s="1"/>
  <c r="T20" i="4"/>
  <c r="L42" i="4" s="1"/>
  <c r="O42" i="4" s="1"/>
  <c r="Q42" i="4" s="1"/>
  <c r="T20" i="12" l="1"/>
  <c r="L42" i="12" s="1"/>
  <c r="O42" i="12" s="1"/>
  <c r="Q42" i="12" s="1"/>
  <c r="T20" i="9"/>
  <c r="L42" i="9" s="1"/>
  <c r="O42" i="9" s="1"/>
  <c r="Q42" i="9" s="1"/>
  <c r="T19" i="9"/>
  <c r="L41" i="9" s="1"/>
  <c r="O41" i="9" s="1"/>
  <c r="Q41" i="9" s="1"/>
  <c r="T18" i="9"/>
  <c r="L40" i="9" s="1"/>
  <c r="O40" i="9" s="1"/>
  <c r="Q40" i="9" s="1"/>
  <c r="E99" i="23"/>
  <c r="AC31" i="25"/>
  <c r="AF31" i="25" s="1"/>
  <c r="AI31" i="25" s="1"/>
  <c r="J28" i="25"/>
  <c r="K28" i="25"/>
  <c r="AA28" i="25" s="1"/>
  <c r="AE28" i="25" s="1"/>
  <c r="G30" i="25"/>
  <c r="J11" i="25"/>
  <c r="K11" i="25"/>
  <c r="AA11" i="25" s="1"/>
  <c r="AE11" i="25" s="1"/>
  <c r="G12" i="25"/>
  <c r="J3" i="26"/>
  <c r="J5" i="26"/>
  <c r="J33" i="26"/>
  <c r="J35" i="26"/>
  <c r="D240" i="22"/>
  <c r="F240" i="22"/>
  <c r="H240" i="22"/>
  <c r="J240" i="22"/>
  <c r="L240" i="22"/>
  <c r="N240" i="22"/>
  <c r="P240" i="22"/>
  <c r="R240" i="22"/>
  <c r="T240" i="22"/>
  <c r="V240" i="22"/>
  <c r="X240" i="22"/>
  <c r="Z240" i="22"/>
  <c r="AB240" i="22"/>
  <c r="AD240" i="22"/>
  <c r="AF240" i="22"/>
  <c r="AH240" i="22"/>
  <c r="AJ240" i="22"/>
  <c r="AL240" i="22"/>
  <c r="AN240" i="22"/>
  <c r="AP240" i="22"/>
  <c r="AR240" i="22"/>
  <c r="AT240" i="22"/>
  <c r="AV240" i="22"/>
  <c r="AX240" i="22"/>
  <c r="AZ240" i="22"/>
  <c r="BB240" i="22"/>
  <c r="BD240" i="22"/>
  <c r="BF240" i="22"/>
  <c r="BH240" i="22"/>
  <c r="BJ240" i="22"/>
  <c r="BL240" i="22"/>
  <c r="BN240" i="22"/>
  <c r="BP240" i="22"/>
  <c r="BR240" i="22"/>
  <c r="BT240" i="22"/>
  <c r="BV240" i="22"/>
  <c r="BX240" i="22"/>
  <c r="BZ240" i="22"/>
  <c r="CB240" i="22"/>
  <c r="B241" i="22"/>
  <c r="D134" i="22"/>
  <c r="F134" i="22"/>
  <c r="H134" i="22"/>
  <c r="J134" i="22"/>
  <c r="L134" i="22"/>
  <c r="N134" i="22"/>
  <c r="P134" i="22"/>
  <c r="R134" i="22"/>
  <c r="T134" i="22"/>
  <c r="V134" i="22"/>
  <c r="X134" i="22"/>
  <c r="Z134" i="22"/>
  <c r="AB134" i="22"/>
  <c r="AD134" i="22"/>
  <c r="AF134" i="22"/>
  <c r="AH134" i="22"/>
  <c r="AJ134" i="22"/>
  <c r="AL134" i="22"/>
  <c r="AN134" i="22"/>
  <c r="AP134" i="22"/>
  <c r="AR134" i="22"/>
  <c r="AT134" i="22"/>
  <c r="AV134" i="22"/>
  <c r="AX134" i="22"/>
  <c r="AZ134" i="22"/>
  <c r="BB134" i="22"/>
  <c r="BD134" i="22"/>
  <c r="BF134" i="22"/>
  <c r="BH134" i="22"/>
  <c r="BJ134" i="22"/>
  <c r="BL134" i="22"/>
  <c r="BN134" i="22"/>
  <c r="BP134" i="22"/>
  <c r="BR134" i="22"/>
  <c r="BT134" i="22"/>
  <c r="BV134" i="22"/>
  <c r="BX134" i="22"/>
  <c r="BZ134" i="22"/>
  <c r="CB134" i="22"/>
  <c r="B135" i="22"/>
  <c r="D28" i="22"/>
  <c r="F28" i="22"/>
  <c r="H28" i="22"/>
  <c r="J28" i="22"/>
  <c r="L28" i="22"/>
  <c r="N28" i="22"/>
  <c r="P28" i="22"/>
  <c r="R28" i="22"/>
  <c r="T28" i="22"/>
  <c r="V28" i="22"/>
  <c r="X28" i="22"/>
  <c r="Z28" i="22"/>
  <c r="AB28" i="22"/>
  <c r="AD28" i="22"/>
  <c r="AF28" i="22"/>
  <c r="AH28" i="22"/>
  <c r="AJ28" i="22"/>
  <c r="AL28" i="22"/>
  <c r="AN28" i="22"/>
  <c r="AP28" i="22"/>
  <c r="AR28" i="22"/>
  <c r="AT28" i="22"/>
  <c r="AV28" i="22"/>
  <c r="AX28" i="22"/>
  <c r="AZ28" i="22"/>
  <c r="BB28" i="22"/>
  <c r="BD28" i="22"/>
  <c r="BF28" i="22"/>
  <c r="BH28" i="22"/>
  <c r="BJ28" i="22"/>
  <c r="BL28" i="22"/>
  <c r="BN28" i="22"/>
  <c r="BP28" i="22"/>
  <c r="BR28" i="22"/>
  <c r="BT28" i="22"/>
  <c r="BV28" i="22"/>
  <c r="BX28" i="22"/>
  <c r="BZ28" i="22"/>
  <c r="CE28" i="22"/>
  <c r="B29" i="22"/>
  <c r="W111" i="19"/>
  <c r="V111" i="19"/>
  <c r="U111" i="19"/>
  <c r="T111" i="19"/>
  <c r="S111" i="19"/>
  <c r="R111" i="19"/>
  <c r="Q112" i="19"/>
  <c r="Y112" i="19" s="1"/>
  <c r="W21" i="19"/>
  <c r="V21" i="19"/>
  <c r="U21" i="19"/>
  <c r="T21" i="19"/>
  <c r="S21" i="19"/>
  <c r="R21" i="19"/>
  <c r="Q22" i="19"/>
  <c r="Y7" i="19"/>
  <c r="Y13" i="19"/>
  <c r="Y15" i="19"/>
  <c r="Y17" i="19"/>
  <c r="Y19" i="19"/>
  <c r="Y20" i="19"/>
  <c r="Y104" i="19"/>
  <c r="Y105" i="19"/>
  <c r="Y106" i="19"/>
  <c r="Y107" i="19"/>
  <c r="Y108" i="19"/>
  <c r="Y109" i="19"/>
  <c r="Y110" i="19"/>
  <c r="Y111" i="19"/>
  <c r="Y5" i="19"/>
  <c r="Y6" i="19"/>
  <c r="Y8" i="19"/>
  <c r="Y9" i="19"/>
  <c r="Y10" i="19"/>
  <c r="Y11" i="19"/>
  <c r="Y12" i="19"/>
  <c r="Y14" i="19"/>
  <c r="Y16" i="19"/>
  <c r="Y18" i="19"/>
  <c r="Y21" i="19"/>
  <c r="Y22" i="19"/>
  <c r="D32" i="18"/>
  <c r="C36" i="18"/>
  <c r="A32" i="18"/>
  <c r="E32" i="18" s="1"/>
  <c r="AC4" i="25"/>
  <c r="G9" i="26" s="1"/>
  <c r="AI4" i="25"/>
  <c r="AF4" i="25" s="1"/>
  <c r="E74" i="23"/>
  <c r="AD4" i="25"/>
  <c r="J9" i="26" s="1"/>
  <c r="AJ4" i="25"/>
  <c r="AG4" i="25" s="1"/>
  <c r="F74" i="23"/>
  <c r="AC5" i="25"/>
  <c r="G3" i="26" s="1"/>
  <c r="AI5" i="25"/>
  <c r="AF5" i="25" s="1"/>
  <c r="E75" i="23"/>
  <c r="AC6" i="25"/>
  <c r="G11" i="26" s="1"/>
  <c r="AI6" i="25"/>
  <c r="AF6" i="25" s="1"/>
  <c r="E76" i="23"/>
  <c r="AD6" i="25"/>
  <c r="J11" i="26" s="1"/>
  <c r="AJ6" i="25"/>
  <c r="AG6" i="25" s="1"/>
  <c r="F76" i="23"/>
  <c r="AC7" i="25"/>
  <c r="G27" i="26" s="1"/>
  <c r="AI7" i="25"/>
  <c r="AF7" i="25" s="1"/>
  <c r="E77" i="23"/>
  <c r="AD7" i="25"/>
  <c r="J27" i="26" s="1"/>
  <c r="AJ7" i="25"/>
  <c r="AG7" i="25" s="1"/>
  <c r="F77" i="23"/>
  <c r="AC9" i="25"/>
  <c r="G29" i="26" s="1"/>
  <c r="AI9" i="25"/>
  <c r="AF9" i="25" s="1"/>
  <c r="E79" i="23"/>
  <c r="AC10" i="25"/>
  <c r="G33" i="26" s="1"/>
  <c r="AI10" i="25"/>
  <c r="AF10" i="25" s="1"/>
  <c r="E80" i="23"/>
  <c r="AC12" i="25"/>
  <c r="AI12" i="25"/>
  <c r="AF12" i="25" s="1"/>
  <c r="E82" i="23"/>
  <c r="AC16" i="25"/>
  <c r="AI16" i="25"/>
  <c r="AF16" i="25" s="1"/>
  <c r="E86" i="23"/>
  <c r="AC19" i="25"/>
  <c r="AI19" i="25"/>
  <c r="AF19" i="25" s="1"/>
  <c r="E89" i="23"/>
  <c r="D31" i="18"/>
  <c r="C35" i="18"/>
  <c r="A31" i="18"/>
  <c r="E31" i="18" s="1"/>
  <c r="F31" i="24" s="1"/>
  <c r="D30" i="18"/>
  <c r="C34" i="18"/>
  <c r="A30" i="18"/>
  <c r="E30" i="18" s="1"/>
  <c r="A29" i="18"/>
  <c r="E29" i="18" s="1"/>
  <c r="D29" i="18"/>
  <c r="C33" i="18"/>
  <c r="U41" i="8"/>
  <c r="S41" i="8"/>
  <c r="S42" i="6"/>
  <c r="U42" i="6"/>
  <c r="S41" i="5"/>
  <c r="U41" i="5"/>
  <c r="U40" i="5"/>
  <c r="S40" i="5"/>
  <c r="S42" i="5"/>
  <c r="U42" i="5"/>
  <c r="U40" i="3"/>
  <c r="S40" i="3"/>
  <c r="U42" i="3"/>
  <c r="S42" i="3"/>
  <c r="U42" i="1"/>
  <c r="S42" i="1"/>
  <c r="L7" i="23"/>
  <c r="CG26" i="22" s="1"/>
  <c r="K7" i="23"/>
  <c r="CF26" i="22" s="1"/>
  <c r="U40" i="11"/>
  <c r="S40" i="11"/>
  <c r="U40" i="2"/>
  <c r="S40" i="2"/>
  <c r="U41" i="10"/>
  <c r="S41" i="10"/>
  <c r="S39" i="10"/>
  <c r="U39" i="10"/>
  <c r="S41" i="11"/>
  <c r="U41" i="11"/>
  <c r="S39" i="2"/>
  <c r="U39" i="2"/>
  <c r="S39" i="11"/>
  <c r="U39" i="11"/>
  <c r="U39" i="8"/>
  <c r="S39" i="8"/>
  <c r="U40" i="8"/>
  <c r="S40" i="8"/>
  <c r="U40" i="6"/>
  <c r="S40" i="6"/>
  <c r="U41" i="6"/>
  <c r="S41" i="6"/>
  <c r="U41" i="3"/>
  <c r="S41" i="3"/>
  <c r="S39" i="3"/>
  <c r="U39" i="3"/>
  <c r="S41" i="2"/>
  <c r="U41" i="2"/>
  <c r="S39" i="5"/>
  <c r="U39" i="5"/>
  <c r="U41" i="1"/>
  <c r="S41" i="1"/>
  <c r="S41" i="12"/>
  <c r="U41" i="12"/>
  <c r="U42" i="4"/>
  <c r="S42" i="4"/>
  <c r="CC239" i="22"/>
  <c r="CC27" i="22"/>
  <c r="G8" i="23" s="1"/>
  <c r="T17" i="12"/>
  <c r="L39" i="12" s="1"/>
  <c r="O39" i="12" s="1"/>
  <c r="Q39" i="12" s="1"/>
  <c r="T18" i="12"/>
  <c r="L40" i="12" s="1"/>
  <c r="O40" i="12" s="1"/>
  <c r="Q40" i="12" s="1"/>
  <c r="T19" i="7"/>
  <c r="L41" i="7" s="1"/>
  <c r="O41" i="7" s="1"/>
  <c r="Q41" i="7" s="1"/>
  <c r="T20" i="11"/>
  <c r="L42" i="11" s="1"/>
  <c r="O42" i="11" s="1"/>
  <c r="Q42" i="11" s="1"/>
  <c r="T17" i="9"/>
  <c r="L39" i="9" s="1"/>
  <c r="O39" i="9" s="1"/>
  <c r="Q39" i="9" s="1"/>
  <c r="T18" i="7"/>
  <c r="L40" i="7" s="1"/>
  <c r="O40" i="7" s="1"/>
  <c r="Q40" i="7" s="1"/>
  <c r="T17" i="7"/>
  <c r="L39" i="7" s="1"/>
  <c r="O39" i="7" s="1"/>
  <c r="Q39" i="7" s="1"/>
  <c r="T17" i="6"/>
  <c r="L39" i="6" s="1"/>
  <c r="O39" i="6" s="1"/>
  <c r="Q39" i="6" s="1"/>
  <c r="T19" i="4"/>
  <c r="L41" i="4" s="1"/>
  <c r="O41" i="4" s="1"/>
  <c r="Q41" i="4" s="1"/>
  <c r="T17" i="4"/>
  <c r="L39" i="4" s="1"/>
  <c r="O39" i="4" s="1"/>
  <c r="Q39" i="4" s="1"/>
  <c r="T18" i="4"/>
  <c r="L40" i="4" s="1"/>
  <c r="O40" i="4" s="1"/>
  <c r="Q40" i="4" s="1"/>
  <c r="T20" i="2"/>
  <c r="L42" i="2" s="1"/>
  <c r="O42" i="2" s="1"/>
  <c r="Q42" i="2" s="1"/>
  <c r="T17" i="1"/>
  <c r="L39" i="1" s="1"/>
  <c r="O39" i="1" s="1"/>
  <c r="Q39" i="1" s="1"/>
  <c r="T18" i="1"/>
  <c r="L40" i="1" s="1"/>
  <c r="O40" i="1" s="1"/>
  <c r="Q40" i="1" s="1"/>
  <c r="CC133" i="22"/>
  <c r="CD27" i="22" s="1"/>
  <c r="CH27" i="22" s="1"/>
  <c r="D8" i="23" s="1"/>
  <c r="H8" i="23" s="1"/>
  <c r="I8" i="23" s="1"/>
  <c r="J8" i="23" s="1"/>
  <c r="P31" i="25"/>
  <c r="S42" i="12" l="1"/>
  <c r="U42" i="12"/>
  <c r="S42" i="9"/>
  <c r="U42" i="9"/>
  <c r="U41" i="9"/>
  <c r="S41" i="9"/>
  <c r="S40" i="9"/>
  <c r="U40" i="9"/>
  <c r="T41" i="8"/>
  <c r="T40" i="5"/>
  <c r="T42" i="5"/>
  <c r="T40" i="3"/>
  <c r="T42" i="3"/>
  <c r="J30" i="25"/>
  <c r="K30" i="25"/>
  <c r="AA30" i="25" s="1"/>
  <c r="AE30" i="25" s="1"/>
  <c r="AH30" i="25" s="1"/>
  <c r="G31" i="25"/>
  <c r="O21" i="25"/>
  <c r="P21" i="25"/>
  <c r="O22" i="25"/>
  <c r="P22" i="25"/>
  <c r="O23" i="25"/>
  <c r="P23" i="25"/>
  <c r="O24" i="25"/>
  <c r="J12" i="25"/>
  <c r="P24" i="25" s="1"/>
  <c r="K12" i="25"/>
  <c r="AA12" i="25" s="1"/>
  <c r="AE12" i="25" s="1"/>
  <c r="G13" i="25"/>
  <c r="D241" i="22"/>
  <c r="F241" i="22"/>
  <c r="H241" i="22"/>
  <c r="J241" i="22"/>
  <c r="L241" i="22"/>
  <c r="N241" i="22"/>
  <c r="P241" i="22"/>
  <c r="R241" i="22"/>
  <c r="T241" i="22"/>
  <c r="V241" i="22"/>
  <c r="X241" i="22"/>
  <c r="Z241" i="22"/>
  <c r="AB241" i="22"/>
  <c r="AD241" i="22"/>
  <c r="AF241" i="22"/>
  <c r="AH241" i="22"/>
  <c r="AJ241" i="22"/>
  <c r="AL241" i="22"/>
  <c r="AN241" i="22"/>
  <c r="AP241" i="22"/>
  <c r="AR241" i="22"/>
  <c r="AT241" i="22"/>
  <c r="AV241" i="22"/>
  <c r="AX241" i="22"/>
  <c r="AZ241" i="22"/>
  <c r="BB241" i="22"/>
  <c r="BD241" i="22"/>
  <c r="BF241" i="22"/>
  <c r="BH241" i="22"/>
  <c r="BJ241" i="22"/>
  <c r="BL241" i="22"/>
  <c r="BN241" i="22"/>
  <c r="BP241" i="22"/>
  <c r="BR241" i="22"/>
  <c r="BT241" i="22"/>
  <c r="BV241" i="22"/>
  <c r="BX241" i="22"/>
  <c r="BZ241" i="22"/>
  <c r="CB241" i="22"/>
  <c r="B242" i="22"/>
  <c r="D135" i="22"/>
  <c r="F135" i="22"/>
  <c r="H135" i="22"/>
  <c r="J135" i="22"/>
  <c r="L135" i="22"/>
  <c r="N135" i="22"/>
  <c r="P135" i="22"/>
  <c r="R135" i="22"/>
  <c r="T135" i="22"/>
  <c r="V135" i="22"/>
  <c r="X135" i="22"/>
  <c r="Z135" i="22"/>
  <c r="AB135" i="22"/>
  <c r="AD135" i="22"/>
  <c r="AF135" i="22"/>
  <c r="AH135" i="22"/>
  <c r="AJ135" i="22"/>
  <c r="AL135" i="22"/>
  <c r="AN135" i="22"/>
  <c r="AP135" i="22"/>
  <c r="AR135" i="22"/>
  <c r="AT135" i="22"/>
  <c r="AV135" i="22"/>
  <c r="AX135" i="22"/>
  <c r="AZ135" i="22"/>
  <c r="BB135" i="22"/>
  <c r="BD135" i="22"/>
  <c r="BF135" i="22"/>
  <c r="BH135" i="22"/>
  <c r="BJ135" i="22"/>
  <c r="BL135" i="22"/>
  <c r="BN135" i="22"/>
  <c r="BP135" i="22"/>
  <c r="BR135" i="22"/>
  <c r="BT135" i="22"/>
  <c r="BV135" i="22"/>
  <c r="BX135" i="22"/>
  <c r="BZ135" i="22"/>
  <c r="CB135" i="22"/>
  <c r="B136" i="22"/>
  <c r="D29" i="22"/>
  <c r="F29" i="22"/>
  <c r="H29" i="22"/>
  <c r="J29" i="22"/>
  <c r="L29" i="22"/>
  <c r="N29" i="22"/>
  <c r="P29" i="22"/>
  <c r="R29" i="22"/>
  <c r="T29" i="22"/>
  <c r="V29" i="22"/>
  <c r="X29" i="22"/>
  <c r="Z29" i="22"/>
  <c r="AB29" i="22"/>
  <c r="AD29" i="22"/>
  <c r="AF29" i="22"/>
  <c r="AH29" i="22"/>
  <c r="AJ29" i="22"/>
  <c r="AL29" i="22"/>
  <c r="AN29" i="22"/>
  <c r="AP29" i="22"/>
  <c r="AR29" i="22"/>
  <c r="AT29" i="22"/>
  <c r="AV29" i="22"/>
  <c r="AX29" i="22"/>
  <c r="AZ29" i="22"/>
  <c r="BB29" i="22"/>
  <c r="BD29" i="22"/>
  <c r="BF29" i="22"/>
  <c r="BH29" i="22"/>
  <c r="BJ29" i="22"/>
  <c r="BL29" i="22"/>
  <c r="BN29" i="22"/>
  <c r="BP29" i="22"/>
  <c r="BR29" i="22"/>
  <c r="BT29" i="22"/>
  <c r="BV29" i="22"/>
  <c r="BX29" i="22"/>
  <c r="BZ29" i="22"/>
  <c r="B30" i="22"/>
  <c r="CE29" i="22"/>
  <c r="X112" i="19"/>
  <c r="W112" i="19"/>
  <c r="V112" i="19"/>
  <c r="U112" i="19"/>
  <c r="T112" i="19"/>
  <c r="S112" i="19"/>
  <c r="R112" i="19"/>
  <c r="Q113" i="19"/>
  <c r="X22" i="19"/>
  <c r="W22" i="19"/>
  <c r="V22" i="19"/>
  <c r="U22" i="19"/>
  <c r="T22" i="19"/>
  <c r="S22" i="19"/>
  <c r="R22" i="19"/>
  <c r="Q23" i="19"/>
  <c r="D36" i="18"/>
  <c r="C40" i="18"/>
  <c r="A36" i="18"/>
  <c r="D35" i="18"/>
  <c r="C39" i="18"/>
  <c r="A35" i="18"/>
  <c r="E35" i="18" s="1"/>
  <c r="F32" i="24" s="1"/>
  <c r="D34" i="18"/>
  <c r="C38" i="18"/>
  <c r="A34" i="18"/>
  <c r="E34" i="18" s="1"/>
  <c r="D33" i="18"/>
  <c r="C37" i="18"/>
  <c r="A33" i="18"/>
  <c r="E33" i="18" s="1"/>
  <c r="T40" i="10"/>
  <c r="T42" i="10"/>
  <c r="T39" i="10"/>
  <c r="T42" i="8"/>
  <c r="T39" i="8"/>
  <c r="U39" i="12"/>
  <c r="S39" i="12"/>
  <c r="U40" i="12"/>
  <c r="S40" i="12"/>
  <c r="S41" i="7"/>
  <c r="U41" i="7"/>
  <c r="S42" i="11"/>
  <c r="U42" i="11"/>
  <c r="U39" i="9"/>
  <c r="S39" i="9"/>
  <c r="U40" i="7"/>
  <c r="S40" i="7"/>
  <c r="U39" i="7"/>
  <c r="S39" i="7"/>
  <c r="S39" i="6"/>
  <c r="U39" i="6"/>
  <c r="U41" i="4"/>
  <c r="S41" i="4"/>
  <c r="U39" i="4"/>
  <c r="S39" i="4"/>
  <c r="S40" i="4"/>
  <c r="U40" i="4"/>
  <c r="U42" i="2"/>
  <c r="S42" i="2"/>
  <c r="S39" i="1"/>
  <c r="U39" i="1"/>
  <c r="U40" i="1"/>
  <c r="S40" i="1"/>
  <c r="L8" i="23"/>
  <c r="CG27" i="22" s="1"/>
  <c r="K8" i="23"/>
  <c r="CF27" i="22" s="1"/>
  <c r="AD31" i="25"/>
  <c r="AG31" i="25" s="1"/>
  <c r="AJ31" i="25" s="1"/>
  <c r="F99" i="23"/>
  <c r="CC134" i="22"/>
  <c r="CD28" i="22" s="1"/>
  <c r="CH28" i="22" s="1"/>
  <c r="D9" i="23" s="1"/>
  <c r="H9" i="23" s="1"/>
  <c r="I9" i="23" s="1"/>
  <c r="J9" i="23" s="1"/>
  <c r="CC28" i="22"/>
  <c r="G9" i="23" s="1"/>
  <c r="T41" i="10"/>
  <c r="T40" i="8"/>
  <c r="T41" i="3"/>
  <c r="T39" i="3"/>
  <c r="T39" i="5"/>
  <c r="T41" i="5"/>
  <c r="CC240" i="22"/>
  <c r="P33" i="25"/>
  <c r="O33" i="25"/>
  <c r="T40" i="12" l="1"/>
  <c r="T40" i="4"/>
  <c r="T41" i="7"/>
  <c r="T40" i="1"/>
  <c r="T40" i="11"/>
  <c r="T41" i="11"/>
  <c r="T40" i="2"/>
  <c r="T39" i="2"/>
  <c r="J31" i="25"/>
  <c r="K31" i="25"/>
  <c r="AA31" i="25" s="1"/>
  <c r="AE31" i="25" s="1"/>
  <c r="AH31" i="25" s="1"/>
  <c r="G32" i="25"/>
  <c r="AC21" i="25"/>
  <c r="E90" i="23"/>
  <c r="AD21" i="25"/>
  <c r="F90" i="23"/>
  <c r="AC22" i="25"/>
  <c r="E91" i="23"/>
  <c r="AD22" i="25"/>
  <c r="F91" i="23"/>
  <c r="AC23" i="25"/>
  <c r="E92" i="23"/>
  <c r="AD23" i="25"/>
  <c r="F92" i="23"/>
  <c r="AC24" i="25"/>
  <c r="E93" i="23"/>
  <c r="AD24" i="25"/>
  <c r="F93" i="23"/>
  <c r="J13" i="25"/>
  <c r="K13" i="25"/>
  <c r="AA13" i="25" s="1"/>
  <c r="AE13" i="25" s="1"/>
  <c r="G14" i="25"/>
  <c r="D242" i="22"/>
  <c r="F242" i="22"/>
  <c r="H242" i="22"/>
  <c r="J242" i="22"/>
  <c r="L242" i="22"/>
  <c r="N242" i="22"/>
  <c r="P242" i="22"/>
  <c r="R242" i="22"/>
  <c r="T242" i="22"/>
  <c r="V242" i="22"/>
  <c r="X242" i="22"/>
  <c r="Z242" i="22"/>
  <c r="AB242" i="22"/>
  <c r="AD242" i="22"/>
  <c r="AF242" i="22"/>
  <c r="AH242" i="22"/>
  <c r="AJ242" i="22"/>
  <c r="AL242" i="22"/>
  <c r="AN242" i="22"/>
  <c r="AP242" i="22"/>
  <c r="AR242" i="22"/>
  <c r="AT242" i="22"/>
  <c r="AV242" i="22"/>
  <c r="AX242" i="22"/>
  <c r="AZ242" i="22"/>
  <c r="BB242" i="22"/>
  <c r="BD242" i="22"/>
  <c r="BF242" i="22"/>
  <c r="BH242" i="22"/>
  <c r="BJ242" i="22"/>
  <c r="BL242" i="22"/>
  <c r="BN242" i="22"/>
  <c r="BP242" i="22"/>
  <c r="BR242" i="22"/>
  <c r="BT242" i="22"/>
  <c r="BV242" i="22"/>
  <c r="BX242" i="22"/>
  <c r="BZ242" i="22"/>
  <c r="CB242" i="22"/>
  <c r="B243" i="22"/>
  <c r="D136" i="22"/>
  <c r="F136" i="22"/>
  <c r="H136" i="22"/>
  <c r="J136" i="22"/>
  <c r="L136" i="22"/>
  <c r="N136" i="22"/>
  <c r="P136" i="22"/>
  <c r="R136" i="22"/>
  <c r="T136" i="22"/>
  <c r="V136" i="22"/>
  <c r="X136" i="22"/>
  <c r="Z136" i="22"/>
  <c r="AB136" i="22"/>
  <c r="AD136" i="22"/>
  <c r="AF136" i="22"/>
  <c r="AH136" i="22"/>
  <c r="AJ136" i="22"/>
  <c r="AL136" i="22"/>
  <c r="AN136" i="22"/>
  <c r="AP136" i="22"/>
  <c r="AR136" i="22"/>
  <c r="AT136" i="22"/>
  <c r="AV136" i="22"/>
  <c r="AX136" i="22"/>
  <c r="AZ136" i="22"/>
  <c r="BB136" i="22"/>
  <c r="BD136" i="22"/>
  <c r="BF136" i="22"/>
  <c r="BH136" i="22"/>
  <c r="BJ136" i="22"/>
  <c r="BL136" i="22"/>
  <c r="BN136" i="22"/>
  <c r="BP136" i="22"/>
  <c r="BR136" i="22"/>
  <c r="BT136" i="22"/>
  <c r="BV136" i="22"/>
  <c r="BX136" i="22"/>
  <c r="BZ136" i="22"/>
  <c r="CB136" i="22"/>
  <c r="B137" i="22"/>
  <c r="D30" i="22"/>
  <c r="F30" i="22"/>
  <c r="H30" i="22"/>
  <c r="J30" i="22"/>
  <c r="L30" i="22"/>
  <c r="N30" i="22"/>
  <c r="P30" i="22"/>
  <c r="R30" i="22"/>
  <c r="T30" i="22"/>
  <c r="V30" i="22"/>
  <c r="X30" i="22"/>
  <c r="Z30" i="22"/>
  <c r="AB30" i="22"/>
  <c r="AD30" i="22"/>
  <c r="AF30" i="22"/>
  <c r="AH30" i="22"/>
  <c r="AJ30" i="22"/>
  <c r="AL30" i="22"/>
  <c r="AN30" i="22"/>
  <c r="AP30" i="22"/>
  <c r="AT30" i="22"/>
  <c r="AX30" i="22"/>
  <c r="AZ30" i="22"/>
  <c r="BB30" i="22"/>
  <c r="BF30" i="22"/>
  <c r="BJ30" i="22"/>
  <c r="BL30" i="22"/>
  <c r="BP30" i="22"/>
  <c r="BR30" i="22"/>
  <c r="BT30" i="22"/>
  <c r="BV30" i="22"/>
  <c r="CE30" i="22"/>
  <c r="BD30" i="22"/>
  <c r="AR30" i="22"/>
  <c r="AV30" i="22"/>
  <c r="BH30" i="22"/>
  <c r="BN30" i="22"/>
  <c r="BX30" i="22"/>
  <c r="BZ30" i="22"/>
  <c r="B31" i="22"/>
  <c r="Y113" i="19"/>
  <c r="X113" i="19"/>
  <c r="W113" i="19"/>
  <c r="V113" i="19"/>
  <c r="U113" i="19"/>
  <c r="T113" i="19"/>
  <c r="S113" i="19"/>
  <c r="R113" i="19"/>
  <c r="Q114" i="19"/>
  <c r="Y23" i="19"/>
  <c r="X23" i="19"/>
  <c r="W23" i="19"/>
  <c r="V23" i="19"/>
  <c r="U23" i="19"/>
  <c r="T23" i="19"/>
  <c r="S23" i="19"/>
  <c r="R23" i="19"/>
  <c r="Q24" i="19"/>
  <c r="D40" i="18"/>
  <c r="C44" i="18"/>
  <c r="A40" i="18"/>
  <c r="E40" i="18" s="1"/>
  <c r="P19" i="25"/>
  <c r="O15" i="25"/>
  <c r="O8" i="25"/>
  <c r="AV9" i="19"/>
  <c r="AV10" i="19"/>
  <c r="AV8" i="19"/>
  <c r="O13" i="25"/>
  <c r="P9" i="25"/>
  <c r="P17" i="25"/>
  <c r="E36" i="18"/>
  <c r="D39" i="18"/>
  <c r="C43" i="18"/>
  <c r="A39" i="18"/>
  <c r="E39" i="18" s="1"/>
  <c r="F33" i="24" s="1"/>
  <c r="C42" i="18"/>
  <c r="D38" i="18"/>
  <c r="A38" i="18"/>
  <c r="E38" i="18" s="1"/>
  <c r="C41" i="18"/>
  <c r="A37" i="18"/>
  <c r="E37" i="18" s="1"/>
  <c r="D37" i="18"/>
  <c r="G27" i="10"/>
  <c r="I26" i="24" s="1"/>
  <c r="F27" i="10"/>
  <c r="E27" i="10"/>
  <c r="J26" i="24" s="1"/>
  <c r="F26" i="10"/>
  <c r="H58" i="10"/>
  <c r="BB16" i="16" s="1"/>
  <c r="G58" i="10"/>
  <c r="BA16" i="16" s="1"/>
  <c r="F58" i="10"/>
  <c r="AZ16" i="16" s="1"/>
  <c r="F57" i="10"/>
  <c r="AZ15" i="16" s="1"/>
  <c r="J56" i="10"/>
  <c r="BF14" i="16" s="1"/>
  <c r="F56" i="10"/>
  <c r="AZ14" i="16" s="1"/>
  <c r="D56" i="10"/>
  <c r="AW14" i="16" s="1"/>
  <c r="J55" i="10"/>
  <c r="BF13" i="16" s="1"/>
  <c r="F55" i="10"/>
  <c r="AZ13" i="16" s="1"/>
  <c r="C28" i="10"/>
  <c r="D27" i="10"/>
  <c r="G26" i="24" s="1"/>
  <c r="H26" i="10"/>
  <c r="E26" i="10"/>
  <c r="F25" i="10"/>
  <c r="E25" i="10"/>
  <c r="J58" i="10"/>
  <c r="BF16" i="16" s="1"/>
  <c r="C58" i="10"/>
  <c r="G57" i="10"/>
  <c r="BA15" i="16" s="1"/>
  <c r="C56" i="10"/>
  <c r="I55" i="10"/>
  <c r="BE13" i="16" s="1"/>
  <c r="H55" i="10"/>
  <c r="BB13" i="16" s="1"/>
  <c r="E55" i="10"/>
  <c r="AX13" i="16" s="1"/>
  <c r="D55" i="10"/>
  <c r="AW13" i="16" s="1"/>
  <c r="G28" i="10"/>
  <c r="F28" i="10"/>
  <c r="E28" i="10"/>
  <c r="D28" i="10"/>
  <c r="H27" i="10"/>
  <c r="H26" i="24" s="1"/>
  <c r="G26" i="10"/>
  <c r="H28" i="10"/>
  <c r="I27" i="10"/>
  <c r="K26" i="24" s="1"/>
  <c r="C27" i="10"/>
  <c r="D26" i="10"/>
  <c r="C26" i="10"/>
  <c r="H25" i="10"/>
  <c r="G25" i="10"/>
  <c r="D25" i="10"/>
  <c r="C25" i="10"/>
  <c r="I58" i="10"/>
  <c r="BE16" i="16" s="1"/>
  <c r="E58" i="10"/>
  <c r="AX16" i="16" s="1"/>
  <c r="D58" i="10"/>
  <c r="AW16" i="16" s="1"/>
  <c r="J57" i="10"/>
  <c r="BF15" i="16" s="1"/>
  <c r="I57" i="10"/>
  <c r="BE15" i="16" s="1"/>
  <c r="H57" i="10"/>
  <c r="BB15" i="16" s="1"/>
  <c r="E57" i="10"/>
  <c r="AX15" i="16" s="1"/>
  <c r="D57" i="10"/>
  <c r="AW15" i="16" s="1"/>
  <c r="C57" i="10"/>
  <c r="I56" i="10"/>
  <c r="BE14" i="16" s="1"/>
  <c r="H56" i="10"/>
  <c r="BB14" i="16" s="1"/>
  <c r="G56" i="10"/>
  <c r="BA14" i="16" s="1"/>
  <c r="E56" i="10"/>
  <c r="AX14" i="16" s="1"/>
  <c r="G55" i="10"/>
  <c r="BA13" i="16" s="1"/>
  <c r="C55" i="10"/>
  <c r="H28" i="8"/>
  <c r="G28" i="8"/>
  <c r="F28" i="8"/>
  <c r="E28" i="8"/>
  <c r="D28" i="8"/>
  <c r="C28" i="8"/>
  <c r="I27" i="8"/>
  <c r="K28" i="24" s="1"/>
  <c r="H27" i="8"/>
  <c r="H28" i="24" s="1"/>
  <c r="G27" i="8"/>
  <c r="I28" i="24" s="1"/>
  <c r="F27" i="8"/>
  <c r="E27" i="8"/>
  <c r="J28" i="24" s="1"/>
  <c r="D27" i="8"/>
  <c r="G28" i="24" s="1"/>
  <c r="C27" i="8"/>
  <c r="H26" i="8"/>
  <c r="G26" i="8"/>
  <c r="F26" i="8"/>
  <c r="E26" i="8"/>
  <c r="D26" i="8"/>
  <c r="C26" i="8"/>
  <c r="H25" i="8"/>
  <c r="G25" i="8"/>
  <c r="F25" i="8"/>
  <c r="E25" i="8"/>
  <c r="D25" i="8"/>
  <c r="C25" i="8"/>
  <c r="C58" i="8"/>
  <c r="I57" i="8"/>
  <c r="AM31" i="16" s="1"/>
  <c r="H58" i="8"/>
  <c r="AJ32" i="16" s="1"/>
  <c r="J58" i="8"/>
  <c r="AN32" i="16" s="1"/>
  <c r="F57" i="8"/>
  <c r="AH31" i="16" s="1"/>
  <c r="I58" i="8"/>
  <c r="AM32" i="16" s="1"/>
  <c r="D58" i="8"/>
  <c r="AE32" i="16" s="1"/>
  <c r="H57" i="8"/>
  <c r="AJ31" i="16" s="1"/>
  <c r="D57" i="8"/>
  <c r="AE31" i="16" s="1"/>
  <c r="G58" i="8"/>
  <c r="AI32" i="16" s="1"/>
  <c r="J57" i="8"/>
  <c r="AN31" i="16" s="1"/>
  <c r="F58" i="8"/>
  <c r="AH32" i="16" s="1"/>
  <c r="E57" i="8"/>
  <c r="AF31" i="16" s="1"/>
  <c r="E58" i="8"/>
  <c r="AF32" i="16" s="1"/>
  <c r="G57" i="8"/>
  <c r="AI31" i="16" s="1"/>
  <c r="C57" i="8"/>
  <c r="J56" i="8"/>
  <c r="AN30" i="16" s="1"/>
  <c r="I56" i="8"/>
  <c r="AM30" i="16" s="1"/>
  <c r="H56" i="8"/>
  <c r="AJ30" i="16" s="1"/>
  <c r="G56" i="8"/>
  <c r="AI30" i="16" s="1"/>
  <c r="F56" i="8"/>
  <c r="AH30" i="16" s="1"/>
  <c r="E56" i="8"/>
  <c r="AF30" i="16" s="1"/>
  <c r="D56" i="8"/>
  <c r="AE30" i="16" s="1"/>
  <c r="C56" i="8"/>
  <c r="J55" i="8"/>
  <c r="AN29" i="16" s="1"/>
  <c r="I55" i="8"/>
  <c r="AM29" i="16" s="1"/>
  <c r="H55" i="8"/>
  <c r="AJ29" i="16" s="1"/>
  <c r="G55" i="8"/>
  <c r="AI29" i="16" s="1"/>
  <c r="F55" i="8"/>
  <c r="AH29" i="16" s="1"/>
  <c r="E55" i="8"/>
  <c r="AF29" i="16" s="1"/>
  <c r="D55" i="8"/>
  <c r="AE29" i="16" s="1"/>
  <c r="C55" i="8"/>
  <c r="T41" i="12"/>
  <c r="T42" i="12"/>
  <c r="T39" i="12"/>
  <c r="T39" i="11"/>
  <c r="T42" i="11"/>
  <c r="T40" i="9"/>
  <c r="T41" i="9"/>
  <c r="T42" i="9"/>
  <c r="T39" i="9"/>
  <c r="T42" i="7"/>
  <c r="T39" i="7"/>
  <c r="T41" i="6"/>
  <c r="T40" i="6"/>
  <c r="T42" i="6"/>
  <c r="T39" i="6"/>
  <c r="T42" i="4"/>
  <c r="T39" i="4"/>
  <c r="T41" i="2"/>
  <c r="T42" i="2"/>
  <c r="T42" i="1"/>
  <c r="T41" i="1"/>
  <c r="T39" i="1"/>
  <c r="L9" i="23"/>
  <c r="CG28" i="22" s="1"/>
  <c r="K9" i="23"/>
  <c r="CF28" i="22" s="1"/>
  <c r="F57" i="3"/>
  <c r="P63" i="16" s="1"/>
  <c r="F26" i="3"/>
  <c r="G27" i="3"/>
  <c r="I33" i="24" s="1"/>
  <c r="D58" i="3"/>
  <c r="M64" i="16" s="1"/>
  <c r="H25" i="3"/>
  <c r="H26" i="3"/>
  <c r="E27" i="3"/>
  <c r="J33" i="24" s="1"/>
  <c r="H27" i="3"/>
  <c r="H33" i="24" s="1"/>
  <c r="H28" i="3"/>
  <c r="D55" i="3"/>
  <c r="M61" i="16" s="1"/>
  <c r="D56" i="3"/>
  <c r="M62" i="16" s="1"/>
  <c r="I56" i="3"/>
  <c r="U62" i="16" s="1"/>
  <c r="C26" i="3"/>
  <c r="D27" i="3"/>
  <c r="G33" i="24" s="1"/>
  <c r="F28" i="3"/>
  <c r="E57" i="3"/>
  <c r="N63" i="16" s="1"/>
  <c r="I58" i="3"/>
  <c r="U64" i="16" s="1"/>
  <c r="J55" i="3"/>
  <c r="V61" i="16" s="1"/>
  <c r="E56" i="3"/>
  <c r="N62" i="16" s="1"/>
  <c r="G58" i="3"/>
  <c r="Q64" i="16" s="1"/>
  <c r="D25" i="3"/>
  <c r="C27" i="3"/>
  <c r="E55" i="3"/>
  <c r="N61" i="16" s="1"/>
  <c r="C56" i="3"/>
  <c r="G56" i="3"/>
  <c r="Q62" i="16" s="1"/>
  <c r="D26" i="3"/>
  <c r="F55" i="3"/>
  <c r="P61" i="16" s="1"/>
  <c r="J56" i="3"/>
  <c r="V62" i="16" s="1"/>
  <c r="J57" i="3"/>
  <c r="V63" i="16" s="1"/>
  <c r="F58" i="3"/>
  <c r="P64" i="16" s="1"/>
  <c r="E26" i="3"/>
  <c r="E28" i="3"/>
  <c r="I55" i="3"/>
  <c r="U61" i="16" s="1"/>
  <c r="H58" i="3"/>
  <c r="R64" i="16" s="1"/>
  <c r="F27" i="3"/>
  <c r="H56" i="3"/>
  <c r="R62" i="16" s="1"/>
  <c r="I27" i="3"/>
  <c r="K33" i="24" s="1"/>
  <c r="C55" i="3"/>
  <c r="H55" i="3"/>
  <c r="R61" i="16" s="1"/>
  <c r="F56" i="3"/>
  <c r="P62" i="16" s="1"/>
  <c r="D57" i="3"/>
  <c r="M63" i="16" s="1"/>
  <c r="E58" i="3"/>
  <c r="N64" i="16" s="1"/>
  <c r="C25" i="3"/>
  <c r="F25" i="3"/>
  <c r="G55" i="3"/>
  <c r="Q61" i="16" s="1"/>
  <c r="H57" i="3"/>
  <c r="R63" i="16" s="1"/>
  <c r="I57" i="3"/>
  <c r="U63" i="16" s="1"/>
  <c r="C58" i="3"/>
  <c r="J58" i="3"/>
  <c r="V64" i="16" s="1"/>
  <c r="E25" i="3"/>
  <c r="G25" i="3"/>
  <c r="G26" i="3"/>
  <c r="C28" i="3"/>
  <c r="D28" i="3"/>
  <c r="C57" i="3"/>
  <c r="G57" i="3"/>
  <c r="Q63" i="16" s="1"/>
  <c r="G28" i="3"/>
  <c r="J58" i="5"/>
  <c r="AN48" i="16" s="1"/>
  <c r="E58" i="5"/>
  <c r="AF48" i="16" s="1"/>
  <c r="D26" i="5"/>
  <c r="E25" i="5"/>
  <c r="C26" i="5"/>
  <c r="F26" i="5"/>
  <c r="G26" i="5"/>
  <c r="C27" i="5"/>
  <c r="E27" i="5"/>
  <c r="J31" i="24" s="1"/>
  <c r="G27" i="5"/>
  <c r="I31" i="24" s="1"/>
  <c r="I27" i="5"/>
  <c r="K31" i="24" s="1"/>
  <c r="C28" i="5"/>
  <c r="F28" i="5"/>
  <c r="H28" i="5"/>
  <c r="I55" i="5"/>
  <c r="AM45" i="16" s="1"/>
  <c r="D56" i="5"/>
  <c r="AE46" i="16" s="1"/>
  <c r="F56" i="5"/>
  <c r="AH46" i="16" s="1"/>
  <c r="J56" i="5"/>
  <c r="AN46" i="16" s="1"/>
  <c r="C57" i="5"/>
  <c r="E57" i="5"/>
  <c r="AF47" i="16" s="1"/>
  <c r="G57" i="5"/>
  <c r="AI47" i="16" s="1"/>
  <c r="D58" i="5"/>
  <c r="AE48" i="16" s="1"/>
  <c r="F25" i="5"/>
  <c r="D55" i="5"/>
  <c r="AE45" i="16" s="1"/>
  <c r="F55" i="5"/>
  <c r="AH45" i="16" s="1"/>
  <c r="I57" i="5"/>
  <c r="AM47" i="16" s="1"/>
  <c r="C25" i="5"/>
  <c r="G25" i="5"/>
  <c r="H25" i="5"/>
  <c r="G56" i="5"/>
  <c r="AI46" i="16" s="1"/>
  <c r="I56" i="5"/>
  <c r="AM46" i="16" s="1"/>
  <c r="F58" i="5"/>
  <c r="AH48" i="16" s="1"/>
  <c r="C55" i="5"/>
  <c r="H55" i="5"/>
  <c r="AJ45" i="16" s="1"/>
  <c r="G58" i="5"/>
  <c r="AI48" i="16" s="1"/>
  <c r="D28" i="5"/>
  <c r="H56" i="5"/>
  <c r="AJ46" i="16" s="1"/>
  <c r="H58" i="5"/>
  <c r="AJ48" i="16" s="1"/>
  <c r="H26" i="5"/>
  <c r="E55" i="5"/>
  <c r="AF45" i="16" s="1"/>
  <c r="G55" i="5"/>
  <c r="AI45" i="16" s="1"/>
  <c r="J55" i="5"/>
  <c r="AN45" i="16" s="1"/>
  <c r="C56" i="5"/>
  <c r="E56" i="5"/>
  <c r="AF46" i="16" s="1"/>
  <c r="D57" i="5"/>
  <c r="AE47" i="16" s="1"/>
  <c r="F57" i="5"/>
  <c r="AH47" i="16" s="1"/>
  <c r="H57" i="5"/>
  <c r="AJ47" i="16" s="1"/>
  <c r="J57" i="5"/>
  <c r="AN47" i="16" s="1"/>
  <c r="C58" i="5"/>
  <c r="I58" i="5"/>
  <c r="AM48" i="16" s="1"/>
  <c r="D25" i="5"/>
  <c r="E26" i="5"/>
  <c r="D27" i="5"/>
  <c r="G31" i="24" s="1"/>
  <c r="F27" i="5"/>
  <c r="H27" i="5"/>
  <c r="H31" i="24" s="1"/>
  <c r="E28" i="5"/>
  <c r="G28" i="5"/>
  <c r="F101" i="23"/>
  <c r="AD33" i="25"/>
  <c r="AG33" i="25" s="1"/>
  <c r="AJ33" i="25" s="1"/>
  <c r="E101" i="23"/>
  <c r="AC33" i="25"/>
  <c r="AF33" i="25" s="1"/>
  <c r="AI33" i="25" s="1"/>
  <c r="CC241" i="22"/>
  <c r="CC135" i="22"/>
  <c r="CD29" i="22" s="1"/>
  <c r="CH29" i="22" s="1"/>
  <c r="D10" i="23" s="1"/>
  <c r="H10" i="23" s="1"/>
  <c r="I10" i="23" s="1"/>
  <c r="J10" i="23" s="1"/>
  <c r="CC29" i="22"/>
  <c r="G10" i="23" s="1"/>
  <c r="T40" i="7"/>
  <c r="T41" i="4"/>
  <c r="Z7" i="26"/>
  <c r="W7" i="26"/>
  <c r="F56" i="2" l="1"/>
  <c r="AH62" i="16" s="1"/>
  <c r="D57" i="2"/>
  <c r="AE63" i="16" s="1"/>
  <c r="F57" i="2"/>
  <c r="AH63" i="16" s="1"/>
  <c r="E28" i="2"/>
  <c r="F55" i="2"/>
  <c r="AH61" i="16" s="1"/>
  <c r="I56" i="2"/>
  <c r="AM62" i="16" s="1"/>
  <c r="J57" i="2"/>
  <c r="AN63" i="16" s="1"/>
  <c r="E25" i="2"/>
  <c r="H25" i="2"/>
  <c r="C28" i="2"/>
  <c r="E55" i="2"/>
  <c r="AF61" i="16" s="1"/>
  <c r="E27" i="2"/>
  <c r="J34" i="24" s="1"/>
  <c r="D56" i="2"/>
  <c r="AE62" i="16" s="1"/>
  <c r="G56" i="2"/>
  <c r="AI62" i="16" s="1"/>
  <c r="H57" i="2"/>
  <c r="AJ63" i="16" s="1"/>
  <c r="F58" i="2"/>
  <c r="AH64" i="16" s="1"/>
  <c r="C26" i="2"/>
  <c r="F26" i="2"/>
  <c r="J58" i="2"/>
  <c r="AN64" i="16" s="1"/>
  <c r="F25" i="2"/>
  <c r="F28" i="2"/>
  <c r="C58" i="2"/>
  <c r="G27" i="2"/>
  <c r="I34" i="24" s="1"/>
  <c r="I55" i="2"/>
  <c r="AM61" i="16" s="1"/>
  <c r="D55" i="2"/>
  <c r="AE61" i="16" s="1"/>
  <c r="C25" i="2"/>
  <c r="G25" i="2"/>
  <c r="D26" i="2"/>
  <c r="E26" i="2"/>
  <c r="H26" i="2"/>
  <c r="H27" i="2"/>
  <c r="H34" i="24" s="1"/>
  <c r="D28" i="2"/>
  <c r="G28" i="2"/>
  <c r="H56" i="2"/>
  <c r="AJ62" i="16" s="1"/>
  <c r="G57" i="2"/>
  <c r="AI63" i="16" s="1"/>
  <c r="D58" i="2"/>
  <c r="AE64" i="16" s="1"/>
  <c r="H58" i="2"/>
  <c r="AJ64" i="16" s="1"/>
  <c r="G26" i="2"/>
  <c r="C55" i="2"/>
  <c r="D27" i="2"/>
  <c r="G34" i="24" s="1"/>
  <c r="G55" i="2"/>
  <c r="AI61" i="16" s="1"/>
  <c r="C56" i="2"/>
  <c r="E56" i="2"/>
  <c r="AF62" i="16" s="1"/>
  <c r="J56" i="2"/>
  <c r="AN62" i="16" s="1"/>
  <c r="C57" i="2"/>
  <c r="I57" i="2"/>
  <c r="AM63" i="16" s="1"/>
  <c r="I58" i="2"/>
  <c r="AM64" i="16" s="1"/>
  <c r="D25" i="2"/>
  <c r="C27" i="2"/>
  <c r="F27" i="2"/>
  <c r="H28" i="2"/>
  <c r="H55" i="2"/>
  <c r="AJ61" i="16" s="1"/>
  <c r="E57" i="2"/>
  <c r="AF63" i="16" s="1"/>
  <c r="G58" i="2"/>
  <c r="AI64" i="16" s="1"/>
  <c r="J55" i="2"/>
  <c r="AN61" i="16" s="1"/>
  <c r="E58" i="2"/>
  <c r="AF64" i="16" s="1"/>
  <c r="I27" i="2"/>
  <c r="K34" i="24" s="1"/>
  <c r="O35" i="25"/>
  <c r="W19" i="26"/>
  <c r="Z19" i="26"/>
  <c r="J32" i="25"/>
  <c r="K32" i="25"/>
  <c r="AA32" i="25" s="1"/>
  <c r="AE32" i="25" s="1"/>
  <c r="AH32" i="25" s="1"/>
  <c r="G33" i="25"/>
  <c r="O4" i="26"/>
  <c r="AF21" i="25"/>
  <c r="AI21" i="25" s="1"/>
  <c r="R4" i="26"/>
  <c r="AG21" i="25"/>
  <c r="AJ21" i="25" s="1"/>
  <c r="O10" i="26"/>
  <c r="AF22" i="25"/>
  <c r="AI22" i="25" s="1"/>
  <c r="R10" i="26"/>
  <c r="AG22" i="25"/>
  <c r="AJ22" i="25" s="1"/>
  <c r="O28" i="26"/>
  <c r="AF23" i="25"/>
  <c r="AI23" i="25" s="1"/>
  <c r="R28" i="26"/>
  <c r="AG23" i="25"/>
  <c r="AJ23" i="25" s="1"/>
  <c r="O34" i="26"/>
  <c r="AF24" i="25"/>
  <c r="AI24" i="25" s="1"/>
  <c r="R34" i="26"/>
  <c r="AG24" i="25"/>
  <c r="AJ24" i="25" s="1"/>
  <c r="J14" i="25"/>
  <c r="K14" i="25"/>
  <c r="AA14" i="25" s="1"/>
  <c r="AE14" i="25" s="1"/>
  <c r="G15" i="25"/>
  <c r="D243" i="22"/>
  <c r="F243" i="22"/>
  <c r="H243" i="22"/>
  <c r="J243" i="22"/>
  <c r="L243" i="22"/>
  <c r="N243" i="22"/>
  <c r="P243" i="22"/>
  <c r="R243" i="22"/>
  <c r="T243" i="22"/>
  <c r="V243" i="22"/>
  <c r="X243" i="22"/>
  <c r="Z243" i="22"/>
  <c r="AB243" i="22"/>
  <c r="AD243" i="22"/>
  <c r="AF243" i="22"/>
  <c r="AH243" i="22"/>
  <c r="AJ243" i="22"/>
  <c r="AL243" i="22"/>
  <c r="AN243" i="22"/>
  <c r="AP243" i="22"/>
  <c r="AR243" i="22"/>
  <c r="AT243" i="22"/>
  <c r="AV243" i="22"/>
  <c r="AX243" i="22"/>
  <c r="AZ243" i="22"/>
  <c r="BB243" i="22"/>
  <c r="BD243" i="22"/>
  <c r="BF243" i="22"/>
  <c r="BH243" i="22"/>
  <c r="BJ243" i="22"/>
  <c r="BL243" i="22"/>
  <c r="BN243" i="22"/>
  <c r="BP243" i="22"/>
  <c r="BR243" i="22"/>
  <c r="BT243" i="22"/>
  <c r="BV243" i="22"/>
  <c r="BX243" i="22"/>
  <c r="BZ243" i="22"/>
  <c r="CB243" i="22"/>
  <c r="B244" i="22"/>
  <c r="D137" i="22"/>
  <c r="F137" i="22"/>
  <c r="H137" i="22"/>
  <c r="J137" i="22"/>
  <c r="L137" i="22"/>
  <c r="N137" i="22"/>
  <c r="P137" i="22"/>
  <c r="R137" i="22"/>
  <c r="T137" i="22"/>
  <c r="V137" i="22"/>
  <c r="X137" i="22"/>
  <c r="Z137" i="22"/>
  <c r="AB137" i="22"/>
  <c r="AD137" i="22"/>
  <c r="AF137" i="22"/>
  <c r="AH137" i="22"/>
  <c r="AJ137" i="22"/>
  <c r="AL137" i="22"/>
  <c r="AN137" i="22"/>
  <c r="AP137" i="22"/>
  <c r="AR137" i="22"/>
  <c r="AT137" i="22"/>
  <c r="AV137" i="22"/>
  <c r="AX137" i="22"/>
  <c r="AZ137" i="22"/>
  <c r="BB137" i="22"/>
  <c r="BD137" i="22"/>
  <c r="BF137" i="22"/>
  <c r="BH137" i="22"/>
  <c r="BJ137" i="22"/>
  <c r="BL137" i="22"/>
  <c r="BN137" i="22"/>
  <c r="BP137" i="22"/>
  <c r="BR137" i="22"/>
  <c r="BT137" i="22"/>
  <c r="BV137" i="22"/>
  <c r="BX137" i="22"/>
  <c r="BZ137" i="22"/>
  <c r="CB137" i="22"/>
  <c r="B138" i="22"/>
  <c r="D31" i="22"/>
  <c r="F31" i="22"/>
  <c r="J31" i="22"/>
  <c r="P31" i="22"/>
  <c r="R31" i="22"/>
  <c r="T31" i="22"/>
  <c r="V31" i="22"/>
  <c r="AF31" i="22"/>
  <c r="AL31" i="22"/>
  <c r="AR31" i="22"/>
  <c r="AV31" i="22"/>
  <c r="BB31" i="22"/>
  <c r="BF31" i="22"/>
  <c r="BL31" i="22"/>
  <c r="BP31" i="22"/>
  <c r="BV31" i="22"/>
  <c r="BZ31" i="22"/>
  <c r="H31" i="22"/>
  <c r="L31" i="22"/>
  <c r="N31" i="22"/>
  <c r="X31" i="22"/>
  <c r="Z31" i="22"/>
  <c r="AB31" i="22"/>
  <c r="AD31" i="22"/>
  <c r="AH31" i="22"/>
  <c r="AN31" i="22"/>
  <c r="AZ31" i="22"/>
  <c r="BH31" i="22"/>
  <c r="BN31" i="22"/>
  <c r="BT31" i="22"/>
  <c r="AJ31" i="22"/>
  <c r="AP31" i="22"/>
  <c r="AT31" i="22"/>
  <c r="AX31" i="22"/>
  <c r="BD31" i="22"/>
  <c r="BJ31" i="22"/>
  <c r="BR31" i="22"/>
  <c r="BX31" i="22"/>
  <c r="CE31" i="22"/>
  <c r="B32" i="22"/>
  <c r="Y114" i="19"/>
  <c r="X114" i="19"/>
  <c r="W114" i="19"/>
  <c r="V114" i="19"/>
  <c r="U114" i="19"/>
  <c r="T114" i="19"/>
  <c r="S114" i="19"/>
  <c r="R114" i="19"/>
  <c r="Q115" i="19"/>
  <c r="Y24" i="19"/>
  <c r="X24" i="19"/>
  <c r="W24" i="19"/>
  <c r="V24" i="19"/>
  <c r="U24" i="19"/>
  <c r="T24" i="19"/>
  <c r="S24" i="19"/>
  <c r="R24" i="19"/>
  <c r="Q25" i="19"/>
  <c r="D44" i="18"/>
  <c r="C48" i="18"/>
  <c r="A44" i="18"/>
  <c r="E44" i="18" s="1"/>
  <c r="F89" i="23"/>
  <c r="AJ19" i="25"/>
  <c r="AG19" i="25" s="1"/>
  <c r="AD19" i="25"/>
  <c r="E85" i="23"/>
  <c r="AI15" i="25"/>
  <c r="AF15" i="25" s="1"/>
  <c r="AC15" i="25"/>
  <c r="E78" i="23"/>
  <c r="AI8" i="25"/>
  <c r="AF8" i="25" s="1"/>
  <c r="AC8" i="25"/>
  <c r="G5" i="26" s="1"/>
  <c r="E83" i="23"/>
  <c r="AI13" i="25"/>
  <c r="AF13" i="25" s="1"/>
  <c r="AC13" i="25"/>
  <c r="F79" i="23"/>
  <c r="AJ9" i="25"/>
  <c r="AG9" i="25" s="1"/>
  <c r="AD9" i="25"/>
  <c r="J29" i="26" s="1"/>
  <c r="F87" i="23"/>
  <c r="AJ17" i="25"/>
  <c r="AG17" i="25" s="1"/>
  <c r="AD17" i="25"/>
  <c r="D43" i="18"/>
  <c r="A43" i="18"/>
  <c r="E43" i="18" s="1"/>
  <c r="F34" i="24" s="1"/>
  <c r="C47" i="18"/>
  <c r="D42" i="18"/>
  <c r="C46" i="18"/>
  <c r="A42" i="18"/>
  <c r="D41" i="18"/>
  <c r="C45" i="18"/>
  <c r="A41" i="18"/>
  <c r="E41" i="18" s="1"/>
  <c r="K58" i="10"/>
  <c r="BG16" i="16" s="1"/>
  <c r="AS16" i="16"/>
  <c r="K56" i="10"/>
  <c r="BG14" i="16" s="1"/>
  <c r="AS14" i="16"/>
  <c r="AS15" i="16"/>
  <c r="K57" i="10"/>
  <c r="BG15" i="16" s="1"/>
  <c r="AS13" i="16"/>
  <c r="K55" i="10"/>
  <c r="BG13" i="16" s="1"/>
  <c r="K58" i="8"/>
  <c r="AO32" i="16" s="1"/>
  <c r="AA32" i="16"/>
  <c r="AA31" i="16"/>
  <c r="K57" i="8"/>
  <c r="AO31" i="16" s="1"/>
  <c r="K56" i="8"/>
  <c r="AO30" i="16" s="1"/>
  <c r="AA30" i="16"/>
  <c r="K55" i="8"/>
  <c r="AO29" i="16" s="1"/>
  <c r="AA29" i="16"/>
  <c r="F28" i="12"/>
  <c r="F27" i="12"/>
  <c r="C26" i="12"/>
  <c r="H28" i="12"/>
  <c r="H27" i="12"/>
  <c r="H24" i="24" s="1"/>
  <c r="E27" i="12"/>
  <c r="J24" i="24" s="1"/>
  <c r="D27" i="12"/>
  <c r="G24" i="24" s="1"/>
  <c r="C27" i="12"/>
  <c r="H26" i="12"/>
  <c r="D26" i="12"/>
  <c r="H25" i="12"/>
  <c r="G28" i="12"/>
  <c r="E28" i="12"/>
  <c r="C28" i="12"/>
  <c r="G27" i="12"/>
  <c r="I24" i="24" s="1"/>
  <c r="G26" i="12"/>
  <c r="F26" i="12"/>
  <c r="J58" i="12"/>
  <c r="V16" i="16" s="1"/>
  <c r="I58" i="12"/>
  <c r="U16" i="16" s="1"/>
  <c r="H58" i="12"/>
  <c r="R16" i="16" s="1"/>
  <c r="G58" i="12"/>
  <c r="Q16" i="16" s="1"/>
  <c r="F58" i="12"/>
  <c r="P16" i="16" s="1"/>
  <c r="E58" i="12"/>
  <c r="N16" i="16" s="1"/>
  <c r="D58" i="12"/>
  <c r="M16" i="16" s="1"/>
  <c r="C58" i="12"/>
  <c r="J57" i="12"/>
  <c r="V15" i="16" s="1"/>
  <c r="I57" i="12"/>
  <c r="U15" i="16" s="1"/>
  <c r="H57" i="12"/>
  <c r="R15" i="16" s="1"/>
  <c r="G57" i="12"/>
  <c r="Q15" i="16" s="1"/>
  <c r="F57" i="12"/>
  <c r="P15" i="16" s="1"/>
  <c r="E57" i="12"/>
  <c r="N15" i="16" s="1"/>
  <c r="D57" i="12"/>
  <c r="M15" i="16" s="1"/>
  <c r="C57" i="12"/>
  <c r="J56" i="12"/>
  <c r="V14" i="16" s="1"/>
  <c r="I56" i="12"/>
  <c r="U14" i="16" s="1"/>
  <c r="H56" i="12"/>
  <c r="R14" i="16" s="1"/>
  <c r="G56" i="12"/>
  <c r="Q14" i="16" s="1"/>
  <c r="F56" i="12"/>
  <c r="P14" i="16" s="1"/>
  <c r="E56" i="12"/>
  <c r="N14" i="16" s="1"/>
  <c r="D56" i="12"/>
  <c r="M14" i="16" s="1"/>
  <c r="C56" i="12"/>
  <c r="J55" i="12"/>
  <c r="V13" i="16" s="1"/>
  <c r="I55" i="12"/>
  <c r="U13" i="16" s="1"/>
  <c r="H55" i="12"/>
  <c r="R13" i="16" s="1"/>
  <c r="G55" i="12"/>
  <c r="Q13" i="16" s="1"/>
  <c r="F55" i="12"/>
  <c r="P13" i="16" s="1"/>
  <c r="E55" i="12"/>
  <c r="N13" i="16" s="1"/>
  <c r="D55" i="12"/>
  <c r="M13" i="16" s="1"/>
  <c r="C55" i="12"/>
  <c r="D28" i="12"/>
  <c r="I27" i="12"/>
  <c r="K24" i="24" s="1"/>
  <c r="E26" i="12"/>
  <c r="G25" i="12"/>
  <c r="F25" i="12"/>
  <c r="E25" i="12"/>
  <c r="D25" i="12"/>
  <c r="C25" i="12"/>
  <c r="C55" i="11"/>
  <c r="D55" i="11"/>
  <c r="AE13" i="16" s="1"/>
  <c r="F55" i="11"/>
  <c r="AH13" i="16" s="1"/>
  <c r="C56" i="11"/>
  <c r="E56" i="11"/>
  <c r="AF14" i="16" s="1"/>
  <c r="F56" i="11"/>
  <c r="AH14" i="16" s="1"/>
  <c r="G56" i="11"/>
  <c r="AI14" i="16" s="1"/>
  <c r="H56" i="11"/>
  <c r="AJ14" i="16" s="1"/>
  <c r="J56" i="11"/>
  <c r="AN14" i="16" s="1"/>
  <c r="F57" i="11"/>
  <c r="AH15" i="16" s="1"/>
  <c r="I57" i="11"/>
  <c r="AM15" i="16" s="1"/>
  <c r="C58" i="11"/>
  <c r="D58" i="11"/>
  <c r="AE16" i="16" s="1"/>
  <c r="F58" i="11"/>
  <c r="AH16" i="16" s="1"/>
  <c r="J58" i="11"/>
  <c r="AN16" i="16" s="1"/>
  <c r="D25" i="11"/>
  <c r="H25" i="11"/>
  <c r="C26" i="11"/>
  <c r="F26" i="11"/>
  <c r="G26" i="11"/>
  <c r="H26" i="11"/>
  <c r="C27" i="11"/>
  <c r="D27" i="11"/>
  <c r="G25" i="24" s="1"/>
  <c r="E27" i="11"/>
  <c r="J25" i="24" s="1"/>
  <c r="F27" i="11"/>
  <c r="G27" i="11"/>
  <c r="I25" i="24" s="1"/>
  <c r="H27" i="11"/>
  <c r="H25" i="24" s="1"/>
  <c r="I27" i="11"/>
  <c r="K25" i="24" s="1"/>
  <c r="D28" i="11"/>
  <c r="E28" i="11"/>
  <c r="F28" i="11"/>
  <c r="G28" i="11"/>
  <c r="H28" i="11"/>
  <c r="E55" i="11"/>
  <c r="AF13" i="16" s="1"/>
  <c r="G55" i="11"/>
  <c r="AI13" i="16" s="1"/>
  <c r="H55" i="11"/>
  <c r="AJ13" i="16" s="1"/>
  <c r="I55" i="11"/>
  <c r="AM13" i="16" s="1"/>
  <c r="J55" i="11"/>
  <c r="AN13" i="16" s="1"/>
  <c r="D56" i="11"/>
  <c r="AE14" i="16" s="1"/>
  <c r="I56" i="11"/>
  <c r="AM14" i="16" s="1"/>
  <c r="C57" i="11"/>
  <c r="D57" i="11"/>
  <c r="AE15" i="16" s="1"/>
  <c r="E57" i="11"/>
  <c r="AF15" i="16" s="1"/>
  <c r="G57" i="11"/>
  <c r="AI15" i="16" s="1"/>
  <c r="H57" i="11"/>
  <c r="AJ15" i="16" s="1"/>
  <c r="J57" i="11"/>
  <c r="AN15" i="16" s="1"/>
  <c r="E58" i="11"/>
  <c r="AF16" i="16" s="1"/>
  <c r="G58" i="11"/>
  <c r="AI16" i="16" s="1"/>
  <c r="H58" i="11"/>
  <c r="AJ16" i="16" s="1"/>
  <c r="I58" i="11"/>
  <c r="AM16" i="16" s="1"/>
  <c r="C25" i="11"/>
  <c r="E25" i="11"/>
  <c r="F25" i="11"/>
  <c r="G25" i="11"/>
  <c r="D26" i="11"/>
  <c r="E26" i="11"/>
  <c r="C28" i="11"/>
  <c r="E28" i="9"/>
  <c r="D28" i="9"/>
  <c r="C28" i="9"/>
  <c r="H27" i="9"/>
  <c r="H27" i="24" s="1"/>
  <c r="G27" i="9"/>
  <c r="I27" i="24" s="1"/>
  <c r="D27" i="9"/>
  <c r="G27" i="24" s="1"/>
  <c r="C25" i="9"/>
  <c r="I58" i="9"/>
  <c r="U32" i="16" s="1"/>
  <c r="E58" i="9"/>
  <c r="N32" i="16" s="1"/>
  <c r="H57" i="9"/>
  <c r="R31" i="16" s="1"/>
  <c r="J56" i="9"/>
  <c r="V30" i="16" s="1"/>
  <c r="H56" i="9"/>
  <c r="R30" i="16" s="1"/>
  <c r="D56" i="9"/>
  <c r="M30" i="16" s="1"/>
  <c r="G55" i="9"/>
  <c r="Q29" i="16" s="1"/>
  <c r="F55" i="9"/>
  <c r="P29" i="16" s="1"/>
  <c r="E55" i="9"/>
  <c r="N29" i="16" s="1"/>
  <c r="D55" i="9"/>
  <c r="M29" i="16" s="1"/>
  <c r="H26" i="9"/>
  <c r="J58" i="9"/>
  <c r="V32" i="16" s="1"/>
  <c r="F58" i="9"/>
  <c r="P32" i="16" s="1"/>
  <c r="C58" i="9"/>
  <c r="I57" i="9"/>
  <c r="U31" i="16" s="1"/>
  <c r="E57" i="9"/>
  <c r="N31" i="16" s="1"/>
  <c r="G56" i="9"/>
  <c r="Q30" i="16" s="1"/>
  <c r="F56" i="9"/>
  <c r="P30" i="16" s="1"/>
  <c r="C56" i="9"/>
  <c r="J55" i="9"/>
  <c r="V29" i="16" s="1"/>
  <c r="C55" i="9"/>
  <c r="F28" i="9"/>
  <c r="D26" i="9"/>
  <c r="D25" i="9"/>
  <c r="E27" i="9"/>
  <c r="J27" i="24" s="1"/>
  <c r="G26" i="9"/>
  <c r="G28" i="9"/>
  <c r="I27" i="9"/>
  <c r="K27" i="24" s="1"/>
  <c r="C27" i="9"/>
  <c r="F26" i="9"/>
  <c r="H25" i="9"/>
  <c r="E25" i="9"/>
  <c r="F27" i="9"/>
  <c r="E26" i="9"/>
  <c r="F25" i="9"/>
  <c r="H28" i="9"/>
  <c r="C26" i="9"/>
  <c r="G25" i="9"/>
  <c r="H58" i="9"/>
  <c r="R32" i="16" s="1"/>
  <c r="G58" i="9"/>
  <c r="Q32" i="16" s="1"/>
  <c r="D58" i="9"/>
  <c r="M32" i="16" s="1"/>
  <c r="J57" i="9"/>
  <c r="V31" i="16" s="1"/>
  <c r="G57" i="9"/>
  <c r="Q31" i="16" s="1"/>
  <c r="F57" i="9"/>
  <c r="P31" i="16" s="1"/>
  <c r="D57" i="9"/>
  <c r="M31" i="16" s="1"/>
  <c r="C57" i="9"/>
  <c r="I56" i="9"/>
  <c r="U30" i="16" s="1"/>
  <c r="E56" i="9"/>
  <c r="N30" i="16" s="1"/>
  <c r="I55" i="9"/>
  <c r="U29" i="16" s="1"/>
  <c r="H55" i="9"/>
  <c r="R29" i="16" s="1"/>
  <c r="H28" i="7"/>
  <c r="E28" i="7"/>
  <c r="I27" i="7"/>
  <c r="K29" i="24" s="1"/>
  <c r="H26" i="7"/>
  <c r="E26" i="7"/>
  <c r="E25" i="7"/>
  <c r="C25" i="7"/>
  <c r="C26" i="7"/>
  <c r="J55" i="7"/>
  <c r="BF29" i="16" s="1"/>
  <c r="F55" i="7"/>
  <c r="AZ29" i="16" s="1"/>
  <c r="F28" i="7"/>
  <c r="H27" i="7"/>
  <c r="H29" i="24" s="1"/>
  <c r="E27" i="7"/>
  <c r="J29" i="24" s="1"/>
  <c r="C27" i="7"/>
  <c r="F26" i="7"/>
  <c r="D26" i="7"/>
  <c r="H25" i="7"/>
  <c r="D25" i="7"/>
  <c r="H58" i="7"/>
  <c r="BB32" i="16" s="1"/>
  <c r="E58" i="7"/>
  <c r="AX32" i="16" s="1"/>
  <c r="G57" i="7"/>
  <c r="BA31" i="16" s="1"/>
  <c r="D57" i="7"/>
  <c r="AW31" i="16" s="1"/>
  <c r="H56" i="7"/>
  <c r="BB30" i="16" s="1"/>
  <c r="F56" i="7"/>
  <c r="AZ30" i="16" s="1"/>
  <c r="D56" i="7"/>
  <c r="AW30" i="16" s="1"/>
  <c r="I55" i="7"/>
  <c r="BE29" i="16" s="1"/>
  <c r="J58" i="7"/>
  <c r="BF32" i="16" s="1"/>
  <c r="D58" i="7"/>
  <c r="AW32" i="16" s="1"/>
  <c r="G27" i="7"/>
  <c r="I29" i="24" s="1"/>
  <c r="G58" i="7"/>
  <c r="BA32" i="16" s="1"/>
  <c r="C58" i="7"/>
  <c r="J57" i="7"/>
  <c r="BF31" i="16" s="1"/>
  <c r="I57" i="7"/>
  <c r="BE31" i="16" s="1"/>
  <c r="C57" i="7"/>
  <c r="I56" i="7"/>
  <c r="BE30" i="16" s="1"/>
  <c r="H55" i="7"/>
  <c r="BB29" i="16" s="1"/>
  <c r="G55" i="7"/>
  <c r="BA29" i="16" s="1"/>
  <c r="C55" i="7"/>
  <c r="C28" i="7"/>
  <c r="I58" i="7"/>
  <c r="BE32" i="16" s="1"/>
  <c r="F58" i="7"/>
  <c r="AZ32" i="16" s="1"/>
  <c r="F57" i="7"/>
  <c r="AZ31" i="16" s="1"/>
  <c r="E57" i="7"/>
  <c r="AX31" i="16" s="1"/>
  <c r="E55" i="7"/>
  <c r="AX29" i="16" s="1"/>
  <c r="G25" i="7"/>
  <c r="G28" i="7"/>
  <c r="D28" i="7"/>
  <c r="F27" i="7"/>
  <c r="D27" i="7"/>
  <c r="G29" i="24" s="1"/>
  <c r="G26" i="7"/>
  <c r="F25" i="7"/>
  <c r="H57" i="7"/>
  <c r="BB31" i="16" s="1"/>
  <c r="J56" i="7"/>
  <c r="BF30" i="16" s="1"/>
  <c r="G56" i="7"/>
  <c r="BA30" i="16" s="1"/>
  <c r="E56" i="7"/>
  <c r="AX30" i="16" s="1"/>
  <c r="C56" i="7"/>
  <c r="D55" i="7"/>
  <c r="AW29" i="16" s="1"/>
  <c r="I27" i="6"/>
  <c r="K30" i="24" s="1"/>
  <c r="F27" i="6"/>
  <c r="C27" i="6"/>
  <c r="G26" i="6"/>
  <c r="E25" i="6"/>
  <c r="G58" i="6"/>
  <c r="Q48" i="16" s="1"/>
  <c r="D57" i="6"/>
  <c r="M47" i="16" s="1"/>
  <c r="H28" i="6"/>
  <c r="E27" i="6"/>
  <c r="J30" i="24" s="1"/>
  <c r="D26" i="6"/>
  <c r="J58" i="6"/>
  <c r="V48" i="16" s="1"/>
  <c r="C58" i="6"/>
  <c r="I57" i="6"/>
  <c r="U47" i="16" s="1"/>
  <c r="G57" i="6"/>
  <c r="Q47" i="16" s="1"/>
  <c r="E57" i="6"/>
  <c r="N47" i="16" s="1"/>
  <c r="C57" i="6"/>
  <c r="I56" i="6"/>
  <c r="U46" i="16" s="1"/>
  <c r="G56" i="6"/>
  <c r="Q46" i="16" s="1"/>
  <c r="E56" i="6"/>
  <c r="N46" i="16" s="1"/>
  <c r="C56" i="6"/>
  <c r="J55" i="6"/>
  <c r="V45" i="16" s="1"/>
  <c r="H55" i="6"/>
  <c r="R45" i="16" s="1"/>
  <c r="E55" i="6"/>
  <c r="N45" i="16" s="1"/>
  <c r="C55" i="6"/>
  <c r="E28" i="6"/>
  <c r="G27" i="6"/>
  <c r="I30" i="24" s="1"/>
  <c r="F26" i="6"/>
  <c r="C25" i="6"/>
  <c r="I58" i="6"/>
  <c r="U48" i="16" s="1"/>
  <c r="F58" i="6"/>
  <c r="P48" i="16" s="1"/>
  <c r="J56" i="6"/>
  <c r="V46" i="16" s="1"/>
  <c r="F55" i="6"/>
  <c r="P45" i="16" s="1"/>
  <c r="D55" i="6"/>
  <c r="M45" i="16" s="1"/>
  <c r="G25" i="6"/>
  <c r="H58" i="6"/>
  <c r="R48" i="16" s="1"/>
  <c r="E58" i="6"/>
  <c r="N48" i="16" s="1"/>
  <c r="D27" i="6"/>
  <c r="G30" i="24" s="1"/>
  <c r="F25" i="6"/>
  <c r="D58" i="6"/>
  <c r="M48" i="16" s="1"/>
  <c r="J57" i="6"/>
  <c r="V47" i="16" s="1"/>
  <c r="I55" i="6"/>
  <c r="U45" i="16" s="1"/>
  <c r="F28" i="6"/>
  <c r="H26" i="6"/>
  <c r="C26" i="6"/>
  <c r="G28" i="6"/>
  <c r="D28" i="6"/>
  <c r="C28" i="6"/>
  <c r="H27" i="6"/>
  <c r="H30" i="24" s="1"/>
  <c r="E26" i="6"/>
  <c r="H25" i="6"/>
  <c r="D25" i="6"/>
  <c r="H57" i="6"/>
  <c r="R47" i="16" s="1"/>
  <c r="F57" i="6"/>
  <c r="P47" i="16" s="1"/>
  <c r="H56" i="6"/>
  <c r="R46" i="16" s="1"/>
  <c r="F56" i="6"/>
  <c r="P46" i="16" s="1"/>
  <c r="D56" i="6"/>
  <c r="M46" i="16" s="1"/>
  <c r="G55" i="6"/>
  <c r="Q45" i="16" s="1"/>
  <c r="C28" i="4"/>
  <c r="I27" i="4"/>
  <c r="K32" i="24" s="1"/>
  <c r="F27" i="4"/>
  <c r="E27" i="4"/>
  <c r="J32" i="24" s="1"/>
  <c r="D26" i="4"/>
  <c r="F25" i="4"/>
  <c r="J58" i="4"/>
  <c r="BF48" i="16" s="1"/>
  <c r="G58" i="4"/>
  <c r="BA48" i="16" s="1"/>
  <c r="C58" i="4"/>
  <c r="F57" i="4"/>
  <c r="AZ47" i="16" s="1"/>
  <c r="D57" i="4"/>
  <c r="AW47" i="16" s="1"/>
  <c r="D56" i="4"/>
  <c r="AW46" i="16" s="1"/>
  <c r="G55" i="4"/>
  <c r="BA45" i="16" s="1"/>
  <c r="D25" i="4"/>
  <c r="H28" i="4"/>
  <c r="G27" i="4"/>
  <c r="I32" i="24" s="1"/>
  <c r="G26" i="4"/>
  <c r="J56" i="4"/>
  <c r="BF46" i="16" s="1"/>
  <c r="I55" i="4"/>
  <c r="BE45" i="16" s="1"/>
  <c r="G28" i="4"/>
  <c r="F26" i="4"/>
  <c r="I58" i="4"/>
  <c r="BE48" i="16" s="1"/>
  <c r="E57" i="4"/>
  <c r="AX47" i="16" s="1"/>
  <c r="G56" i="4"/>
  <c r="BA46" i="16" s="1"/>
  <c r="G25" i="4"/>
  <c r="F56" i="4"/>
  <c r="AZ46" i="16" s="1"/>
  <c r="H55" i="4"/>
  <c r="BB45" i="16" s="1"/>
  <c r="F55" i="4"/>
  <c r="AZ45" i="16" s="1"/>
  <c r="D28" i="4"/>
  <c r="E58" i="4"/>
  <c r="AX48" i="16" s="1"/>
  <c r="I57" i="4"/>
  <c r="BE47" i="16" s="1"/>
  <c r="H57" i="4"/>
  <c r="BB47" i="16" s="1"/>
  <c r="H27" i="4"/>
  <c r="H32" i="24" s="1"/>
  <c r="E26" i="4"/>
  <c r="C26" i="4"/>
  <c r="C25" i="4"/>
  <c r="D58" i="4"/>
  <c r="AW48" i="16" s="1"/>
  <c r="E56" i="4"/>
  <c r="AX46" i="16" s="1"/>
  <c r="C56" i="4"/>
  <c r="D55" i="4"/>
  <c r="AW45" i="16" s="1"/>
  <c r="H58" i="4"/>
  <c r="BB48" i="16" s="1"/>
  <c r="F58" i="4"/>
  <c r="AZ48" i="16" s="1"/>
  <c r="J57" i="4"/>
  <c r="BF47" i="16" s="1"/>
  <c r="G57" i="4"/>
  <c r="BA47" i="16" s="1"/>
  <c r="H56" i="4"/>
  <c r="BB46" i="16" s="1"/>
  <c r="C27" i="4"/>
  <c r="I56" i="4"/>
  <c r="BE46" i="16" s="1"/>
  <c r="J55" i="4"/>
  <c r="BF45" i="16" s="1"/>
  <c r="F28" i="4"/>
  <c r="E28" i="4"/>
  <c r="C57" i="4"/>
  <c r="E55" i="4"/>
  <c r="AX45" i="16" s="1"/>
  <c r="D27" i="4"/>
  <c r="G32" i="24" s="1"/>
  <c r="H26" i="4"/>
  <c r="H25" i="4"/>
  <c r="E25" i="4"/>
  <c r="C55" i="4"/>
  <c r="G27" i="1"/>
  <c r="I35" i="24" s="1"/>
  <c r="H26" i="1"/>
  <c r="J58" i="1"/>
  <c r="BF64" i="16" s="1"/>
  <c r="C58" i="1"/>
  <c r="I57" i="1"/>
  <c r="BE63" i="16" s="1"/>
  <c r="E57" i="1"/>
  <c r="AX63" i="16" s="1"/>
  <c r="H56" i="1"/>
  <c r="BB62" i="16" s="1"/>
  <c r="D27" i="1"/>
  <c r="G35" i="24" s="1"/>
  <c r="D26" i="1"/>
  <c r="E58" i="1"/>
  <c r="AX64" i="16" s="1"/>
  <c r="D57" i="1"/>
  <c r="AW63" i="16" s="1"/>
  <c r="J55" i="1"/>
  <c r="BF61" i="16" s="1"/>
  <c r="E55" i="1"/>
  <c r="AX61" i="16" s="1"/>
  <c r="E27" i="1"/>
  <c r="J35" i="24" s="1"/>
  <c r="F56" i="1"/>
  <c r="AZ62" i="16" s="1"/>
  <c r="I55" i="1"/>
  <c r="BE61" i="16" s="1"/>
  <c r="G28" i="1"/>
  <c r="F26" i="1"/>
  <c r="E26" i="1"/>
  <c r="H57" i="1"/>
  <c r="BB63" i="16" s="1"/>
  <c r="G56" i="1"/>
  <c r="BA62" i="16" s="1"/>
  <c r="G55" i="1"/>
  <c r="BA61" i="16" s="1"/>
  <c r="C28" i="1"/>
  <c r="C27" i="1"/>
  <c r="G25" i="1"/>
  <c r="G58" i="1"/>
  <c r="BA64" i="16" s="1"/>
  <c r="E28" i="1"/>
  <c r="I27" i="1"/>
  <c r="K35" i="24" s="1"/>
  <c r="G26" i="1"/>
  <c r="C25" i="1"/>
  <c r="D25" i="1"/>
  <c r="C56" i="1"/>
  <c r="D55" i="1"/>
  <c r="AW61" i="16" s="1"/>
  <c r="F25" i="1"/>
  <c r="I56" i="1"/>
  <c r="BE62" i="16" s="1"/>
  <c r="D56" i="1"/>
  <c r="AW62" i="16" s="1"/>
  <c r="H28" i="1"/>
  <c r="H27" i="1"/>
  <c r="H35" i="24" s="1"/>
  <c r="C26" i="1"/>
  <c r="H25" i="1"/>
  <c r="D28" i="1"/>
  <c r="H58" i="1"/>
  <c r="BB64" i="16" s="1"/>
  <c r="F58" i="1"/>
  <c r="AZ64" i="16" s="1"/>
  <c r="D58" i="1"/>
  <c r="AW64" i="16" s="1"/>
  <c r="J57" i="1"/>
  <c r="BF63" i="16" s="1"/>
  <c r="F57" i="1"/>
  <c r="AZ63" i="16" s="1"/>
  <c r="C57" i="1"/>
  <c r="H55" i="1"/>
  <c r="BB61" i="16" s="1"/>
  <c r="F55" i="1"/>
  <c r="AZ61" i="16" s="1"/>
  <c r="F27" i="1"/>
  <c r="E25" i="1"/>
  <c r="J56" i="1"/>
  <c r="BF62" i="16" s="1"/>
  <c r="F28" i="1"/>
  <c r="I58" i="1"/>
  <c r="BE64" i="16" s="1"/>
  <c r="G57" i="1"/>
  <c r="BA63" i="16" s="1"/>
  <c r="E56" i="1"/>
  <c r="AX62" i="16" s="1"/>
  <c r="C55" i="1"/>
  <c r="I62" i="16"/>
  <c r="K56" i="3"/>
  <c r="W62" i="16" s="1"/>
  <c r="K55" i="3"/>
  <c r="W61" i="16" s="1"/>
  <c r="I61" i="16"/>
  <c r="K58" i="3"/>
  <c r="W64" i="16" s="1"/>
  <c r="I64" i="16"/>
  <c r="K57" i="3"/>
  <c r="W63" i="16" s="1"/>
  <c r="I63" i="16"/>
  <c r="K57" i="5"/>
  <c r="AO47" i="16" s="1"/>
  <c r="AA47" i="16"/>
  <c r="K55" i="5"/>
  <c r="AO45" i="16" s="1"/>
  <c r="AA45" i="16"/>
  <c r="K56" i="5"/>
  <c r="AO46" i="16" s="1"/>
  <c r="AA46" i="16"/>
  <c r="K58" i="5"/>
  <c r="AO48" i="16" s="1"/>
  <c r="AA48" i="16"/>
  <c r="L10" i="23"/>
  <c r="CG29" i="22" s="1"/>
  <c r="K10" i="23"/>
  <c r="CF29" i="22" s="1"/>
  <c r="CC30" i="22"/>
  <c r="G11" i="23" s="1"/>
  <c r="CC136" i="22"/>
  <c r="CD30" i="22" s="1"/>
  <c r="CH30" i="22" s="1"/>
  <c r="D11" i="23" s="1"/>
  <c r="H11" i="23" s="1"/>
  <c r="I11" i="23" s="1"/>
  <c r="J11" i="23" s="1"/>
  <c r="CC242" i="22"/>
  <c r="AA64" i="16" l="1"/>
  <c r="K58" i="2"/>
  <c r="AO64" i="16" s="1"/>
  <c r="AA61" i="16"/>
  <c r="K55" i="2"/>
  <c r="AO61" i="16" s="1"/>
  <c r="K56" i="2"/>
  <c r="AO62" i="16" s="1"/>
  <c r="AA62" i="16"/>
  <c r="K57" i="2"/>
  <c r="AO63" i="16" s="1"/>
  <c r="AA63" i="16"/>
  <c r="AC35" i="25"/>
  <c r="AF35" i="25" s="1"/>
  <c r="AI35" i="25" s="1"/>
  <c r="E102" i="23"/>
  <c r="J33" i="25"/>
  <c r="O36" i="25" s="1"/>
  <c r="K33" i="25"/>
  <c r="AA33" i="25" s="1"/>
  <c r="AE33" i="25" s="1"/>
  <c r="AH33" i="25" s="1"/>
  <c r="G35" i="25"/>
  <c r="J21" i="26"/>
  <c r="J23" i="26"/>
  <c r="G23" i="26"/>
  <c r="G21" i="26"/>
  <c r="J15" i="25"/>
  <c r="K15" i="25"/>
  <c r="AA15" i="25" s="1"/>
  <c r="AE15" i="25" s="1"/>
  <c r="G16" i="25"/>
  <c r="G17" i="26" s="1"/>
  <c r="D244" i="22"/>
  <c r="F244" i="22"/>
  <c r="H244" i="22"/>
  <c r="J244" i="22"/>
  <c r="L244" i="22"/>
  <c r="N244" i="22"/>
  <c r="P244" i="22"/>
  <c r="R244" i="22"/>
  <c r="T244" i="22"/>
  <c r="V244" i="22"/>
  <c r="X244" i="22"/>
  <c r="Z244" i="22"/>
  <c r="AB244" i="22"/>
  <c r="AD244" i="22"/>
  <c r="AF244" i="22"/>
  <c r="AH244" i="22"/>
  <c r="AJ244" i="22"/>
  <c r="AL244" i="22"/>
  <c r="AN244" i="22"/>
  <c r="AP244" i="22"/>
  <c r="AR244" i="22"/>
  <c r="AT244" i="22"/>
  <c r="AV244" i="22"/>
  <c r="AX244" i="22"/>
  <c r="AZ244" i="22"/>
  <c r="BB244" i="22"/>
  <c r="BD244" i="22"/>
  <c r="BF244" i="22"/>
  <c r="BH244" i="22"/>
  <c r="BJ244" i="22"/>
  <c r="BL244" i="22"/>
  <c r="BN244" i="22"/>
  <c r="BP244" i="22"/>
  <c r="BR244" i="22"/>
  <c r="BT244" i="22"/>
  <c r="BV244" i="22"/>
  <c r="BX244" i="22"/>
  <c r="BZ244" i="22"/>
  <c r="CB244" i="22"/>
  <c r="B245" i="22"/>
  <c r="D138" i="22"/>
  <c r="F138" i="22"/>
  <c r="H138" i="22"/>
  <c r="J138" i="22"/>
  <c r="L138" i="22"/>
  <c r="N138" i="22"/>
  <c r="P138" i="22"/>
  <c r="R138" i="22"/>
  <c r="T138" i="22"/>
  <c r="V138" i="22"/>
  <c r="X138" i="22"/>
  <c r="Z138" i="22"/>
  <c r="AB138" i="22"/>
  <c r="AD138" i="22"/>
  <c r="AF138" i="22"/>
  <c r="AH138" i="22"/>
  <c r="AJ138" i="22"/>
  <c r="AL138" i="22"/>
  <c r="AN138" i="22"/>
  <c r="AP138" i="22"/>
  <c r="AR138" i="22"/>
  <c r="AT138" i="22"/>
  <c r="AV138" i="22"/>
  <c r="AX138" i="22"/>
  <c r="AZ138" i="22"/>
  <c r="BB138" i="22"/>
  <c r="BD138" i="22"/>
  <c r="BF138" i="22"/>
  <c r="BH138" i="22"/>
  <c r="BJ138" i="22"/>
  <c r="BL138" i="22"/>
  <c r="BN138" i="22"/>
  <c r="BP138" i="22"/>
  <c r="BR138" i="22"/>
  <c r="BT138" i="22"/>
  <c r="BV138" i="22"/>
  <c r="BX138" i="22"/>
  <c r="BZ138" i="22"/>
  <c r="CB138" i="22"/>
  <c r="B139" i="22"/>
  <c r="F32" i="22"/>
  <c r="J32" i="22"/>
  <c r="P32" i="22"/>
  <c r="R32" i="22"/>
  <c r="X32" i="22"/>
  <c r="AD32" i="22"/>
  <c r="AH32" i="22"/>
  <c r="AL32" i="22"/>
  <c r="AV32" i="22"/>
  <c r="AZ32" i="22"/>
  <c r="BD32" i="22"/>
  <c r="BL32" i="22"/>
  <c r="BP32" i="22"/>
  <c r="BV32" i="22"/>
  <c r="CE32" i="22"/>
  <c r="B33" i="22"/>
  <c r="D32" i="22"/>
  <c r="H32" i="22"/>
  <c r="L32" i="22"/>
  <c r="AB32" i="22"/>
  <c r="AJ32" i="22"/>
  <c r="AN32" i="22"/>
  <c r="AR32" i="22"/>
  <c r="AX32" i="22"/>
  <c r="BB32" i="22"/>
  <c r="BH32" i="22"/>
  <c r="BT32" i="22"/>
  <c r="BX32" i="22"/>
  <c r="N32" i="22"/>
  <c r="T32" i="22"/>
  <c r="V32" i="22"/>
  <c r="Z32" i="22"/>
  <c r="AF32" i="22"/>
  <c r="AP32" i="22"/>
  <c r="AT32" i="22"/>
  <c r="BF32" i="22"/>
  <c r="BJ32" i="22"/>
  <c r="BN32" i="22"/>
  <c r="BR32" i="22"/>
  <c r="BZ32" i="22"/>
  <c r="Y115" i="19"/>
  <c r="X115" i="19"/>
  <c r="W115" i="19"/>
  <c r="V115" i="19"/>
  <c r="U115" i="19"/>
  <c r="T115" i="19"/>
  <c r="S115" i="19"/>
  <c r="R115" i="19"/>
  <c r="Q116" i="19"/>
  <c r="Y25" i="19"/>
  <c r="X25" i="19"/>
  <c r="W25" i="19"/>
  <c r="V25" i="19"/>
  <c r="U25" i="19"/>
  <c r="T25" i="19"/>
  <c r="S25" i="19"/>
  <c r="Q26" i="19"/>
  <c r="R25" i="19"/>
  <c r="D48" i="18"/>
  <c r="A48" i="18"/>
  <c r="E48" i="18" s="1"/>
  <c r="A47" i="18"/>
  <c r="E47" i="18" s="1"/>
  <c r="F35" i="24" s="1"/>
  <c r="D47" i="18"/>
  <c r="D46" i="18"/>
  <c r="A46" i="18"/>
  <c r="E46" i="18" s="1"/>
  <c r="O18" i="25"/>
  <c r="AV11" i="19"/>
  <c r="O17" i="25"/>
  <c r="P15" i="25"/>
  <c r="AV13" i="19"/>
  <c r="E42" i="18"/>
  <c r="O14" i="25" s="1"/>
  <c r="D45" i="18"/>
  <c r="A45" i="18"/>
  <c r="K58" i="12"/>
  <c r="W16" i="16" s="1"/>
  <c r="I16" i="16"/>
  <c r="K57" i="12"/>
  <c r="W15" i="16" s="1"/>
  <c r="I15" i="16"/>
  <c r="K56" i="12"/>
  <c r="W14" i="16" s="1"/>
  <c r="I14" i="16"/>
  <c r="K55" i="12"/>
  <c r="W13" i="16" s="1"/>
  <c r="I13" i="16"/>
  <c r="K55" i="11"/>
  <c r="AO13" i="16" s="1"/>
  <c r="AA13" i="16"/>
  <c r="K56" i="11"/>
  <c r="AO14" i="16" s="1"/>
  <c r="AA14" i="16"/>
  <c r="K58" i="11"/>
  <c r="AO16" i="16" s="1"/>
  <c r="AA16" i="16"/>
  <c r="AA15" i="16"/>
  <c r="K57" i="11"/>
  <c r="AO15" i="16" s="1"/>
  <c r="K58" i="9"/>
  <c r="W32" i="16" s="1"/>
  <c r="I32" i="16"/>
  <c r="K56" i="9"/>
  <c r="W30" i="16" s="1"/>
  <c r="I30" i="16"/>
  <c r="K55" i="9"/>
  <c r="W29" i="16" s="1"/>
  <c r="I29" i="16"/>
  <c r="I31" i="16"/>
  <c r="K57" i="9"/>
  <c r="W31" i="16" s="1"/>
  <c r="K58" i="7"/>
  <c r="BG32" i="16" s="1"/>
  <c r="AS32" i="16"/>
  <c r="K57" i="7"/>
  <c r="BG31" i="16" s="1"/>
  <c r="AS31" i="16"/>
  <c r="K55" i="7"/>
  <c r="BG29" i="16" s="1"/>
  <c r="AS29" i="16"/>
  <c r="AS30" i="16"/>
  <c r="K56" i="7"/>
  <c r="BG30" i="16" s="1"/>
  <c r="K58" i="6"/>
  <c r="W48" i="16" s="1"/>
  <c r="I48" i="16"/>
  <c r="K57" i="6"/>
  <c r="W47" i="16" s="1"/>
  <c r="I47" i="16"/>
  <c r="K56" i="6"/>
  <c r="W46" i="16" s="1"/>
  <c r="I46" i="16"/>
  <c r="K55" i="6"/>
  <c r="W45" i="16" s="1"/>
  <c r="I45" i="16"/>
  <c r="AS48" i="16"/>
  <c r="K58" i="4"/>
  <c r="BG48" i="16" s="1"/>
  <c r="K56" i="4"/>
  <c r="BG46" i="16" s="1"/>
  <c r="AS46" i="16"/>
  <c r="K57" i="4"/>
  <c r="BG47" i="16" s="1"/>
  <c r="AS47" i="16"/>
  <c r="AS45" i="16"/>
  <c r="K55" i="4"/>
  <c r="BG45" i="16" s="1"/>
  <c r="K58" i="1"/>
  <c r="BG64" i="16" s="1"/>
  <c r="AS64" i="16"/>
  <c r="K56" i="1"/>
  <c r="BG62" i="16" s="1"/>
  <c r="AS62" i="16"/>
  <c r="AS63" i="16"/>
  <c r="K57" i="1"/>
  <c r="BG63" i="16" s="1"/>
  <c r="K55" i="1"/>
  <c r="BG61" i="16" s="1"/>
  <c r="AS61" i="16"/>
  <c r="L11" i="23"/>
  <c r="CG30" i="22" s="1"/>
  <c r="K11" i="23"/>
  <c r="CF30" i="22" s="1"/>
  <c r="CC243" i="22"/>
  <c r="CC137" i="22"/>
  <c r="CD31" i="22" s="1"/>
  <c r="CH31" i="22" s="1"/>
  <c r="D12" i="23" s="1"/>
  <c r="H12" i="23" s="1"/>
  <c r="I12" i="23" s="1"/>
  <c r="J12" i="23" s="1"/>
  <c r="CC31" i="22"/>
  <c r="G12" i="23" s="1"/>
  <c r="P35" i="25"/>
  <c r="Z43" i="26"/>
  <c r="W43" i="26"/>
  <c r="Z31" i="26"/>
  <c r="W31" i="26"/>
  <c r="J35" i="25" l="1"/>
  <c r="K35" i="25"/>
  <c r="AA35" i="25" s="1"/>
  <c r="G36" i="25"/>
  <c r="P26" i="25"/>
  <c r="O26" i="25"/>
  <c r="O25" i="25"/>
  <c r="J16" i="25"/>
  <c r="P25" i="25" s="1"/>
  <c r="K16" i="25"/>
  <c r="AA16" i="25" s="1"/>
  <c r="AE16" i="25" s="1"/>
  <c r="G17" i="25"/>
  <c r="D245" i="22"/>
  <c r="F245" i="22"/>
  <c r="H245" i="22"/>
  <c r="J245" i="22"/>
  <c r="L245" i="22"/>
  <c r="N245" i="22"/>
  <c r="P245" i="22"/>
  <c r="R245" i="22"/>
  <c r="T245" i="22"/>
  <c r="V245" i="22"/>
  <c r="X245" i="22"/>
  <c r="Z245" i="22"/>
  <c r="AB245" i="22"/>
  <c r="AD245" i="22"/>
  <c r="AF245" i="22"/>
  <c r="AH245" i="22"/>
  <c r="AJ245" i="22"/>
  <c r="AL245" i="22"/>
  <c r="AN245" i="22"/>
  <c r="AP245" i="22"/>
  <c r="AR245" i="22"/>
  <c r="AT245" i="22"/>
  <c r="AV245" i="22"/>
  <c r="AX245" i="22"/>
  <c r="AZ245" i="22"/>
  <c r="BB245" i="22"/>
  <c r="BD245" i="22"/>
  <c r="BF245" i="22"/>
  <c r="BH245" i="22"/>
  <c r="BJ245" i="22"/>
  <c r="BL245" i="22"/>
  <c r="BN245" i="22"/>
  <c r="BP245" i="22"/>
  <c r="BR245" i="22"/>
  <c r="BT245" i="22"/>
  <c r="BV245" i="22"/>
  <c r="BX245" i="22"/>
  <c r="BZ245" i="22"/>
  <c r="CB245" i="22"/>
  <c r="B246" i="22"/>
  <c r="D139" i="22"/>
  <c r="CC139" i="22" s="1"/>
  <c r="CD33" i="22" s="1"/>
  <c r="CH33" i="22" s="1"/>
  <c r="D14" i="23" s="1"/>
  <c r="H14" i="23" s="1"/>
  <c r="I14" i="23" s="1"/>
  <c r="J14" i="23" s="1"/>
  <c r="F139" i="22"/>
  <c r="H139" i="22"/>
  <c r="J139" i="22"/>
  <c r="L139" i="22"/>
  <c r="N139" i="22"/>
  <c r="P139" i="22"/>
  <c r="R139" i="22"/>
  <c r="T139" i="22"/>
  <c r="V139" i="22"/>
  <c r="X139" i="22"/>
  <c r="Z139" i="22"/>
  <c r="AB139" i="22"/>
  <c r="AD139" i="22"/>
  <c r="AF139" i="22"/>
  <c r="AH139" i="22"/>
  <c r="AJ139" i="22"/>
  <c r="AL139" i="22"/>
  <c r="AN139" i="22"/>
  <c r="AP139" i="22"/>
  <c r="AR139" i="22"/>
  <c r="AT139" i="22"/>
  <c r="AV139" i="22"/>
  <c r="AX139" i="22"/>
  <c r="AZ139" i="22"/>
  <c r="BB139" i="22"/>
  <c r="BD139" i="22"/>
  <c r="BF139" i="22"/>
  <c r="BH139" i="22"/>
  <c r="BJ139" i="22"/>
  <c r="BL139" i="22"/>
  <c r="BN139" i="22"/>
  <c r="BP139" i="22"/>
  <c r="BR139" i="22"/>
  <c r="BT139" i="22"/>
  <c r="BV139" i="22"/>
  <c r="BX139" i="22"/>
  <c r="BZ139" i="22"/>
  <c r="CB139" i="22"/>
  <c r="B140" i="22"/>
  <c r="J33" i="22"/>
  <c r="N33" i="22"/>
  <c r="T33" i="22"/>
  <c r="X33" i="22"/>
  <c r="AB33" i="22"/>
  <c r="AL33" i="22"/>
  <c r="AT33" i="22"/>
  <c r="AZ33" i="22"/>
  <c r="BD33" i="22"/>
  <c r="BH33" i="22"/>
  <c r="BN33" i="22"/>
  <c r="BT33" i="22"/>
  <c r="B34" i="22"/>
  <c r="D33" i="22"/>
  <c r="F33" i="22"/>
  <c r="P33" i="22"/>
  <c r="V33" i="22"/>
  <c r="AF33" i="22"/>
  <c r="AH33" i="22"/>
  <c r="AN33" i="22"/>
  <c r="AP33" i="22"/>
  <c r="AV33" i="22"/>
  <c r="BL33" i="22"/>
  <c r="BR33" i="22"/>
  <c r="BX33" i="22"/>
  <c r="CE33" i="22"/>
  <c r="H33" i="22"/>
  <c r="L33" i="22"/>
  <c r="R33" i="22"/>
  <c r="Z33" i="22"/>
  <c r="AD33" i="22"/>
  <c r="AJ33" i="22"/>
  <c r="AR33" i="22"/>
  <c r="AX33" i="22"/>
  <c r="BB33" i="22"/>
  <c r="BF33" i="22"/>
  <c r="BJ33" i="22"/>
  <c r="BP33" i="22"/>
  <c r="BV33" i="22"/>
  <c r="BZ33" i="22"/>
  <c r="Y116" i="19"/>
  <c r="X116" i="19"/>
  <c r="W116" i="19"/>
  <c r="V116" i="19"/>
  <c r="U116" i="19"/>
  <c r="T116" i="19"/>
  <c r="S116" i="19"/>
  <c r="R116" i="19"/>
  <c r="Q117" i="19"/>
  <c r="Y26" i="19"/>
  <c r="X26" i="19"/>
  <c r="W26" i="19"/>
  <c r="V26" i="19"/>
  <c r="U26" i="19"/>
  <c r="T26" i="19"/>
  <c r="S26" i="19"/>
  <c r="Q27" i="19"/>
  <c r="R26" i="19"/>
  <c r="L29" i="24"/>
  <c r="M29" i="24" s="1"/>
  <c r="L28" i="24"/>
  <c r="M28" i="24" s="1"/>
  <c r="L30" i="24"/>
  <c r="M30" i="24" s="1"/>
  <c r="L33" i="24"/>
  <c r="M33" i="24" s="1"/>
  <c r="L32" i="24"/>
  <c r="M32" i="24" s="1"/>
  <c r="L31" i="24"/>
  <c r="M31" i="24" s="1"/>
  <c r="L34" i="24"/>
  <c r="M34" i="24" s="1"/>
  <c r="L27" i="24"/>
  <c r="M27" i="24" s="1"/>
  <c r="L24" i="24"/>
  <c r="M24" i="24" s="1"/>
  <c r="L26" i="24"/>
  <c r="M26" i="24" s="1"/>
  <c r="L25" i="24"/>
  <c r="M25" i="24" s="1"/>
  <c r="L35" i="24"/>
  <c r="M35" i="24" s="1"/>
  <c r="AC18" i="25"/>
  <c r="AI18" i="25"/>
  <c r="AF18" i="25" s="1"/>
  <c r="E88" i="23"/>
  <c r="AC17" i="25"/>
  <c r="AI17" i="25"/>
  <c r="AF17" i="25" s="1"/>
  <c r="E87" i="23"/>
  <c r="AC14" i="25"/>
  <c r="G15" i="26" s="1"/>
  <c r="AI14" i="25"/>
  <c r="AF14" i="25" s="1"/>
  <c r="E84" i="23"/>
  <c r="AD15" i="25"/>
  <c r="J17" i="26" s="1"/>
  <c r="AJ15" i="25"/>
  <c r="AG15" i="25" s="1"/>
  <c r="F85" i="23"/>
  <c r="L12" i="23"/>
  <c r="CG31" i="22" s="1"/>
  <c r="K12" i="23"/>
  <c r="CF31" i="22" s="1"/>
  <c r="E103" i="23"/>
  <c r="AC36" i="25"/>
  <c r="AF36" i="25" s="1"/>
  <c r="AI36" i="25" s="1"/>
  <c r="F102" i="23"/>
  <c r="AD35" i="25"/>
  <c r="AG35" i="25" s="1"/>
  <c r="AJ35" i="25" s="1"/>
  <c r="CC244" i="22"/>
  <c r="CC138" i="22"/>
  <c r="CD32" i="22" s="1"/>
  <c r="CH32" i="22" s="1"/>
  <c r="D13" i="23" s="1"/>
  <c r="H13" i="23" s="1"/>
  <c r="I13" i="23" s="1"/>
  <c r="J13" i="23" s="1"/>
  <c r="CC32" i="22"/>
  <c r="G13" i="23" s="1"/>
  <c r="P36" i="25"/>
  <c r="E45" i="18"/>
  <c r="P14" i="25"/>
  <c r="AV12" i="19" l="1"/>
  <c r="O11" i="25"/>
  <c r="D29" i="24"/>
  <c r="N29" i="24" s="1"/>
  <c r="AE35" i="25"/>
  <c r="AB35" i="25"/>
  <c r="O38" i="25" s="1"/>
  <c r="J36" i="25"/>
  <c r="K36" i="25"/>
  <c r="AA36" i="25" s="1"/>
  <c r="G38" i="25"/>
  <c r="F95" i="23"/>
  <c r="AD26" i="25"/>
  <c r="E95" i="23"/>
  <c r="AC26" i="25"/>
  <c r="F94" i="23"/>
  <c r="AD25" i="25"/>
  <c r="E94" i="23"/>
  <c r="AC25" i="25"/>
  <c r="J45" i="26"/>
  <c r="G45" i="26"/>
  <c r="G39" i="26"/>
  <c r="J17" i="25"/>
  <c r="K17" i="25"/>
  <c r="AA17" i="25" s="1"/>
  <c r="AE17" i="25" s="1"/>
  <c r="G18" i="25"/>
  <c r="D246" i="22"/>
  <c r="F246" i="22"/>
  <c r="H246" i="22"/>
  <c r="J246" i="22"/>
  <c r="L246" i="22"/>
  <c r="N246" i="22"/>
  <c r="P246" i="22"/>
  <c r="R246" i="22"/>
  <c r="T246" i="22"/>
  <c r="V246" i="22"/>
  <c r="X246" i="22"/>
  <c r="Z246" i="22"/>
  <c r="AB246" i="22"/>
  <c r="AD246" i="22"/>
  <c r="AF246" i="22"/>
  <c r="AH246" i="22"/>
  <c r="AJ246" i="22"/>
  <c r="AL246" i="22"/>
  <c r="AN246" i="22"/>
  <c r="AP246" i="22"/>
  <c r="AR246" i="22"/>
  <c r="AT246" i="22"/>
  <c r="AV246" i="22"/>
  <c r="AX246" i="22"/>
  <c r="AZ246" i="22"/>
  <c r="BB246" i="22"/>
  <c r="BD246" i="22"/>
  <c r="BF246" i="22"/>
  <c r="BH246" i="22"/>
  <c r="BJ246" i="22"/>
  <c r="BL246" i="22"/>
  <c r="BN246" i="22"/>
  <c r="BP246" i="22"/>
  <c r="BR246" i="22"/>
  <c r="BT246" i="22"/>
  <c r="BV246" i="22"/>
  <c r="BX246" i="22"/>
  <c r="BZ246" i="22"/>
  <c r="CB246" i="22"/>
  <c r="B247" i="22"/>
  <c r="K14" i="23"/>
  <c r="CF33" i="22" s="1"/>
  <c r="L14" i="23"/>
  <c r="CG33" i="22" s="1"/>
  <c r="D140" i="22"/>
  <c r="F140" i="22"/>
  <c r="H140" i="22"/>
  <c r="J140" i="22"/>
  <c r="L140" i="22"/>
  <c r="N140" i="22"/>
  <c r="P140" i="22"/>
  <c r="R140" i="22"/>
  <c r="T140" i="22"/>
  <c r="V140" i="22"/>
  <c r="X140" i="22"/>
  <c r="Z140" i="22"/>
  <c r="AB140" i="22"/>
  <c r="AD140" i="22"/>
  <c r="AF140" i="22"/>
  <c r="AH140" i="22"/>
  <c r="AJ140" i="22"/>
  <c r="AL140" i="22"/>
  <c r="AN140" i="22"/>
  <c r="AP140" i="22"/>
  <c r="AR140" i="22"/>
  <c r="AT140" i="22"/>
  <c r="AV140" i="22"/>
  <c r="AX140" i="22"/>
  <c r="AZ140" i="22"/>
  <c r="BB140" i="22"/>
  <c r="BD140" i="22"/>
  <c r="BF140" i="22"/>
  <c r="BH140" i="22"/>
  <c r="BJ140" i="22"/>
  <c r="BL140" i="22"/>
  <c r="BN140" i="22"/>
  <c r="BP140" i="22"/>
  <c r="BR140" i="22"/>
  <c r="BT140" i="22"/>
  <c r="BV140" i="22"/>
  <c r="BX140" i="22"/>
  <c r="BZ140" i="22"/>
  <c r="CB140" i="22"/>
  <c r="B141" i="22"/>
  <c r="J34" i="22"/>
  <c r="N34" i="22"/>
  <c r="R34" i="22"/>
  <c r="V34" i="22"/>
  <c r="X34" i="22"/>
  <c r="AD34" i="22"/>
  <c r="AJ34" i="22"/>
  <c r="AN34" i="22"/>
  <c r="AR34" i="22"/>
  <c r="AX34" i="22"/>
  <c r="BF34" i="22"/>
  <c r="BJ34" i="22"/>
  <c r="BL34" i="22"/>
  <c r="BT34" i="22"/>
  <c r="F34" i="22"/>
  <c r="L34" i="22"/>
  <c r="P34" i="22"/>
  <c r="T34" i="22"/>
  <c r="AB34" i="22"/>
  <c r="AF34" i="22"/>
  <c r="AH34" i="22"/>
  <c r="AL34" i="22"/>
  <c r="AV34" i="22"/>
  <c r="BD34" i="22"/>
  <c r="BN34" i="22"/>
  <c r="BR34" i="22"/>
  <c r="CE34" i="22"/>
  <c r="D34" i="22"/>
  <c r="H34" i="22"/>
  <c r="Z34" i="22"/>
  <c r="AP34" i="22"/>
  <c r="AT34" i="22"/>
  <c r="AZ34" i="22"/>
  <c r="BB34" i="22"/>
  <c r="BH34" i="22"/>
  <c r="BP34" i="22"/>
  <c r="BV34" i="22"/>
  <c r="BX34" i="22"/>
  <c r="BZ34" i="22"/>
  <c r="B35" i="22"/>
  <c r="Y117" i="19"/>
  <c r="X117" i="19"/>
  <c r="W117" i="19"/>
  <c r="V117" i="19"/>
  <c r="U117" i="19"/>
  <c r="T117" i="19"/>
  <c r="S117" i="19"/>
  <c r="R117" i="19"/>
  <c r="Q118" i="19"/>
  <c r="Y27" i="19"/>
  <c r="X27" i="19"/>
  <c r="W27" i="19"/>
  <c r="V27" i="19"/>
  <c r="U27" i="19"/>
  <c r="T27" i="19"/>
  <c r="S27" i="19"/>
  <c r="R27" i="19"/>
  <c r="Q28" i="19"/>
  <c r="L13" i="23"/>
  <c r="CG32" i="22" s="1"/>
  <c r="K13" i="23"/>
  <c r="CF32" i="22" s="1"/>
  <c r="AD36" i="25"/>
  <c r="AG36" i="25" s="1"/>
  <c r="F103" i="23"/>
  <c r="F84" i="23"/>
  <c r="AJ14" i="25"/>
  <c r="AG14" i="25" s="1"/>
  <c r="AD14" i="25"/>
  <c r="J15" i="26" s="1"/>
  <c r="CC245" i="22"/>
  <c r="D26" i="24"/>
  <c r="N26" i="24" s="1"/>
  <c r="D34" i="24"/>
  <c r="N34" i="24" s="1"/>
  <c r="D25" i="24"/>
  <c r="N25" i="24" s="1"/>
  <c r="D28" i="24"/>
  <c r="N28" i="24" s="1"/>
  <c r="D33" i="24"/>
  <c r="N33" i="24" s="1"/>
  <c r="CC33" i="22"/>
  <c r="G14" i="23" s="1"/>
  <c r="D30" i="24"/>
  <c r="N30" i="24" s="1"/>
  <c r="D24" i="24"/>
  <c r="D32" i="24"/>
  <c r="N32" i="24" s="1"/>
  <c r="D31" i="24"/>
  <c r="N31" i="24" s="1"/>
  <c r="D27" i="24"/>
  <c r="N27" i="24" s="1"/>
  <c r="D35" i="24"/>
  <c r="N35" i="24" s="1"/>
  <c r="AE37" i="26"/>
  <c r="AH13" i="26"/>
  <c r="AE13" i="26"/>
  <c r="AH37" i="26"/>
  <c r="F15" i="24" l="1"/>
  <c r="F14" i="24"/>
  <c r="F13" i="24"/>
  <c r="F12" i="24"/>
  <c r="F11" i="24"/>
  <c r="F10" i="24"/>
  <c r="F9" i="24"/>
  <c r="F8" i="24"/>
  <c r="F7" i="24"/>
  <c r="F6" i="24"/>
  <c r="F5" i="24"/>
  <c r="F4" i="24"/>
  <c r="E81" i="23"/>
  <c r="AI11" i="25"/>
  <c r="AF11" i="25" s="1"/>
  <c r="AC11" i="25"/>
  <c r="G35" i="26" s="1"/>
  <c r="AC38" i="25"/>
  <c r="E104" i="23"/>
  <c r="AE36" i="25"/>
  <c r="AB36" i="25"/>
  <c r="P38" i="25" s="1"/>
  <c r="J38" i="25"/>
  <c r="K38" i="25"/>
  <c r="AA38" i="25" s="1"/>
  <c r="G40" i="25"/>
  <c r="R22" i="26"/>
  <c r="AG26" i="25"/>
  <c r="AJ26" i="25" s="1"/>
  <c r="O22" i="26"/>
  <c r="AF26" i="25"/>
  <c r="AI26" i="25" s="1"/>
  <c r="R16" i="26"/>
  <c r="AG25" i="25"/>
  <c r="AJ25" i="25" s="1"/>
  <c r="O16" i="26"/>
  <c r="AF25" i="25"/>
  <c r="AI25" i="25" s="1"/>
  <c r="O28" i="25"/>
  <c r="J18" i="25"/>
  <c r="K18" i="25"/>
  <c r="AA18" i="25" s="1"/>
  <c r="AE18" i="25" s="1"/>
  <c r="G19" i="25"/>
  <c r="D247" i="22"/>
  <c r="F247" i="22"/>
  <c r="H247" i="22"/>
  <c r="J247" i="22"/>
  <c r="L247" i="22"/>
  <c r="N247" i="22"/>
  <c r="P247" i="22"/>
  <c r="R247" i="22"/>
  <c r="T247" i="22"/>
  <c r="V247" i="22"/>
  <c r="X247" i="22"/>
  <c r="Z247" i="22"/>
  <c r="AB247" i="22"/>
  <c r="AD247" i="22"/>
  <c r="AF247" i="22"/>
  <c r="AH247" i="22"/>
  <c r="AJ247" i="22"/>
  <c r="AL247" i="22"/>
  <c r="AN247" i="22"/>
  <c r="AP247" i="22"/>
  <c r="AR247" i="22"/>
  <c r="AT247" i="22"/>
  <c r="AV247" i="22"/>
  <c r="AX247" i="22"/>
  <c r="AZ247" i="22"/>
  <c r="BB247" i="22"/>
  <c r="BD247" i="22"/>
  <c r="BF247" i="22"/>
  <c r="BH247" i="22"/>
  <c r="BJ247" i="22"/>
  <c r="BL247" i="22"/>
  <c r="BN247" i="22"/>
  <c r="BP247" i="22"/>
  <c r="BR247" i="22"/>
  <c r="BT247" i="22"/>
  <c r="BV247" i="22"/>
  <c r="BX247" i="22"/>
  <c r="BZ247" i="22"/>
  <c r="CB247" i="22"/>
  <c r="B248" i="22"/>
  <c r="D141" i="22"/>
  <c r="F141" i="22"/>
  <c r="H141" i="22"/>
  <c r="J141" i="22"/>
  <c r="L141" i="22"/>
  <c r="N141" i="22"/>
  <c r="P141" i="22"/>
  <c r="R141" i="22"/>
  <c r="T141" i="22"/>
  <c r="V141" i="22"/>
  <c r="X141" i="22"/>
  <c r="Z141" i="22"/>
  <c r="AB141" i="22"/>
  <c r="AD141" i="22"/>
  <c r="AF141" i="22"/>
  <c r="AH141" i="22"/>
  <c r="AJ141" i="22"/>
  <c r="AL141" i="22"/>
  <c r="AN141" i="22"/>
  <c r="AP141" i="22"/>
  <c r="AR141" i="22"/>
  <c r="AT141" i="22"/>
  <c r="AV141" i="22"/>
  <c r="AX141" i="22"/>
  <c r="AZ141" i="22"/>
  <c r="BB141" i="22"/>
  <c r="BD141" i="22"/>
  <c r="BF141" i="22"/>
  <c r="BH141" i="22"/>
  <c r="BJ141" i="22"/>
  <c r="BL141" i="22"/>
  <c r="BN141" i="22"/>
  <c r="BP141" i="22"/>
  <c r="BR141" i="22"/>
  <c r="BT141" i="22"/>
  <c r="BV141" i="22"/>
  <c r="BX141" i="22"/>
  <c r="BZ141" i="22"/>
  <c r="CB141" i="22"/>
  <c r="B142" i="22"/>
  <c r="H35" i="22"/>
  <c r="P35" i="22"/>
  <c r="X35" i="22"/>
  <c r="AB35" i="22"/>
  <c r="AH35" i="22"/>
  <c r="AR35" i="22"/>
  <c r="AV35" i="22"/>
  <c r="BH35" i="22"/>
  <c r="BJ35" i="22"/>
  <c r="BR35" i="22"/>
  <c r="D35" i="22"/>
  <c r="J35" i="22"/>
  <c r="N35" i="22"/>
  <c r="T35" i="22"/>
  <c r="Z35" i="22"/>
  <c r="AF35" i="22"/>
  <c r="AJ35" i="22"/>
  <c r="AL35" i="22"/>
  <c r="AP35" i="22"/>
  <c r="AX35" i="22"/>
  <c r="BB35" i="22"/>
  <c r="BL35" i="22"/>
  <c r="BP35" i="22"/>
  <c r="BT35" i="22"/>
  <c r="BX35" i="22"/>
  <c r="CE35" i="22"/>
  <c r="F35" i="22"/>
  <c r="L35" i="22"/>
  <c r="R35" i="22"/>
  <c r="V35" i="22"/>
  <c r="AD35" i="22"/>
  <c r="AN35" i="22"/>
  <c r="AT35" i="22"/>
  <c r="AZ35" i="22"/>
  <c r="BD35" i="22"/>
  <c r="BF35" i="22"/>
  <c r="BN35" i="22"/>
  <c r="BV35" i="22"/>
  <c r="BZ35" i="22"/>
  <c r="B36" i="22"/>
  <c r="Y118" i="19"/>
  <c r="X118" i="19"/>
  <c r="W118" i="19"/>
  <c r="V118" i="19"/>
  <c r="U118" i="19"/>
  <c r="T118" i="19"/>
  <c r="S118" i="19"/>
  <c r="R118" i="19"/>
  <c r="Q119" i="19"/>
  <c r="Y28" i="19"/>
  <c r="X28" i="19"/>
  <c r="W28" i="19"/>
  <c r="V28" i="19"/>
  <c r="U28" i="19"/>
  <c r="T28" i="19"/>
  <c r="S28" i="19"/>
  <c r="R28" i="19"/>
  <c r="Q29" i="19"/>
  <c r="N24" i="24"/>
  <c r="O24" i="24" s="1"/>
  <c r="B2" i="19" s="1"/>
  <c r="G4" i="24"/>
  <c r="H4" i="24"/>
  <c r="I4" i="24"/>
  <c r="J4" i="24"/>
  <c r="K4" i="24"/>
  <c r="G5" i="24"/>
  <c r="H5" i="24"/>
  <c r="I5" i="24"/>
  <c r="J5" i="24"/>
  <c r="K5" i="24"/>
  <c r="G6" i="24"/>
  <c r="H6" i="24"/>
  <c r="I6" i="24"/>
  <c r="J6" i="24"/>
  <c r="K6" i="24"/>
  <c r="G7" i="24"/>
  <c r="H7" i="24"/>
  <c r="I7" i="24"/>
  <c r="J7" i="24"/>
  <c r="K7" i="24"/>
  <c r="G8" i="24"/>
  <c r="H8" i="24"/>
  <c r="I8" i="24"/>
  <c r="J8" i="24"/>
  <c r="K8" i="24"/>
  <c r="G9" i="24"/>
  <c r="H9" i="24"/>
  <c r="I9" i="24"/>
  <c r="J9" i="24"/>
  <c r="K9" i="24"/>
  <c r="G10" i="24"/>
  <c r="H10" i="24"/>
  <c r="I10" i="24"/>
  <c r="J10" i="24"/>
  <c r="K10" i="24"/>
  <c r="G11" i="24"/>
  <c r="H11" i="24"/>
  <c r="I11" i="24"/>
  <c r="J11" i="24"/>
  <c r="K11" i="24"/>
  <c r="G12" i="24"/>
  <c r="H12" i="24"/>
  <c r="I12" i="24"/>
  <c r="J12" i="24"/>
  <c r="K12" i="24"/>
  <c r="G13" i="24"/>
  <c r="H13" i="24"/>
  <c r="I13" i="24"/>
  <c r="J13" i="24"/>
  <c r="K13" i="24"/>
  <c r="G14" i="24"/>
  <c r="H14" i="24"/>
  <c r="I14" i="24"/>
  <c r="J14" i="24"/>
  <c r="K14" i="24"/>
  <c r="G15" i="24"/>
  <c r="H15" i="24"/>
  <c r="I15" i="24"/>
  <c r="J15" i="24"/>
  <c r="K15" i="24"/>
  <c r="CC246" i="22"/>
  <c r="CC140" i="22"/>
  <c r="CD34" i="22" s="1"/>
  <c r="CH34" i="22" s="1"/>
  <c r="D15" i="23" s="1"/>
  <c r="H15" i="23" s="1"/>
  <c r="I15" i="23" s="1"/>
  <c r="J15" i="23" s="1"/>
  <c r="CC34" i="22"/>
  <c r="G15" i="23" s="1"/>
  <c r="O40" i="25"/>
  <c r="P40" i="25"/>
  <c r="J39" i="26"/>
  <c r="J41" i="26"/>
  <c r="J47" i="26"/>
  <c r="G41" i="26"/>
  <c r="AF38" i="25" l="1"/>
  <c r="AM31" i="26"/>
  <c r="AD38" i="25"/>
  <c r="F104" i="23"/>
  <c r="F7" i="27"/>
  <c r="AE38" i="25"/>
  <c r="AB38" i="25"/>
  <c r="J40" i="25"/>
  <c r="K40" i="25"/>
  <c r="AA40" i="25" s="1"/>
  <c r="AC28" i="25"/>
  <c r="E97" i="23"/>
  <c r="G47" i="26"/>
  <c r="J19" i="25"/>
  <c r="K19" i="25"/>
  <c r="AA19" i="25" s="1"/>
  <c r="AE19" i="25" s="1"/>
  <c r="D248" i="22"/>
  <c r="F248" i="22"/>
  <c r="H248" i="22"/>
  <c r="J248" i="22"/>
  <c r="L248" i="22"/>
  <c r="N248" i="22"/>
  <c r="P248" i="22"/>
  <c r="R248" i="22"/>
  <c r="T248" i="22"/>
  <c r="V248" i="22"/>
  <c r="X248" i="22"/>
  <c r="Z248" i="22"/>
  <c r="AB248" i="22"/>
  <c r="AD248" i="22"/>
  <c r="AF248" i="22"/>
  <c r="AH248" i="22"/>
  <c r="AJ248" i="22"/>
  <c r="AL248" i="22"/>
  <c r="AN248" i="22"/>
  <c r="AP248" i="22"/>
  <c r="AR248" i="22"/>
  <c r="AT248" i="22"/>
  <c r="AV248" i="22"/>
  <c r="AX248" i="22"/>
  <c r="AZ248" i="22"/>
  <c r="BB248" i="22"/>
  <c r="BD248" i="22"/>
  <c r="BF248" i="22"/>
  <c r="BH248" i="22"/>
  <c r="BJ248" i="22"/>
  <c r="BL248" i="22"/>
  <c r="BN248" i="22"/>
  <c r="BP248" i="22"/>
  <c r="BR248" i="22"/>
  <c r="BT248" i="22"/>
  <c r="BV248" i="22"/>
  <c r="BX248" i="22"/>
  <c r="BZ248" i="22"/>
  <c r="CB248" i="22"/>
  <c r="B249" i="22"/>
  <c r="D142" i="22"/>
  <c r="F142" i="22"/>
  <c r="H142" i="22"/>
  <c r="J142" i="22"/>
  <c r="L142" i="22"/>
  <c r="N142" i="22"/>
  <c r="P142" i="22"/>
  <c r="R142" i="22"/>
  <c r="T142" i="22"/>
  <c r="V142" i="22"/>
  <c r="X142" i="22"/>
  <c r="Z142" i="22"/>
  <c r="AB142" i="22"/>
  <c r="AD142" i="22"/>
  <c r="AF142" i="22"/>
  <c r="AH142" i="22"/>
  <c r="AJ142" i="22"/>
  <c r="AL142" i="22"/>
  <c r="AN142" i="22"/>
  <c r="AP142" i="22"/>
  <c r="AR142" i="22"/>
  <c r="AT142" i="22"/>
  <c r="AV142" i="22"/>
  <c r="AX142" i="22"/>
  <c r="AZ142" i="22"/>
  <c r="BB142" i="22"/>
  <c r="BD142" i="22"/>
  <c r="BF142" i="22"/>
  <c r="BH142" i="22"/>
  <c r="BJ142" i="22"/>
  <c r="BL142" i="22"/>
  <c r="BN142" i="22"/>
  <c r="BP142" i="22"/>
  <c r="BR142" i="22"/>
  <c r="BT142" i="22"/>
  <c r="BV142" i="22"/>
  <c r="BX142" i="22"/>
  <c r="BZ142" i="22"/>
  <c r="CB142" i="22"/>
  <c r="B143" i="22"/>
  <c r="D36" i="22"/>
  <c r="L36" i="22"/>
  <c r="P36" i="22"/>
  <c r="V36" i="22"/>
  <c r="AB36" i="22"/>
  <c r="AH36" i="22"/>
  <c r="AL36" i="22"/>
  <c r="AV36" i="22"/>
  <c r="BD36" i="22"/>
  <c r="BH36" i="22"/>
  <c r="BL36" i="22"/>
  <c r="BP36" i="22"/>
  <c r="BT36" i="22"/>
  <c r="BV36" i="22"/>
  <c r="BZ36" i="22"/>
  <c r="B37" i="22"/>
  <c r="H36" i="22"/>
  <c r="R36" i="22"/>
  <c r="X36" i="22"/>
  <c r="AD36" i="22"/>
  <c r="AJ36" i="22"/>
  <c r="AN36" i="22"/>
  <c r="AR36" i="22"/>
  <c r="AZ36" i="22"/>
  <c r="BJ36" i="22"/>
  <c r="BR36" i="22"/>
  <c r="F36" i="22"/>
  <c r="J36" i="22"/>
  <c r="N36" i="22"/>
  <c r="T36" i="22"/>
  <c r="Z36" i="22"/>
  <c r="AF36" i="22"/>
  <c r="AP36" i="22"/>
  <c r="AT36" i="22"/>
  <c r="AX36" i="22"/>
  <c r="BB36" i="22"/>
  <c r="BF36" i="22"/>
  <c r="BN36" i="22"/>
  <c r="BX36" i="22"/>
  <c r="CE36" i="22"/>
  <c r="Y119" i="19"/>
  <c r="X119" i="19"/>
  <c r="W119" i="19"/>
  <c r="V119" i="19"/>
  <c r="U119" i="19"/>
  <c r="T119" i="19"/>
  <c r="S119" i="19"/>
  <c r="R119" i="19"/>
  <c r="Q120" i="19"/>
  <c r="Y29" i="19"/>
  <c r="X29" i="19"/>
  <c r="W29" i="19"/>
  <c r="V29" i="19"/>
  <c r="U29" i="19"/>
  <c r="T29" i="19"/>
  <c r="S29" i="19"/>
  <c r="R29" i="19"/>
  <c r="Q30" i="19"/>
  <c r="O4" i="19"/>
  <c r="N4" i="19"/>
  <c r="M4" i="19"/>
  <c r="L4" i="19"/>
  <c r="K4" i="19"/>
  <c r="J4" i="19"/>
  <c r="H4" i="19"/>
  <c r="G4" i="19"/>
  <c r="E4" i="19"/>
  <c r="I4" i="19"/>
  <c r="F4" i="19"/>
  <c r="D4" i="19"/>
  <c r="L15" i="23"/>
  <c r="CG34" i="22" s="1"/>
  <c r="K15" i="23"/>
  <c r="CF34" i="22" s="1"/>
  <c r="E105" i="23"/>
  <c r="AC40" i="25"/>
  <c r="F105" i="23"/>
  <c r="AD40" i="25"/>
  <c r="CC247" i="22"/>
  <c r="CC141" i="22"/>
  <c r="CD35" i="22" s="1"/>
  <c r="CH35" i="22" s="1"/>
  <c r="D16" i="23" s="1"/>
  <c r="H16" i="23" s="1"/>
  <c r="I16" i="23" s="1"/>
  <c r="J16" i="23" s="1"/>
  <c r="CC35" i="22"/>
  <c r="G16" i="23" s="1"/>
  <c r="O27" i="25"/>
  <c r="AF40" i="25" l="1"/>
  <c r="AM19" i="26"/>
  <c r="AG40" i="25"/>
  <c r="AP19" i="26"/>
  <c r="AP31" i="26"/>
  <c r="AG38" i="25"/>
  <c r="AH38" i="25"/>
  <c r="AT31" i="26"/>
  <c r="F9" i="27"/>
  <c r="AE37" i="25"/>
  <c r="F3" i="27"/>
  <c r="AE40" i="25"/>
  <c r="AB40" i="25"/>
  <c r="O46" i="26"/>
  <c r="AF28" i="25"/>
  <c r="AI28" i="25" s="1"/>
  <c r="D249" i="22"/>
  <c r="F249" i="22"/>
  <c r="H249" i="22"/>
  <c r="J249" i="22"/>
  <c r="L249" i="22"/>
  <c r="N249" i="22"/>
  <c r="P249" i="22"/>
  <c r="R249" i="22"/>
  <c r="T249" i="22"/>
  <c r="V249" i="22"/>
  <c r="X249" i="22"/>
  <c r="Z249" i="22"/>
  <c r="AB249" i="22"/>
  <c r="AD249" i="22"/>
  <c r="AF249" i="22"/>
  <c r="AH249" i="22"/>
  <c r="AJ249" i="22"/>
  <c r="AL249" i="22"/>
  <c r="AN249" i="22"/>
  <c r="AP249" i="22"/>
  <c r="AR249" i="22"/>
  <c r="AT249" i="22"/>
  <c r="AV249" i="22"/>
  <c r="AX249" i="22"/>
  <c r="AZ249" i="22"/>
  <c r="BB249" i="22"/>
  <c r="BD249" i="22"/>
  <c r="BF249" i="22"/>
  <c r="BH249" i="22"/>
  <c r="BJ249" i="22"/>
  <c r="BL249" i="22"/>
  <c r="BN249" i="22"/>
  <c r="BP249" i="22"/>
  <c r="BR249" i="22"/>
  <c r="BT249" i="22"/>
  <c r="BV249" i="22"/>
  <c r="BX249" i="22"/>
  <c r="BZ249" i="22"/>
  <c r="CB249" i="22"/>
  <c r="B250" i="22"/>
  <c r="D143" i="22"/>
  <c r="F143" i="22"/>
  <c r="H143" i="22"/>
  <c r="J143" i="22"/>
  <c r="L143" i="22"/>
  <c r="N143" i="22"/>
  <c r="P143" i="22"/>
  <c r="R143" i="22"/>
  <c r="T143" i="22"/>
  <c r="V143" i="22"/>
  <c r="X143" i="22"/>
  <c r="Z143" i="22"/>
  <c r="AB143" i="22"/>
  <c r="AD143" i="22"/>
  <c r="AF143" i="22"/>
  <c r="AH143" i="22"/>
  <c r="AJ143" i="22"/>
  <c r="AL143" i="22"/>
  <c r="AN143" i="22"/>
  <c r="AP143" i="22"/>
  <c r="AR143" i="22"/>
  <c r="AT143" i="22"/>
  <c r="AV143" i="22"/>
  <c r="AX143" i="22"/>
  <c r="AZ143" i="22"/>
  <c r="BB143" i="22"/>
  <c r="BD143" i="22"/>
  <c r="BF143" i="22"/>
  <c r="BH143" i="22"/>
  <c r="BJ143" i="22"/>
  <c r="BL143" i="22"/>
  <c r="BN143" i="22"/>
  <c r="BP143" i="22"/>
  <c r="BR143" i="22"/>
  <c r="BT143" i="22"/>
  <c r="BV143" i="22"/>
  <c r="BX143" i="22"/>
  <c r="BZ143" i="22"/>
  <c r="CB143" i="22"/>
  <c r="B144" i="22"/>
  <c r="H37" i="22"/>
  <c r="L37" i="22"/>
  <c r="X37" i="22"/>
  <c r="AD37" i="22"/>
  <c r="AL37" i="22"/>
  <c r="AP37" i="22"/>
  <c r="AV37" i="22"/>
  <c r="BB37" i="22"/>
  <c r="BH37" i="22"/>
  <c r="BV37" i="22"/>
  <c r="B38" i="22"/>
  <c r="F37" i="22"/>
  <c r="R37" i="22"/>
  <c r="T37" i="22"/>
  <c r="Z37" i="22"/>
  <c r="AJ37" i="22"/>
  <c r="AR37" i="22"/>
  <c r="AX37" i="22"/>
  <c r="BD37" i="22"/>
  <c r="BJ37" i="22"/>
  <c r="BN37" i="22"/>
  <c r="BP37" i="22"/>
  <c r="BR37" i="22"/>
  <c r="BT37" i="22"/>
  <c r="BX37" i="22"/>
  <c r="D37" i="22"/>
  <c r="J37" i="22"/>
  <c r="N37" i="22"/>
  <c r="P37" i="22"/>
  <c r="V37" i="22"/>
  <c r="AB37" i="22"/>
  <c r="AF37" i="22"/>
  <c r="AH37" i="22"/>
  <c r="AN37" i="22"/>
  <c r="AT37" i="22"/>
  <c r="AZ37" i="22"/>
  <c r="BF37" i="22"/>
  <c r="BL37" i="22"/>
  <c r="BZ37" i="22"/>
  <c r="CE37" i="22"/>
  <c r="Y120" i="19"/>
  <c r="X120" i="19"/>
  <c r="W120" i="19"/>
  <c r="V120" i="19"/>
  <c r="U120" i="19"/>
  <c r="T120" i="19"/>
  <c r="S120" i="19"/>
  <c r="R120" i="19"/>
  <c r="Q121" i="19"/>
  <c r="Y30" i="19"/>
  <c r="X30" i="19"/>
  <c r="W30" i="19"/>
  <c r="V30" i="19"/>
  <c r="U30" i="19"/>
  <c r="T30" i="19"/>
  <c r="S30" i="19"/>
  <c r="Q31" i="19"/>
  <c r="R30" i="19"/>
  <c r="O5" i="19"/>
  <c r="O6" i="19"/>
  <c r="O7" i="19"/>
  <c r="O8" i="19"/>
  <c r="O9" i="19"/>
  <c r="O12" i="19"/>
  <c r="O14" i="19"/>
  <c r="O18" i="19"/>
  <c r="O19" i="19"/>
  <c r="O20" i="19"/>
  <c r="O22" i="19"/>
  <c r="O23" i="19"/>
  <c r="O26" i="19"/>
  <c r="O27" i="19"/>
  <c r="O31" i="19"/>
  <c r="O32" i="19"/>
  <c r="O35" i="19"/>
  <c r="O37" i="19"/>
  <c r="O38" i="19"/>
  <c r="O45" i="19"/>
  <c r="O47" i="19"/>
  <c r="O50" i="19"/>
  <c r="O51" i="19"/>
  <c r="O52" i="19"/>
  <c r="O53" i="19"/>
  <c r="O54" i="19"/>
  <c r="O58" i="19"/>
  <c r="O59" i="19"/>
  <c r="O60" i="19"/>
  <c r="O61" i="19"/>
  <c r="O62" i="19"/>
  <c r="O63" i="19"/>
  <c r="O65" i="19"/>
  <c r="O66" i="19"/>
  <c r="O67" i="19"/>
  <c r="O68" i="19"/>
  <c r="O69" i="19"/>
  <c r="O71" i="19"/>
  <c r="O72" i="19"/>
  <c r="O73" i="19"/>
  <c r="O74" i="19"/>
  <c r="O76" i="19"/>
  <c r="O77" i="19"/>
  <c r="O78" i="19"/>
  <c r="O80" i="19"/>
  <c r="O81" i="19"/>
  <c r="O83" i="19"/>
  <c r="O86" i="19"/>
  <c r="O87" i="19"/>
  <c r="O88" i="19"/>
  <c r="O89" i="19"/>
  <c r="O90" i="19"/>
  <c r="O91" i="19"/>
  <c r="O93" i="19"/>
  <c r="O94" i="19"/>
  <c r="O95" i="19"/>
  <c r="O96" i="19"/>
  <c r="O97" i="19"/>
  <c r="O99" i="19"/>
  <c r="O100" i="19"/>
  <c r="O101" i="19"/>
  <c r="O102" i="19"/>
  <c r="O104" i="19"/>
  <c r="O105" i="19"/>
  <c r="O106" i="19"/>
  <c r="O108" i="19"/>
  <c r="O109" i="19"/>
  <c r="O111" i="19"/>
  <c r="O114" i="19"/>
  <c r="O115" i="19"/>
  <c r="O116" i="19"/>
  <c r="O117" i="19"/>
  <c r="O118" i="19"/>
  <c r="O120" i="19"/>
  <c r="O121" i="19"/>
  <c r="O122" i="19"/>
  <c r="O123" i="19"/>
  <c r="O125" i="19"/>
  <c r="O126" i="19"/>
  <c r="O127" i="19"/>
  <c r="O129" i="19"/>
  <c r="O130" i="19"/>
  <c r="O132" i="19"/>
  <c r="O142" i="19"/>
  <c r="O144" i="19"/>
  <c r="O154" i="19"/>
  <c r="O157" i="19"/>
  <c r="O160" i="19"/>
  <c r="O161" i="19"/>
  <c r="O171" i="19"/>
  <c r="O172" i="19"/>
  <c r="O173" i="19"/>
  <c r="O174" i="19"/>
  <c r="O175" i="19"/>
  <c r="O176" i="19"/>
  <c r="O178" i="19"/>
  <c r="O179" i="19"/>
  <c r="O183" i="19"/>
  <c r="O185" i="19"/>
  <c r="O186" i="19"/>
  <c r="O187" i="19"/>
  <c r="O188" i="19"/>
  <c r="O189" i="19"/>
  <c r="O191" i="19"/>
  <c r="O192" i="19"/>
  <c r="O193" i="19"/>
  <c r="O194" i="19"/>
  <c r="O196" i="19"/>
  <c r="O197" i="19"/>
  <c r="O198" i="19"/>
  <c r="O200" i="19"/>
  <c r="O201" i="19"/>
  <c r="O203" i="19"/>
  <c r="O206" i="19"/>
  <c r="O207" i="19"/>
  <c r="O208" i="19"/>
  <c r="O209" i="19"/>
  <c r="O135" i="19"/>
  <c r="O140" i="19"/>
  <c r="O145" i="19"/>
  <c r="O147" i="19"/>
  <c r="O150" i="19"/>
  <c r="O151" i="19"/>
  <c r="O152" i="19"/>
  <c r="O155" i="19"/>
  <c r="O163" i="19"/>
  <c r="O166" i="19"/>
  <c r="O170" i="19"/>
  <c r="O180" i="19"/>
  <c r="O181" i="19"/>
  <c r="O182" i="19"/>
  <c r="O210" i="19"/>
  <c r="O211" i="19"/>
  <c r="O213" i="19"/>
  <c r="O214" i="19"/>
  <c r="O215" i="19"/>
  <c r="O216" i="19"/>
  <c r="O217" i="19"/>
  <c r="O219" i="19"/>
  <c r="O220" i="19"/>
  <c r="O221" i="19"/>
  <c r="O222" i="19"/>
  <c r="O224" i="19"/>
  <c r="O225" i="19"/>
  <c r="O226" i="19"/>
  <c r="O228" i="19"/>
  <c r="O229" i="19"/>
  <c r="O231" i="19"/>
  <c r="O234" i="19"/>
  <c r="O235" i="19"/>
  <c r="O236" i="19"/>
  <c r="O237" i="19"/>
  <c r="O238" i="19"/>
  <c r="O240" i="19"/>
  <c r="O241" i="19"/>
  <c r="O242" i="19"/>
  <c r="O243" i="19"/>
  <c r="O245" i="19"/>
  <c r="O246" i="19"/>
  <c r="O247" i="19"/>
  <c r="O249" i="19"/>
  <c r="O250" i="19"/>
  <c r="O252" i="19"/>
  <c r="O255" i="19"/>
  <c r="O256" i="19"/>
  <c r="O257" i="19"/>
  <c r="O258" i="19"/>
  <c r="O260" i="19"/>
  <c r="O261" i="19"/>
  <c r="O262" i="19"/>
  <c r="O264" i="19"/>
  <c r="O265" i="19"/>
  <c r="O267" i="19"/>
  <c r="O270" i="19"/>
  <c r="O271" i="19"/>
  <c r="O272" i="19"/>
  <c r="O274" i="19"/>
  <c r="O275" i="19"/>
  <c r="O277" i="19"/>
  <c r="O280" i="19"/>
  <c r="O281" i="19"/>
  <c r="O283" i="19"/>
  <c r="O136" i="19"/>
  <c r="O137" i="19"/>
  <c r="O141" i="19"/>
  <c r="O286" i="19"/>
  <c r="O290" i="19"/>
  <c r="O291" i="19"/>
  <c r="O292" i="19"/>
  <c r="O293" i="19"/>
  <c r="O294" i="19"/>
  <c r="O295" i="19"/>
  <c r="O297" i="19"/>
  <c r="O298" i="19"/>
  <c r="O299" i="19"/>
  <c r="O300" i="19"/>
  <c r="O301" i="19"/>
  <c r="O303" i="19"/>
  <c r="O304" i="19"/>
  <c r="O305" i="19"/>
  <c r="O306" i="19"/>
  <c r="O308" i="19"/>
  <c r="O309" i="19"/>
  <c r="O310" i="19"/>
  <c r="O312" i="19"/>
  <c r="O313" i="19"/>
  <c r="O315" i="19"/>
  <c r="O318" i="19"/>
  <c r="O319" i="19"/>
  <c r="O320" i="19"/>
  <c r="O321" i="19"/>
  <c r="O322" i="19"/>
  <c r="O324" i="19"/>
  <c r="O325" i="19"/>
  <c r="O326" i="19"/>
  <c r="O327" i="19"/>
  <c r="O329" i="19"/>
  <c r="O330" i="19"/>
  <c r="O331" i="19"/>
  <c r="O333" i="19"/>
  <c r="O334" i="19"/>
  <c r="O336" i="19"/>
  <c r="O339" i="19"/>
  <c r="O340" i="19"/>
  <c r="O341" i="19"/>
  <c r="O342" i="19"/>
  <c r="O344" i="19"/>
  <c r="O345" i="19"/>
  <c r="O346" i="19"/>
  <c r="O348" i="19"/>
  <c r="O349" i="19"/>
  <c r="O351" i="19"/>
  <c r="O354" i="19"/>
  <c r="O355" i="19"/>
  <c r="O356" i="19"/>
  <c r="O358" i="19"/>
  <c r="O359" i="19"/>
  <c r="O138" i="19"/>
  <c r="O361" i="19"/>
  <c r="O364" i="19"/>
  <c r="O365" i="19"/>
  <c r="O367" i="19"/>
  <c r="O370" i="19"/>
  <c r="O374" i="19"/>
  <c r="O375" i="19"/>
  <c r="O376" i="19"/>
  <c r="O377" i="19"/>
  <c r="O378" i="19"/>
  <c r="O380" i="19"/>
  <c r="O381" i="19"/>
  <c r="O382" i="19"/>
  <c r="O383" i="19"/>
  <c r="O385" i="19"/>
  <c r="O386" i="19"/>
  <c r="O387" i="19"/>
  <c r="O389" i="19"/>
  <c r="O390" i="19"/>
  <c r="O392" i="19"/>
  <c r="O395" i="19"/>
  <c r="O396" i="19"/>
  <c r="O397" i="19"/>
  <c r="O398" i="19"/>
  <c r="O400" i="19"/>
  <c r="O401" i="19"/>
  <c r="O402" i="19"/>
  <c r="O404" i="19"/>
  <c r="O405" i="19"/>
  <c r="O407" i="19"/>
  <c r="O410" i="19"/>
  <c r="O411" i="19"/>
  <c r="O412" i="19"/>
  <c r="O414" i="19"/>
  <c r="O415" i="19"/>
  <c r="O417" i="19"/>
  <c r="O420" i="19"/>
  <c r="O421" i="19"/>
  <c r="O423" i="19"/>
  <c r="O426" i="19"/>
  <c r="O430" i="19"/>
  <c r="O431" i="19"/>
  <c r="O432" i="19"/>
  <c r="O433" i="19"/>
  <c r="O435" i="19"/>
  <c r="O436" i="19"/>
  <c r="O442" i="19"/>
  <c r="O461" i="19"/>
  <c r="O465" i="19"/>
  <c r="O469" i="19"/>
  <c r="O472" i="19"/>
  <c r="O491" i="19"/>
  <c r="O437" i="19"/>
  <c r="O446" i="19"/>
  <c r="O449" i="19"/>
  <c r="O455" i="19"/>
  <c r="O466" i="19"/>
  <c r="O467" i="19"/>
  <c r="O475" i="19"/>
  <c r="O488" i="19"/>
  <c r="O495" i="19"/>
  <c r="O481" i="19"/>
  <c r="O439" i="19"/>
  <c r="O440" i="19"/>
  <c r="O450" i="19"/>
  <c r="O452" i="19"/>
  <c r="O458" i="19"/>
  <c r="O470" i="19"/>
  <c r="O476" i="19"/>
  <c r="O485" i="19"/>
  <c r="O445" i="19"/>
  <c r="O447" i="19"/>
  <c r="O456" i="19"/>
  <c r="O478" i="19"/>
  <c r="O486" i="19"/>
  <c r="O10" i="19"/>
  <c r="O11" i="19"/>
  <c r="O15" i="19"/>
  <c r="O16" i="19"/>
  <c r="O17" i="19"/>
  <c r="O24" i="19"/>
  <c r="O25" i="19"/>
  <c r="O29" i="19"/>
  <c r="O30" i="19"/>
  <c r="O33" i="19"/>
  <c r="O36" i="19"/>
  <c r="O40" i="19"/>
  <c r="O41" i="19"/>
  <c r="O42" i="19"/>
  <c r="O44" i="19"/>
  <c r="O55" i="19"/>
  <c r="O56" i="19"/>
  <c r="N10" i="19"/>
  <c r="N14" i="19"/>
  <c r="N15" i="19"/>
  <c r="N16" i="19"/>
  <c r="N17" i="19"/>
  <c r="N19" i="19"/>
  <c r="N24" i="19"/>
  <c r="N29" i="19"/>
  <c r="N30" i="19"/>
  <c r="N34" i="19"/>
  <c r="N36" i="19"/>
  <c r="N39" i="19"/>
  <c r="N40" i="19"/>
  <c r="N41" i="19"/>
  <c r="N44" i="19"/>
  <c r="N46" i="19"/>
  <c r="N48" i="19"/>
  <c r="N50" i="19"/>
  <c r="N51" i="19"/>
  <c r="N52" i="19"/>
  <c r="N53" i="19"/>
  <c r="N54" i="19"/>
  <c r="N55" i="19"/>
  <c r="N58" i="19"/>
  <c r="N59" i="19"/>
  <c r="N60" i="19"/>
  <c r="N61" i="19"/>
  <c r="N62" i="19"/>
  <c r="N64" i="19"/>
  <c r="N65" i="19"/>
  <c r="N66" i="19"/>
  <c r="N67" i="19"/>
  <c r="N68" i="19"/>
  <c r="N70" i="19"/>
  <c r="N71" i="19"/>
  <c r="N72" i="19"/>
  <c r="N73" i="19"/>
  <c r="N75" i="19"/>
  <c r="N76" i="19"/>
  <c r="N77" i="19"/>
  <c r="N79" i="19"/>
  <c r="N80" i="19"/>
  <c r="N82" i="19"/>
  <c r="N84" i="19"/>
  <c r="N86" i="19"/>
  <c r="N87" i="19"/>
  <c r="N88" i="19"/>
  <c r="N89" i="19"/>
  <c r="N90" i="19"/>
  <c r="N92" i="19"/>
  <c r="N93" i="19"/>
  <c r="N94" i="19"/>
  <c r="N95" i="19"/>
  <c r="N96" i="19"/>
  <c r="N98" i="19"/>
  <c r="N99" i="19"/>
  <c r="N100" i="19"/>
  <c r="N101" i="19"/>
  <c r="N103" i="19"/>
  <c r="N104" i="19"/>
  <c r="N105" i="19"/>
  <c r="N107" i="19"/>
  <c r="N108" i="19"/>
  <c r="N110" i="19"/>
  <c r="N112" i="19"/>
  <c r="N114" i="19"/>
  <c r="N115" i="19"/>
  <c r="N116" i="19"/>
  <c r="N117" i="19"/>
  <c r="N119" i="19"/>
  <c r="N120" i="19"/>
  <c r="N121" i="19"/>
  <c r="N122" i="19"/>
  <c r="N124" i="19"/>
  <c r="N125" i="19"/>
  <c r="N126" i="19"/>
  <c r="N128" i="19"/>
  <c r="N129" i="19"/>
  <c r="N131" i="19"/>
  <c r="N133" i="19"/>
  <c r="N140" i="19"/>
  <c r="N143" i="19"/>
  <c r="N150" i="19"/>
  <c r="N151" i="19"/>
  <c r="N153" i="19"/>
  <c r="N158" i="19"/>
  <c r="N162" i="19"/>
  <c r="N164" i="19"/>
  <c r="N171" i="19"/>
  <c r="N172" i="19"/>
  <c r="N173" i="19"/>
  <c r="N174" i="19"/>
  <c r="N175" i="19"/>
  <c r="N177" i="19"/>
  <c r="N178" i="19"/>
  <c r="N179" i="19"/>
  <c r="N180" i="19"/>
  <c r="N181" i="19"/>
  <c r="N182" i="19"/>
  <c r="N184" i="19"/>
  <c r="N185" i="19"/>
  <c r="N186" i="19"/>
  <c r="N187" i="19"/>
  <c r="N188" i="19"/>
  <c r="N190" i="19"/>
  <c r="N191" i="19"/>
  <c r="N192" i="19"/>
  <c r="N193" i="19"/>
  <c r="N195" i="19"/>
  <c r="N196" i="19"/>
  <c r="N197" i="19"/>
  <c r="N199" i="19"/>
  <c r="N200" i="19"/>
  <c r="N202" i="19"/>
  <c r="N204" i="19"/>
  <c r="N206" i="19"/>
  <c r="N207" i="19"/>
  <c r="N208" i="19"/>
  <c r="N209" i="19"/>
  <c r="N141" i="19"/>
  <c r="N144" i="19"/>
  <c r="N146" i="19"/>
  <c r="N148" i="19"/>
  <c r="N154" i="19"/>
  <c r="N156" i="19"/>
  <c r="N160" i="19"/>
  <c r="N167" i="19"/>
  <c r="N170" i="19"/>
  <c r="N210" i="19"/>
  <c r="N212" i="19"/>
  <c r="N213" i="19"/>
  <c r="N214" i="19"/>
  <c r="N215" i="19"/>
  <c r="N216" i="19"/>
  <c r="N218" i="19"/>
  <c r="N219" i="19"/>
  <c r="N220" i="19"/>
  <c r="N221" i="19"/>
  <c r="N223" i="19"/>
  <c r="N224" i="19"/>
  <c r="N225" i="19"/>
  <c r="N227" i="19"/>
  <c r="N228" i="19"/>
  <c r="N230" i="19"/>
  <c r="N232" i="19"/>
  <c r="N234" i="19"/>
  <c r="N235" i="19"/>
  <c r="N236" i="19"/>
  <c r="N237" i="19"/>
  <c r="N239" i="19"/>
  <c r="N240" i="19"/>
  <c r="N241" i="19"/>
  <c r="N242" i="19"/>
  <c r="N244" i="19"/>
  <c r="N245" i="19"/>
  <c r="N246" i="19"/>
  <c r="N248" i="19"/>
  <c r="N249" i="19"/>
  <c r="N251" i="19"/>
  <c r="N253" i="19"/>
  <c r="N255" i="19"/>
  <c r="N256" i="19"/>
  <c r="N257" i="19"/>
  <c r="N259" i="19"/>
  <c r="N260" i="19"/>
  <c r="N261" i="19"/>
  <c r="N263" i="19"/>
  <c r="N264" i="19"/>
  <c r="N266" i="19"/>
  <c r="N268" i="19"/>
  <c r="N270" i="19"/>
  <c r="N271" i="19"/>
  <c r="N273" i="19"/>
  <c r="N274" i="19"/>
  <c r="N276" i="19"/>
  <c r="N278" i="19"/>
  <c r="N280" i="19"/>
  <c r="N282" i="19"/>
  <c r="N284" i="19"/>
  <c r="N135" i="19"/>
  <c r="N287" i="19"/>
  <c r="N290" i="19"/>
  <c r="N291" i="19"/>
  <c r="N292" i="19"/>
  <c r="N293" i="19"/>
  <c r="N294" i="19"/>
  <c r="N296" i="19"/>
  <c r="N297" i="19"/>
  <c r="N298" i="19"/>
  <c r="N299" i="19"/>
  <c r="N300" i="19"/>
  <c r="N302" i="19"/>
  <c r="N303" i="19"/>
  <c r="N304" i="19"/>
  <c r="N305" i="19"/>
  <c r="N307" i="19"/>
  <c r="N308" i="19"/>
  <c r="N309" i="19"/>
  <c r="N311" i="19"/>
  <c r="N312" i="19"/>
  <c r="N314" i="19"/>
  <c r="N316" i="19"/>
  <c r="N318" i="19"/>
  <c r="N319" i="19"/>
  <c r="N320" i="19"/>
  <c r="N321" i="19"/>
  <c r="N323" i="19"/>
  <c r="N324" i="19"/>
  <c r="N325" i="19"/>
  <c r="N326" i="19"/>
  <c r="N328" i="19"/>
  <c r="N329" i="19"/>
  <c r="N330" i="19"/>
  <c r="N332" i="19"/>
  <c r="N333" i="19"/>
  <c r="N335" i="19"/>
  <c r="N337" i="19"/>
  <c r="N339" i="19"/>
  <c r="N340" i="19"/>
  <c r="N341" i="19"/>
  <c r="N343" i="19"/>
  <c r="N344" i="19"/>
  <c r="N345" i="19"/>
  <c r="N347" i="19"/>
  <c r="N348" i="19"/>
  <c r="N350" i="19"/>
  <c r="N352" i="19"/>
  <c r="N354" i="19"/>
  <c r="N355" i="19"/>
  <c r="N357" i="19"/>
  <c r="N358" i="19"/>
  <c r="N360" i="19"/>
  <c r="N136" i="19"/>
  <c r="N137" i="19"/>
  <c r="N139" i="19"/>
  <c r="N362" i="19"/>
  <c r="N364" i="19"/>
  <c r="N366" i="19"/>
  <c r="N368" i="19"/>
  <c r="N371" i="19"/>
  <c r="N374" i="19"/>
  <c r="N375" i="19"/>
  <c r="N376" i="19"/>
  <c r="N377" i="19"/>
  <c r="N379" i="19"/>
  <c r="N380" i="19"/>
  <c r="N381" i="19"/>
  <c r="N382" i="19"/>
  <c r="N384" i="19"/>
  <c r="N385" i="19"/>
  <c r="N386" i="19"/>
  <c r="N388" i="19"/>
  <c r="N389" i="19"/>
  <c r="N391" i="19"/>
  <c r="N393" i="19"/>
  <c r="N395" i="19"/>
  <c r="N396" i="19"/>
  <c r="N397" i="19"/>
  <c r="N399" i="19"/>
  <c r="N400" i="19"/>
  <c r="N401" i="19"/>
  <c r="N403" i="19"/>
  <c r="N404" i="19"/>
  <c r="N406" i="19"/>
  <c r="N408" i="19"/>
  <c r="N410" i="19"/>
  <c r="N411" i="19"/>
  <c r="N413" i="19"/>
  <c r="N414" i="19"/>
  <c r="N416" i="19"/>
  <c r="N418" i="19"/>
  <c r="N420" i="19"/>
  <c r="N422" i="19"/>
  <c r="N424" i="19"/>
  <c r="N427" i="19"/>
  <c r="N430" i="19"/>
  <c r="N431" i="19"/>
  <c r="N432" i="19"/>
  <c r="N434" i="19"/>
  <c r="N435" i="19"/>
  <c r="N436" i="19"/>
  <c r="N445" i="19"/>
  <c r="N449" i="19"/>
  <c r="N462" i="19"/>
  <c r="N466" i="19"/>
  <c r="N492" i="19"/>
  <c r="N496" i="19"/>
  <c r="N439" i="19"/>
  <c r="N441" i="19"/>
  <c r="N448" i="19"/>
  <c r="N465" i="19"/>
  <c r="N469" i="19"/>
  <c r="N471" i="19"/>
  <c r="N489" i="19"/>
  <c r="N479" i="19"/>
  <c r="N485" i="19"/>
  <c r="N438" i="19"/>
  <c r="N443" i="19"/>
  <c r="N457" i="19"/>
  <c r="N468" i="19"/>
  <c r="N473" i="19"/>
  <c r="N475" i="19"/>
  <c r="N482" i="19"/>
  <c r="N446" i="19"/>
  <c r="N451" i="19"/>
  <c r="N453" i="19"/>
  <c r="N455" i="19"/>
  <c r="N459" i="19"/>
  <c r="N477" i="19"/>
  <c r="N487" i="19"/>
  <c r="N5" i="19"/>
  <c r="N6" i="19"/>
  <c r="N7" i="19"/>
  <c r="N8" i="19"/>
  <c r="N9" i="19"/>
  <c r="N11" i="19"/>
  <c r="N13" i="19"/>
  <c r="N18" i="19"/>
  <c r="N21" i="19"/>
  <c r="N22" i="19"/>
  <c r="N23" i="19"/>
  <c r="N25" i="19"/>
  <c r="N26" i="19"/>
  <c r="N28" i="19"/>
  <c r="N31" i="19"/>
  <c r="N32" i="19"/>
  <c r="N35" i="19"/>
  <c r="N37" i="19"/>
  <c r="N43" i="19"/>
  <c r="N57" i="19"/>
  <c r="M5" i="19"/>
  <c r="M6" i="19"/>
  <c r="M7" i="19"/>
  <c r="M8" i="19"/>
  <c r="M9" i="19"/>
  <c r="M12" i="19"/>
  <c r="M13" i="19"/>
  <c r="M14" i="19"/>
  <c r="M20" i="19"/>
  <c r="M21" i="19"/>
  <c r="M23" i="19"/>
  <c r="M25" i="19"/>
  <c r="M27" i="19"/>
  <c r="M28" i="19"/>
  <c r="M31" i="19"/>
  <c r="M33" i="19"/>
  <c r="M35" i="19"/>
  <c r="M38" i="19"/>
  <c r="M39" i="19"/>
  <c r="M42" i="19"/>
  <c r="M43" i="19"/>
  <c r="M45" i="19"/>
  <c r="M46" i="19"/>
  <c r="M49" i="19"/>
  <c r="M50" i="19"/>
  <c r="M51" i="19"/>
  <c r="M52" i="19"/>
  <c r="M53" i="19"/>
  <c r="M54" i="19"/>
  <c r="M58" i="19"/>
  <c r="M59" i="19"/>
  <c r="M60" i="19"/>
  <c r="M61" i="19"/>
  <c r="M63" i="19"/>
  <c r="M64" i="19"/>
  <c r="M65" i="19"/>
  <c r="M66" i="19"/>
  <c r="M67" i="19"/>
  <c r="M69" i="19"/>
  <c r="M70" i="19"/>
  <c r="M71" i="19"/>
  <c r="M72" i="19"/>
  <c r="M74" i="19"/>
  <c r="M75" i="19"/>
  <c r="M76" i="19"/>
  <c r="M78" i="19"/>
  <c r="M79" i="19"/>
  <c r="M81" i="19"/>
  <c r="M82" i="19"/>
  <c r="M85" i="19"/>
  <c r="M86" i="19"/>
  <c r="M87" i="19"/>
  <c r="M88" i="19"/>
  <c r="M89" i="19"/>
  <c r="M91" i="19"/>
  <c r="M92" i="19"/>
  <c r="M93" i="19"/>
  <c r="M94" i="19"/>
  <c r="M95" i="19"/>
  <c r="M97" i="19"/>
  <c r="M98" i="19"/>
  <c r="M99" i="19"/>
  <c r="M100" i="19"/>
  <c r="M102" i="19"/>
  <c r="M103" i="19"/>
  <c r="M104" i="19"/>
  <c r="M106" i="19"/>
  <c r="M107" i="19"/>
  <c r="M109" i="19"/>
  <c r="M110" i="19"/>
  <c r="M113" i="19"/>
  <c r="M114" i="19"/>
  <c r="M115" i="19"/>
  <c r="M116" i="19"/>
  <c r="M118" i="19"/>
  <c r="M119" i="19"/>
  <c r="M120" i="19"/>
  <c r="M121" i="19"/>
  <c r="M123" i="19"/>
  <c r="M124" i="19"/>
  <c r="M125" i="19"/>
  <c r="M127" i="19"/>
  <c r="M128" i="19"/>
  <c r="M130" i="19"/>
  <c r="M131" i="19"/>
  <c r="M136" i="19"/>
  <c r="M161" i="19"/>
  <c r="M171" i="19"/>
  <c r="M172" i="19"/>
  <c r="M173" i="19"/>
  <c r="M174" i="19"/>
  <c r="M176" i="19"/>
  <c r="M177" i="19"/>
  <c r="M178" i="19"/>
  <c r="M179" i="19"/>
  <c r="M185" i="19"/>
  <c r="M186" i="19"/>
  <c r="M187" i="19"/>
  <c r="M189" i="19"/>
  <c r="M190" i="19"/>
  <c r="M191" i="19"/>
  <c r="M192" i="19"/>
  <c r="M194" i="19"/>
  <c r="M195" i="19"/>
  <c r="M196" i="19"/>
  <c r="M198" i="19"/>
  <c r="M199" i="19"/>
  <c r="M201" i="19"/>
  <c r="M202" i="19"/>
  <c r="M205" i="19"/>
  <c r="M206" i="19"/>
  <c r="M207" i="19"/>
  <c r="M208" i="19"/>
  <c r="M209" i="19"/>
  <c r="M138" i="19"/>
  <c r="M142" i="19"/>
  <c r="M143" i="19"/>
  <c r="M145" i="19"/>
  <c r="M146" i="19"/>
  <c r="M149" i="19"/>
  <c r="M150" i="19"/>
  <c r="M152" i="19"/>
  <c r="M153" i="19"/>
  <c r="M155" i="19"/>
  <c r="M156" i="19"/>
  <c r="M159" i="19"/>
  <c r="M162" i="19"/>
  <c r="M165" i="19"/>
  <c r="M168" i="19"/>
  <c r="M170" i="19"/>
  <c r="M180" i="19"/>
  <c r="M181" i="19"/>
  <c r="M183" i="19"/>
  <c r="M184" i="19"/>
  <c r="M211" i="19"/>
  <c r="M212" i="19"/>
  <c r="M213" i="19"/>
  <c r="M214" i="19"/>
  <c r="M215" i="19"/>
  <c r="M217" i="19"/>
  <c r="M218" i="19"/>
  <c r="M219" i="19"/>
  <c r="M220" i="19"/>
  <c r="M222" i="19"/>
  <c r="M223" i="19"/>
  <c r="M224" i="19"/>
  <c r="M226" i="19"/>
  <c r="M227" i="19"/>
  <c r="M229" i="19"/>
  <c r="M230" i="19"/>
  <c r="M233" i="19"/>
  <c r="M234" i="19"/>
  <c r="M235" i="19"/>
  <c r="M236" i="19"/>
  <c r="M238" i="19"/>
  <c r="M239" i="19"/>
  <c r="M240" i="19"/>
  <c r="M241" i="19"/>
  <c r="M243" i="19"/>
  <c r="M244" i="19"/>
  <c r="M245" i="19"/>
  <c r="M247" i="19"/>
  <c r="M248" i="19"/>
  <c r="M250" i="19"/>
  <c r="M251" i="19"/>
  <c r="M254" i="19"/>
  <c r="M255" i="19"/>
  <c r="M256" i="19"/>
  <c r="M258" i="19"/>
  <c r="M259" i="19"/>
  <c r="M260" i="19"/>
  <c r="M262" i="19"/>
  <c r="M263" i="19"/>
  <c r="M265" i="19"/>
  <c r="M266" i="19"/>
  <c r="M269" i="19"/>
  <c r="M270" i="19"/>
  <c r="M272" i="19"/>
  <c r="M273" i="19"/>
  <c r="M275" i="19"/>
  <c r="M276" i="19"/>
  <c r="M279" i="19"/>
  <c r="M281" i="19"/>
  <c r="M282" i="19"/>
  <c r="M285" i="19"/>
  <c r="M139" i="19"/>
  <c r="M140" i="19"/>
  <c r="M288" i="19"/>
  <c r="M290" i="19"/>
  <c r="M291" i="19"/>
  <c r="M292" i="19"/>
  <c r="M293" i="19"/>
  <c r="M295" i="19"/>
  <c r="M296" i="19"/>
  <c r="M297" i="19"/>
  <c r="M298" i="19"/>
  <c r="M299" i="19"/>
  <c r="M301" i="19"/>
  <c r="M302" i="19"/>
  <c r="M303" i="19"/>
  <c r="M304" i="19"/>
  <c r="M306" i="19"/>
  <c r="M307" i="19"/>
  <c r="M308" i="19"/>
  <c r="M310" i="19"/>
  <c r="M311" i="19"/>
  <c r="M313" i="19"/>
  <c r="M314" i="19"/>
  <c r="M317" i="19"/>
  <c r="M318" i="19"/>
  <c r="M319" i="19"/>
  <c r="M320" i="19"/>
  <c r="M322" i="19"/>
  <c r="M323" i="19"/>
  <c r="M324" i="19"/>
  <c r="M325" i="19"/>
  <c r="M327" i="19"/>
  <c r="M328" i="19"/>
  <c r="M329" i="19"/>
  <c r="M331" i="19"/>
  <c r="M332" i="19"/>
  <c r="M334" i="19"/>
  <c r="M335" i="19"/>
  <c r="M338" i="19"/>
  <c r="M339" i="19"/>
  <c r="M340" i="19"/>
  <c r="M342" i="19"/>
  <c r="M343" i="19"/>
  <c r="M344" i="19"/>
  <c r="M346" i="19"/>
  <c r="M347" i="19"/>
  <c r="M349" i="19"/>
  <c r="M350" i="19"/>
  <c r="M353" i="19"/>
  <c r="M354" i="19"/>
  <c r="M356" i="19"/>
  <c r="M357" i="19"/>
  <c r="M359" i="19"/>
  <c r="M360" i="19"/>
  <c r="M134" i="19"/>
  <c r="M135" i="19"/>
  <c r="M363" i="19"/>
  <c r="M365" i="19"/>
  <c r="M366" i="19"/>
  <c r="M369" i="19"/>
  <c r="M372" i="19"/>
  <c r="M374" i="19"/>
  <c r="M375" i="19"/>
  <c r="M376" i="19"/>
  <c r="M378" i="19"/>
  <c r="M379" i="19"/>
  <c r="M380" i="19"/>
  <c r="M381" i="19"/>
  <c r="M383" i="19"/>
  <c r="M384" i="19"/>
  <c r="M385" i="19"/>
  <c r="M387" i="19"/>
  <c r="M388" i="19"/>
  <c r="M390" i="19"/>
  <c r="M391" i="19"/>
  <c r="M394" i="19"/>
  <c r="M395" i="19"/>
  <c r="M396" i="19"/>
  <c r="M398" i="19"/>
  <c r="M399" i="19"/>
  <c r="M400" i="19"/>
  <c r="M402" i="19"/>
  <c r="M403" i="19"/>
  <c r="M405" i="19"/>
  <c r="M406" i="19"/>
  <c r="M409" i="19"/>
  <c r="M410" i="19"/>
  <c r="M412" i="19"/>
  <c r="M413" i="19"/>
  <c r="M415" i="19"/>
  <c r="M416" i="19"/>
  <c r="M419" i="19"/>
  <c r="M421" i="19"/>
  <c r="M422" i="19"/>
  <c r="M425" i="19"/>
  <c r="M428" i="19"/>
  <c r="M430" i="19"/>
  <c r="M431" i="19"/>
  <c r="M433" i="19"/>
  <c r="M434" i="19"/>
  <c r="M435" i="19"/>
  <c r="M447" i="19"/>
  <c r="M448" i="19"/>
  <c r="M450" i="19"/>
  <c r="M457" i="19"/>
  <c r="M467" i="19"/>
  <c r="M474" i="19"/>
  <c r="M490" i="19"/>
  <c r="M440" i="19"/>
  <c r="M451" i="19"/>
  <c r="M454" i="19"/>
  <c r="M468" i="19"/>
  <c r="M476" i="19"/>
  <c r="M477" i="19"/>
  <c r="M480" i="19"/>
  <c r="M486" i="19"/>
  <c r="M487" i="19"/>
  <c r="M437" i="19"/>
  <c r="M441" i="19"/>
  <c r="M444" i="19"/>
  <c r="M445" i="19"/>
  <c r="M456" i="19"/>
  <c r="M470" i="19"/>
  <c r="M471" i="19"/>
  <c r="M483" i="19"/>
  <c r="M438" i="19"/>
  <c r="M460" i="19"/>
  <c r="M463" i="19"/>
  <c r="M465" i="19"/>
  <c r="M493" i="19"/>
  <c r="M497" i="19"/>
  <c r="M10" i="19"/>
  <c r="M15" i="19"/>
  <c r="M16" i="19"/>
  <c r="M17" i="19"/>
  <c r="M18" i="19"/>
  <c r="M22" i="19"/>
  <c r="M24" i="19"/>
  <c r="M29" i="19"/>
  <c r="M30" i="19"/>
  <c r="M34" i="19"/>
  <c r="M36" i="19"/>
  <c r="M40" i="19"/>
  <c r="M56" i="19"/>
  <c r="M57" i="19"/>
  <c r="L15" i="19"/>
  <c r="L17" i="19"/>
  <c r="L20" i="19"/>
  <c r="L22" i="19"/>
  <c r="L24" i="19"/>
  <c r="L29" i="19"/>
  <c r="L30" i="19"/>
  <c r="L34" i="19"/>
  <c r="L38" i="19"/>
  <c r="L41" i="19"/>
  <c r="L47" i="19"/>
  <c r="L48" i="19"/>
  <c r="L49" i="19"/>
  <c r="L50" i="19"/>
  <c r="L51" i="19"/>
  <c r="L52" i="19"/>
  <c r="L53" i="19"/>
  <c r="L55" i="19"/>
  <c r="L58" i="19"/>
  <c r="L59" i="19"/>
  <c r="L60" i="19"/>
  <c r="L62" i="19"/>
  <c r="L63" i="19"/>
  <c r="L64" i="19"/>
  <c r="L65" i="19"/>
  <c r="L66" i="19"/>
  <c r="L68" i="19"/>
  <c r="L69" i="19"/>
  <c r="L70" i="19"/>
  <c r="L71" i="19"/>
  <c r="L73" i="19"/>
  <c r="L74" i="19"/>
  <c r="L75" i="19"/>
  <c r="L77" i="19"/>
  <c r="L78" i="19"/>
  <c r="L79" i="19"/>
  <c r="L83" i="19"/>
  <c r="L84" i="19"/>
  <c r="L85" i="19"/>
  <c r="L86" i="19"/>
  <c r="L87" i="19"/>
  <c r="L88" i="19"/>
  <c r="L90" i="19"/>
  <c r="L91" i="19"/>
  <c r="L92" i="19"/>
  <c r="L93" i="19"/>
  <c r="L94" i="19"/>
  <c r="L96" i="19"/>
  <c r="L97" i="19"/>
  <c r="L98" i="19"/>
  <c r="L99" i="19"/>
  <c r="L101" i="19"/>
  <c r="L102" i="19"/>
  <c r="L103" i="19"/>
  <c r="L105" i="19"/>
  <c r="L106" i="19"/>
  <c r="L107" i="19"/>
  <c r="L111" i="19"/>
  <c r="L112" i="19"/>
  <c r="L113" i="19"/>
  <c r="L114" i="19"/>
  <c r="L115" i="19"/>
  <c r="L117" i="19"/>
  <c r="L118" i="19"/>
  <c r="L119" i="19"/>
  <c r="L120" i="19"/>
  <c r="L122" i="19"/>
  <c r="L123" i="19"/>
  <c r="L124" i="19"/>
  <c r="L126" i="19"/>
  <c r="L127" i="19"/>
  <c r="L128" i="19"/>
  <c r="L132" i="19"/>
  <c r="L133" i="19"/>
  <c r="L134" i="19"/>
  <c r="L137" i="19"/>
  <c r="L138" i="19"/>
  <c r="L157" i="19"/>
  <c r="L158" i="19"/>
  <c r="L171" i="19"/>
  <c r="L172" i="19"/>
  <c r="L173" i="19"/>
  <c r="L175" i="19"/>
  <c r="L176" i="19"/>
  <c r="L177" i="19"/>
  <c r="L178" i="19"/>
  <c r="L179" i="19"/>
  <c r="L182" i="19"/>
  <c r="L183" i="19"/>
  <c r="L185" i="19"/>
  <c r="L186" i="19"/>
  <c r="L188" i="19"/>
  <c r="L189" i="19"/>
  <c r="L190" i="19"/>
  <c r="L191" i="19"/>
  <c r="L193" i="19"/>
  <c r="L194" i="19"/>
  <c r="L195" i="19"/>
  <c r="L197" i="19"/>
  <c r="L198" i="19"/>
  <c r="L199" i="19"/>
  <c r="L203" i="19"/>
  <c r="L204" i="19"/>
  <c r="L205" i="19"/>
  <c r="L206" i="19"/>
  <c r="L207" i="19"/>
  <c r="L208" i="19"/>
  <c r="L135" i="19"/>
  <c r="L139" i="19"/>
  <c r="L142" i="19"/>
  <c r="L143" i="19"/>
  <c r="L147" i="19"/>
  <c r="L148" i="19"/>
  <c r="L149" i="19"/>
  <c r="L151" i="19"/>
  <c r="L152" i="19"/>
  <c r="L153" i="19"/>
  <c r="L159" i="19"/>
  <c r="L163" i="19"/>
  <c r="L164" i="19"/>
  <c r="L165" i="19"/>
  <c r="L169" i="19"/>
  <c r="L170" i="19"/>
  <c r="L180" i="19"/>
  <c r="L184" i="19"/>
  <c r="L210" i="19"/>
  <c r="L211" i="19"/>
  <c r="L212" i="19"/>
  <c r="L213" i="19"/>
  <c r="L214" i="19"/>
  <c r="L216" i="19"/>
  <c r="L217" i="19"/>
  <c r="L218" i="19"/>
  <c r="L219" i="19"/>
  <c r="L221" i="19"/>
  <c r="L222" i="19"/>
  <c r="L223" i="19"/>
  <c r="L225" i="19"/>
  <c r="L226" i="19"/>
  <c r="L227" i="19"/>
  <c r="L231" i="19"/>
  <c r="L232" i="19"/>
  <c r="L233" i="19"/>
  <c r="L234" i="19"/>
  <c r="L235" i="19"/>
  <c r="L237" i="19"/>
  <c r="L238" i="19"/>
  <c r="L239" i="19"/>
  <c r="L240" i="19"/>
  <c r="L242" i="19"/>
  <c r="L243" i="19"/>
  <c r="L244" i="19"/>
  <c r="L246" i="19"/>
  <c r="L247" i="19"/>
  <c r="L248" i="19"/>
  <c r="L252" i="19"/>
  <c r="L253" i="19"/>
  <c r="L254" i="19"/>
  <c r="L255" i="19"/>
  <c r="L257" i="19"/>
  <c r="L258" i="19"/>
  <c r="L259" i="19"/>
  <c r="L261" i="19"/>
  <c r="L262" i="19"/>
  <c r="L263" i="19"/>
  <c r="L267" i="19"/>
  <c r="L268" i="19"/>
  <c r="L269" i="19"/>
  <c r="L271" i="19"/>
  <c r="L272" i="19"/>
  <c r="L273" i="19"/>
  <c r="L277" i="19"/>
  <c r="L278" i="19"/>
  <c r="L279" i="19"/>
  <c r="L283" i="19"/>
  <c r="L284" i="19"/>
  <c r="L285" i="19"/>
  <c r="L141" i="19"/>
  <c r="L289" i="19"/>
  <c r="L290" i="19"/>
  <c r="L291" i="19"/>
  <c r="L292" i="19"/>
  <c r="L294" i="19"/>
  <c r="L295" i="19"/>
  <c r="L296" i="19"/>
  <c r="L297" i="19"/>
  <c r="L298" i="19"/>
  <c r="L300" i="19"/>
  <c r="L301" i="19"/>
  <c r="L302" i="19"/>
  <c r="L303" i="19"/>
  <c r="L305" i="19"/>
  <c r="L306" i="19"/>
  <c r="L307" i="19"/>
  <c r="L309" i="19"/>
  <c r="L310" i="19"/>
  <c r="L311" i="19"/>
  <c r="L315" i="19"/>
  <c r="L316" i="19"/>
  <c r="L317" i="19"/>
  <c r="L318" i="19"/>
  <c r="L319" i="19"/>
  <c r="L321" i="19"/>
  <c r="L322" i="19"/>
  <c r="L323" i="19"/>
  <c r="L324" i="19"/>
  <c r="L326" i="19"/>
  <c r="L327" i="19"/>
  <c r="L328" i="19"/>
  <c r="L330" i="19"/>
  <c r="L331" i="19"/>
  <c r="L332" i="19"/>
  <c r="L336" i="19"/>
  <c r="L337" i="19"/>
  <c r="L338" i="19"/>
  <c r="L339" i="19"/>
  <c r="L341" i="19"/>
  <c r="L342" i="19"/>
  <c r="L343" i="19"/>
  <c r="L345" i="19"/>
  <c r="L346" i="19"/>
  <c r="L347" i="19"/>
  <c r="L351" i="19"/>
  <c r="L352" i="19"/>
  <c r="L353" i="19"/>
  <c r="L355" i="19"/>
  <c r="L356" i="19"/>
  <c r="L357" i="19"/>
  <c r="L361" i="19"/>
  <c r="L362" i="19"/>
  <c r="L363" i="19"/>
  <c r="L367" i="19"/>
  <c r="L368" i="19"/>
  <c r="L369" i="19"/>
  <c r="L373" i="19"/>
  <c r="L374" i="19"/>
  <c r="L375" i="19"/>
  <c r="L377" i="19"/>
  <c r="L378" i="19"/>
  <c r="L379" i="19"/>
  <c r="L380" i="19"/>
  <c r="L382" i="19"/>
  <c r="L383" i="19"/>
  <c r="L384" i="19"/>
  <c r="L386" i="19"/>
  <c r="L387" i="19"/>
  <c r="L388" i="19"/>
  <c r="L392" i="19"/>
  <c r="L393" i="19"/>
  <c r="L394" i="19"/>
  <c r="L395" i="19"/>
  <c r="L397" i="19"/>
  <c r="L398" i="19"/>
  <c r="L399" i="19"/>
  <c r="L401" i="19"/>
  <c r="L402" i="19"/>
  <c r="L403" i="19"/>
  <c r="L407" i="19"/>
  <c r="L408" i="19"/>
  <c r="L409" i="19"/>
  <c r="L411" i="19"/>
  <c r="L412" i="19"/>
  <c r="L413" i="19"/>
  <c r="L417" i="19"/>
  <c r="L418" i="19"/>
  <c r="L419" i="19"/>
  <c r="L423" i="19"/>
  <c r="L424" i="19"/>
  <c r="L425" i="19"/>
  <c r="L429" i="19"/>
  <c r="L430" i="19"/>
  <c r="L432" i="19"/>
  <c r="L433" i="19"/>
  <c r="L434" i="19"/>
  <c r="L436" i="19"/>
  <c r="L437" i="19"/>
  <c r="L438" i="19"/>
  <c r="L444" i="19"/>
  <c r="L453" i="19"/>
  <c r="L459" i="19"/>
  <c r="L460" i="19"/>
  <c r="L464" i="19"/>
  <c r="L466" i="19"/>
  <c r="L472" i="19"/>
  <c r="L442" i="19"/>
  <c r="L443" i="19"/>
  <c r="L467" i="19"/>
  <c r="L468" i="19"/>
  <c r="L473" i="19"/>
  <c r="L490" i="19"/>
  <c r="L478" i="19"/>
  <c r="L479" i="19"/>
  <c r="L480" i="19"/>
  <c r="L484" i="19"/>
  <c r="L488" i="19"/>
  <c r="L498" i="19"/>
  <c r="L446" i="19"/>
  <c r="L448" i="19"/>
  <c r="L458" i="19"/>
  <c r="L474" i="19"/>
  <c r="L494" i="19"/>
  <c r="L447" i="19"/>
  <c r="L452" i="19"/>
  <c r="L454" i="19"/>
  <c r="L489" i="19"/>
  <c r="L5" i="19"/>
  <c r="L6" i="19"/>
  <c r="L7" i="19"/>
  <c r="L8" i="19"/>
  <c r="L9" i="19"/>
  <c r="L11" i="19"/>
  <c r="L12" i="19"/>
  <c r="L13" i="19"/>
  <c r="L14" i="19"/>
  <c r="L16" i="19"/>
  <c r="L19" i="19"/>
  <c r="L21" i="19"/>
  <c r="L23" i="19"/>
  <c r="L26" i="19"/>
  <c r="L27" i="19"/>
  <c r="L28" i="19"/>
  <c r="L32" i="19"/>
  <c r="L33" i="19"/>
  <c r="L35" i="19"/>
  <c r="L37" i="19"/>
  <c r="L39" i="19"/>
  <c r="L42" i="19"/>
  <c r="L43" i="19"/>
  <c r="L56" i="19"/>
  <c r="L57" i="19"/>
  <c r="K7" i="19"/>
  <c r="K8" i="19"/>
  <c r="K10" i="19"/>
  <c r="K11" i="19"/>
  <c r="K12" i="19"/>
  <c r="K13" i="19"/>
  <c r="K14" i="19"/>
  <c r="K16" i="19"/>
  <c r="K19" i="19"/>
  <c r="K20" i="19"/>
  <c r="K21" i="19"/>
  <c r="K25" i="19"/>
  <c r="K26" i="19"/>
  <c r="K27" i="19"/>
  <c r="K28" i="19"/>
  <c r="K31" i="19"/>
  <c r="K32" i="19"/>
  <c r="K33" i="19"/>
  <c r="K36" i="19"/>
  <c r="K39" i="19"/>
  <c r="K44" i="19"/>
  <c r="K45" i="19"/>
  <c r="K46" i="19"/>
  <c r="K47" i="19"/>
  <c r="K48" i="19"/>
  <c r="K49" i="19"/>
  <c r="K50" i="19"/>
  <c r="K51" i="19"/>
  <c r="K52" i="19"/>
  <c r="K54" i="19"/>
  <c r="K55" i="19"/>
  <c r="K58" i="19"/>
  <c r="K59" i="19"/>
  <c r="K61" i="19"/>
  <c r="K62" i="19"/>
  <c r="K63" i="19"/>
  <c r="K64" i="19"/>
  <c r="K65" i="19"/>
  <c r="K67" i="19"/>
  <c r="K68" i="19"/>
  <c r="K69" i="19"/>
  <c r="K70" i="19"/>
  <c r="K72" i="19"/>
  <c r="K73" i="19"/>
  <c r="K74" i="19"/>
  <c r="K75" i="19"/>
  <c r="K80" i="19"/>
  <c r="K81" i="19"/>
  <c r="K82" i="19"/>
  <c r="K83" i="19"/>
  <c r="K84" i="19"/>
  <c r="K85" i="19"/>
  <c r="K86" i="19"/>
  <c r="K87" i="19"/>
  <c r="K89" i="19"/>
  <c r="K90" i="19"/>
  <c r="K91" i="19"/>
  <c r="K92" i="19"/>
  <c r="K93" i="19"/>
  <c r="K95" i="19"/>
  <c r="K96" i="19"/>
  <c r="K97" i="19"/>
  <c r="K98" i="19"/>
  <c r="K100" i="19"/>
  <c r="K101" i="19"/>
  <c r="K102" i="19"/>
  <c r="K103" i="19"/>
  <c r="K108" i="19"/>
  <c r="K109" i="19"/>
  <c r="K110" i="19"/>
  <c r="K111" i="19"/>
  <c r="K112" i="19"/>
  <c r="K113" i="19"/>
  <c r="K114" i="19"/>
  <c r="K116" i="19"/>
  <c r="K117" i="19"/>
  <c r="K118" i="19"/>
  <c r="K119" i="19"/>
  <c r="K121" i="19"/>
  <c r="K122" i="19"/>
  <c r="K123" i="19"/>
  <c r="K124" i="19"/>
  <c r="K129" i="19"/>
  <c r="K130" i="19"/>
  <c r="K131" i="19"/>
  <c r="K132" i="19"/>
  <c r="K133" i="19"/>
  <c r="K139" i="19"/>
  <c r="K144" i="19"/>
  <c r="K145" i="19"/>
  <c r="K149" i="19"/>
  <c r="K156" i="19"/>
  <c r="K171" i="19"/>
  <c r="K172" i="19"/>
  <c r="K174" i="19"/>
  <c r="K175" i="19"/>
  <c r="K176" i="19"/>
  <c r="K177" i="19"/>
  <c r="K178" i="19"/>
  <c r="K179" i="19"/>
  <c r="K181" i="19"/>
  <c r="K184" i="19"/>
  <c r="K185" i="19"/>
  <c r="K187" i="19"/>
  <c r="K188" i="19"/>
  <c r="K189" i="19"/>
  <c r="K190" i="19"/>
  <c r="K192" i="19"/>
  <c r="K193" i="19"/>
  <c r="K194" i="19"/>
  <c r="K195" i="19"/>
  <c r="K200" i="19"/>
  <c r="K201" i="19"/>
  <c r="K202" i="19"/>
  <c r="K203" i="19"/>
  <c r="K204" i="19"/>
  <c r="K205" i="19"/>
  <c r="K206" i="19"/>
  <c r="K207" i="19"/>
  <c r="K209" i="19"/>
  <c r="K134" i="19"/>
  <c r="K136" i="19"/>
  <c r="K146" i="19"/>
  <c r="K147" i="19"/>
  <c r="K148" i="19"/>
  <c r="K154" i="19"/>
  <c r="K155" i="19"/>
  <c r="K157" i="19"/>
  <c r="K158" i="19"/>
  <c r="K159" i="19"/>
  <c r="K166" i="19"/>
  <c r="K167" i="19"/>
  <c r="K168" i="19"/>
  <c r="K169" i="19"/>
  <c r="K170" i="19"/>
  <c r="K182" i="19"/>
  <c r="K183" i="19"/>
  <c r="K210" i="19"/>
  <c r="K211" i="19"/>
  <c r="K212" i="19"/>
  <c r="K213" i="19"/>
  <c r="K215" i="19"/>
  <c r="K216" i="19"/>
  <c r="K217" i="19"/>
  <c r="K218" i="19"/>
  <c r="K220" i="19"/>
  <c r="K221" i="19"/>
  <c r="K222" i="19"/>
  <c r="K223" i="19"/>
  <c r="K228" i="19"/>
  <c r="K229" i="19"/>
  <c r="K230" i="19"/>
  <c r="K231" i="19"/>
  <c r="K232" i="19"/>
  <c r="K233" i="19"/>
  <c r="K234" i="19"/>
  <c r="K236" i="19"/>
  <c r="K237" i="19"/>
  <c r="K238" i="19"/>
  <c r="K239" i="19"/>
  <c r="K241" i="19"/>
  <c r="K242" i="19"/>
  <c r="K243" i="19"/>
  <c r="K244" i="19"/>
  <c r="K249" i="19"/>
  <c r="K250" i="19"/>
  <c r="K251" i="19"/>
  <c r="K252" i="19"/>
  <c r="K253" i="19"/>
  <c r="K254" i="19"/>
  <c r="K256" i="19"/>
  <c r="K257" i="19"/>
  <c r="K258" i="19"/>
  <c r="K259" i="19"/>
  <c r="K264" i="19"/>
  <c r="K265" i="19"/>
  <c r="K266" i="19"/>
  <c r="K267" i="19"/>
  <c r="K268" i="19"/>
  <c r="K269" i="19"/>
  <c r="K274" i="19"/>
  <c r="K275" i="19"/>
  <c r="K276" i="19"/>
  <c r="K277" i="19"/>
  <c r="K278" i="19"/>
  <c r="K279" i="19"/>
  <c r="K138" i="19"/>
  <c r="K286" i="19"/>
  <c r="K287" i="19"/>
  <c r="K288" i="19"/>
  <c r="K289" i="19"/>
  <c r="K290" i="19"/>
  <c r="K291" i="19"/>
  <c r="K293" i="19"/>
  <c r="K294" i="19"/>
  <c r="K295" i="19"/>
  <c r="K296" i="19"/>
  <c r="K297" i="19"/>
  <c r="K299" i="19"/>
  <c r="K300" i="19"/>
  <c r="K301" i="19"/>
  <c r="K302" i="19"/>
  <c r="K304" i="19"/>
  <c r="K305" i="19"/>
  <c r="K306" i="19"/>
  <c r="K307" i="19"/>
  <c r="K312" i="19"/>
  <c r="K313" i="19"/>
  <c r="K314" i="19"/>
  <c r="K315" i="19"/>
  <c r="K316" i="19"/>
  <c r="K317" i="19"/>
  <c r="K318" i="19"/>
  <c r="K320" i="19"/>
  <c r="K321" i="19"/>
  <c r="K322" i="19"/>
  <c r="K323" i="19"/>
  <c r="K325" i="19"/>
  <c r="K326" i="19"/>
  <c r="K327" i="19"/>
  <c r="K328" i="19"/>
  <c r="K333" i="19"/>
  <c r="K334" i="19"/>
  <c r="K335" i="19"/>
  <c r="K336" i="19"/>
  <c r="K337" i="19"/>
  <c r="K338" i="19"/>
  <c r="K340" i="19"/>
  <c r="K341" i="19"/>
  <c r="K342" i="19"/>
  <c r="K343" i="19"/>
  <c r="K348" i="19"/>
  <c r="K349" i="19"/>
  <c r="K350" i="19"/>
  <c r="K351" i="19"/>
  <c r="K352" i="19"/>
  <c r="K353" i="19"/>
  <c r="K358" i="19"/>
  <c r="K359" i="19"/>
  <c r="K360" i="19"/>
  <c r="K137" i="19"/>
  <c r="K361" i="19"/>
  <c r="K362" i="19"/>
  <c r="K363" i="19"/>
  <c r="K370" i="19"/>
  <c r="K371" i="19"/>
  <c r="K372" i="19"/>
  <c r="K373" i="19"/>
  <c r="K374" i="19"/>
  <c r="K376" i="19"/>
  <c r="K377" i="19"/>
  <c r="K378" i="19"/>
  <c r="K379" i="19"/>
  <c r="K381" i="19"/>
  <c r="K382" i="19"/>
  <c r="K383" i="19"/>
  <c r="K384" i="19"/>
  <c r="K389" i="19"/>
  <c r="K390" i="19"/>
  <c r="K391" i="19"/>
  <c r="K392" i="19"/>
  <c r="K393" i="19"/>
  <c r="K394" i="19"/>
  <c r="K396" i="19"/>
  <c r="K397" i="19"/>
  <c r="K398" i="19"/>
  <c r="K399" i="19"/>
  <c r="K404" i="19"/>
  <c r="K405" i="19"/>
  <c r="K406" i="19"/>
  <c r="K407" i="19"/>
  <c r="K408" i="19"/>
  <c r="K409" i="19"/>
  <c r="K414" i="19"/>
  <c r="K415" i="19"/>
  <c r="K416" i="19"/>
  <c r="K417" i="19"/>
  <c r="K418" i="19"/>
  <c r="K419" i="19"/>
  <c r="K426" i="19"/>
  <c r="K427" i="19"/>
  <c r="K428" i="19"/>
  <c r="K429" i="19"/>
  <c r="K431" i="19"/>
  <c r="K432" i="19"/>
  <c r="K433" i="19"/>
  <c r="K434" i="19"/>
  <c r="K442" i="19"/>
  <c r="K449" i="19"/>
  <c r="K461" i="19"/>
  <c r="K462" i="19"/>
  <c r="K463" i="19"/>
  <c r="K474" i="19"/>
  <c r="K483" i="19"/>
  <c r="K492" i="19"/>
  <c r="K494" i="19"/>
  <c r="K439" i="19"/>
  <c r="K440" i="19"/>
  <c r="K451" i="19"/>
  <c r="K454" i="19"/>
  <c r="K464" i="19"/>
  <c r="K469" i="19"/>
  <c r="K470" i="19"/>
  <c r="K471" i="19"/>
  <c r="K472" i="19"/>
  <c r="K491" i="19"/>
  <c r="K499" i="19"/>
  <c r="K481" i="19"/>
  <c r="K482" i="19"/>
  <c r="K493" i="19"/>
  <c r="K441" i="19"/>
  <c r="K443" i="19"/>
  <c r="K450" i="19"/>
  <c r="K452" i="19"/>
  <c r="K473" i="19"/>
  <c r="K484" i="19"/>
  <c r="K444" i="19"/>
  <c r="K453" i="19"/>
  <c r="K5" i="19"/>
  <c r="K6" i="19"/>
  <c r="K15" i="19"/>
  <c r="K18" i="19"/>
  <c r="K22" i="19"/>
  <c r="K23" i="19"/>
  <c r="K29" i="19"/>
  <c r="K34" i="19"/>
  <c r="K37" i="19"/>
  <c r="K38" i="19"/>
  <c r="K56" i="19"/>
  <c r="K57" i="19"/>
  <c r="J5" i="19"/>
  <c r="J6" i="19"/>
  <c r="J15" i="19"/>
  <c r="J17" i="19"/>
  <c r="J18" i="19"/>
  <c r="J20" i="19"/>
  <c r="J22" i="19"/>
  <c r="J24" i="19"/>
  <c r="J30" i="19"/>
  <c r="J34" i="19"/>
  <c r="J40" i="19"/>
  <c r="J41" i="19"/>
  <c r="J44" i="19"/>
  <c r="J45" i="19"/>
  <c r="J46" i="19"/>
  <c r="J47" i="19"/>
  <c r="J48" i="19"/>
  <c r="J49" i="19"/>
  <c r="J50" i="19"/>
  <c r="J51" i="19"/>
  <c r="J53" i="19"/>
  <c r="J54" i="19"/>
  <c r="J55" i="19"/>
  <c r="J58" i="19"/>
  <c r="J60" i="19"/>
  <c r="J61" i="19"/>
  <c r="J62" i="19"/>
  <c r="J63" i="19"/>
  <c r="J64" i="19"/>
  <c r="J66" i="19"/>
  <c r="J67" i="19"/>
  <c r="J68" i="19"/>
  <c r="J69" i="19"/>
  <c r="J70" i="19"/>
  <c r="J76" i="19"/>
  <c r="J77" i="19"/>
  <c r="J78" i="19"/>
  <c r="J79" i="19"/>
  <c r="J80" i="19"/>
  <c r="J81" i="19"/>
  <c r="J82" i="19"/>
  <c r="J83" i="19"/>
  <c r="J84" i="19"/>
  <c r="J85" i="19"/>
  <c r="J86" i="19"/>
  <c r="J88" i="19"/>
  <c r="J89" i="19"/>
  <c r="J90" i="19"/>
  <c r="J91" i="19"/>
  <c r="J92" i="19"/>
  <c r="J94" i="19"/>
  <c r="J95" i="19"/>
  <c r="J96" i="19"/>
  <c r="J97" i="19"/>
  <c r="J98" i="19"/>
  <c r="J104" i="19"/>
  <c r="J105" i="19"/>
  <c r="J106" i="19"/>
  <c r="J107" i="19"/>
  <c r="J108" i="19"/>
  <c r="J109" i="19"/>
  <c r="J110" i="19"/>
  <c r="J111" i="19"/>
  <c r="J112" i="19"/>
  <c r="J113" i="19"/>
  <c r="J115" i="19"/>
  <c r="J116" i="19"/>
  <c r="J117" i="19"/>
  <c r="J118" i="19"/>
  <c r="J119" i="19"/>
  <c r="J125" i="19"/>
  <c r="J126" i="19"/>
  <c r="J127" i="19"/>
  <c r="J128" i="19"/>
  <c r="J129" i="19"/>
  <c r="J130" i="19"/>
  <c r="J131" i="19"/>
  <c r="J132" i="19"/>
  <c r="J133" i="19"/>
  <c r="J161" i="19"/>
  <c r="J163" i="19"/>
  <c r="J171" i="19"/>
  <c r="J173" i="19"/>
  <c r="J174" i="19"/>
  <c r="J175" i="19"/>
  <c r="J176" i="19"/>
  <c r="J177" i="19"/>
  <c r="J178" i="19"/>
  <c r="J186" i="19"/>
  <c r="J187" i="19"/>
  <c r="J188" i="19"/>
  <c r="J189" i="19"/>
  <c r="J190" i="19"/>
  <c r="J196" i="19"/>
  <c r="J197" i="19"/>
  <c r="J198" i="19"/>
  <c r="J199" i="19"/>
  <c r="J200" i="19"/>
  <c r="J201" i="19"/>
  <c r="J202" i="19"/>
  <c r="J203" i="19"/>
  <c r="J204" i="19"/>
  <c r="J205" i="19"/>
  <c r="J206" i="19"/>
  <c r="J208" i="19"/>
  <c r="J209" i="19"/>
  <c r="J140" i="19"/>
  <c r="J142" i="19"/>
  <c r="J143" i="19"/>
  <c r="J144" i="19"/>
  <c r="J145" i="19"/>
  <c r="J146" i="19"/>
  <c r="J147" i="19"/>
  <c r="J148" i="19"/>
  <c r="J149" i="19"/>
  <c r="J160" i="19"/>
  <c r="J162" i="19"/>
  <c r="J164" i="19"/>
  <c r="J165" i="19"/>
  <c r="J166" i="19"/>
  <c r="J167" i="19"/>
  <c r="J168" i="19"/>
  <c r="J169" i="19"/>
  <c r="J170" i="19"/>
  <c r="J180" i="19"/>
  <c r="J181" i="19"/>
  <c r="J182" i="19"/>
  <c r="J183" i="19"/>
  <c r="J184" i="19"/>
  <c r="J210" i="19"/>
  <c r="J211" i="19"/>
  <c r="J212" i="19"/>
  <c r="J214" i="19"/>
  <c r="J215" i="19"/>
  <c r="J216" i="19"/>
  <c r="J217" i="19"/>
  <c r="J218" i="19"/>
  <c r="J224" i="19"/>
  <c r="J225" i="19"/>
  <c r="J226" i="19"/>
  <c r="J227" i="19"/>
  <c r="J228" i="19"/>
  <c r="J229" i="19"/>
  <c r="J230" i="19"/>
  <c r="J231" i="19"/>
  <c r="J232" i="19"/>
  <c r="J233" i="19"/>
  <c r="J235" i="19"/>
  <c r="J236" i="19"/>
  <c r="J237" i="19"/>
  <c r="J238" i="19"/>
  <c r="J239" i="19"/>
  <c r="J245" i="19"/>
  <c r="J246" i="19"/>
  <c r="J247" i="19"/>
  <c r="J248" i="19"/>
  <c r="J249" i="19"/>
  <c r="J250" i="19"/>
  <c r="J251" i="19"/>
  <c r="J252" i="19"/>
  <c r="J253" i="19"/>
  <c r="J254" i="19"/>
  <c r="J260" i="19"/>
  <c r="J261" i="19"/>
  <c r="J262" i="19"/>
  <c r="J263" i="19"/>
  <c r="J264" i="19"/>
  <c r="J265" i="19"/>
  <c r="J266" i="19"/>
  <c r="J267" i="19"/>
  <c r="J268" i="19"/>
  <c r="J269" i="19"/>
  <c r="J280" i="19"/>
  <c r="J281" i="19"/>
  <c r="J282" i="19"/>
  <c r="J283" i="19"/>
  <c r="J284" i="19"/>
  <c r="J285" i="19"/>
  <c r="J141" i="19"/>
  <c r="J286" i="19"/>
  <c r="J287" i="19"/>
  <c r="J288" i="19"/>
  <c r="J289" i="19"/>
  <c r="J290" i="19"/>
  <c r="J292" i="19"/>
  <c r="J293" i="19"/>
  <c r="J294" i="19"/>
  <c r="J295" i="19"/>
  <c r="J296" i="19"/>
  <c r="J298" i="19"/>
  <c r="J299" i="19"/>
  <c r="J300" i="19"/>
  <c r="J301" i="19"/>
  <c r="J302" i="19"/>
  <c r="J308" i="19"/>
  <c r="J309" i="19"/>
  <c r="J310" i="19"/>
  <c r="J311" i="19"/>
  <c r="J312" i="19"/>
  <c r="J313" i="19"/>
  <c r="J314" i="19"/>
  <c r="J315" i="19"/>
  <c r="J316" i="19"/>
  <c r="J317" i="19"/>
  <c r="J319" i="19"/>
  <c r="J320" i="19"/>
  <c r="J321" i="19"/>
  <c r="J322" i="19"/>
  <c r="J323" i="19"/>
  <c r="J329" i="19"/>
  <c r="J330" i="19"/>
  <c r="J331" i="19"/>
  <c r="J332" i="19"/>
  <c r="J333" i="19"/>
  <c r="J334" i="19"/>
  <c r="J335" i="19"/>
  <c r="J336" i="19"/>
  <c r="J337" i="19"/>
  <c r="J338" i="19"/>
  <c r="J344" i="19"/>
  <c r="J345" i="19"/>
  <c r="J346" i="19"/>
  <c r="J347" i="19"/>
  <c r="J348" i="19"/>
  <c r="J349" i="19"/>
  <c r="J350" i="19"/>
  <c r="J351" i="19"/>
  <c r="J352" i="19"/>
  <c r="J353" i="19"/>
  <c r="J134" i="19"/>
  <c r="J364" i="19"/>
  <c r="J365" i="19"/>
  <c r="J366" i="19"/>
  <c r="J367" i="19"/>
  <c r="J368" i="19"/>
  <c r="J369" i="19"/>
  <c r="J370" i="19"/>
  <c r="J371" i="19"/>
  <c r="J372" i="19"/>
  <c r="J373" i="19"/>
  <c r="J375" i="19"/>
  <c r="J376" i="19"/>
  <c r="J377" i="19"/>
  <c r="J378" i="19"/>
  <c r="J379" i="19"/>
  <c r="J385" i="19"/>
  <c r="J386" i="19"/>
  <c r="J387" i="19"/>
  <c r="J388" i="19"/>
  <c r="J389" i="19"/>
  <c r="J390" i="19"/>
  <c r="J391" i="19"/>
  <c r="J392" i="19"/>
  <c r="J393" i="19"/>
  <c r="J394" i="19"/>
  <c r="J400" i="19"/>
  <c r="J401" i="19"/>
  <c r="J402" i="19"/>
  <c r="J403" i="19"/>
  <c r="J404" i="19"/>
  <c r="J405" i="19"/>
  <c r="J406" i="19"/>
  <c r="J407" i="19"/>
  <c r="J408" i="19"/>
  <c r="J409" i="19"/>
  <c r="J420" i="19"/>
  <c r="J421" i="19"/>
  <c r="J422" i="19"/>
  <c r="J423" i="19"/>
  <c r="J424" i="19"/>
  <c r="J425" i="19"/>
  <c r="J426" i="19"/>
  <c r="J427" i="19"/>
  <c r="J428" i="19"/>
  <c r="J429" i="19"/>
  <c r="J435" i="19"/>
  <c r="J436" i="19"/>
  <c r="J457" i="19"/>
  <c r="J476" i="19"/>
  <c r="J496" i="19"/>
  <c r="J497" i="19"/>
  <c r="J499" i="19"/>
  <c r="J442" i="19"/>
  <c r="J463" i="19"/>
  <c r="J475" i="19"/>
  <c r="J477" i="19"/>
  <c r="J495" i="19"/>
  <c r="J498" i="19"/>
  <c r="J478" i="19"/>
  <c r="J479" i="19"/>
  <c r="J480" i="19"/>
  <c r="J481" i="19"/>
  <c r="J482" i="19"/>
  <c r="J483" i="19"/>
  <c r="J437" i="19"/>
  <c r="J438" i="19"/>
  <c r="J444" i="19"/>
  <c r="J456" i="19"/>
  <c r="J459" i="19"/>
  <c r="J460" i="19"/>
  <c r="J461" i="19"/>
  <c r="J439" i="19"/>
  <c r="J440" i="19"/>
  <c r="J441" i="19"/>
  <c r="J443" i="19"/>
  <c r="J455" i="19"/>
  <c r="J458" i="19"/>
  <c r="J462" i="19"/>
  <c r="J464" i="19"/>
  <c r="J484" i="19"/>
  <c r="J7" i="19"/>
  <c r="J9" i="19"/>
  <c r="J10" i="19"/>
  <c r="J11" i="19"/>
  <c r="J12" i="19"/>
  <c r="J13" i="19"/>
  <c r="J14" i="19"/>
  <c r="J19" i="19"/>
  <c r="J21" i="19"/>
  <c r="J25" i="19"/>
  <c r="J26" i="19"/>
  <c r="J27" i="19"/>
  <c r="J28" i="19"/>
  <c r="J31" i="19"/>
  <c r="J32" i="19"/>
  <c r="J33" i="19"/>
  <c r="J42" i="19"/>
  <c r="J43" i="19"/>
  <c r="J56" i="19"/>
  <c r="J57" i="19"/>
  <c r="H5" i="19"/>
  <c r="H7" i="19"/>
  <c r="H9" i="19"/>
  <c r="H15" i="19"/>
  <c r="H17" i="19"/>
  <c r="H18" i="19"/>
  <c r="H20" i="19"/>
  <c r="H29" i="19"/>
  <c r="H32" i="19"/>
  <c r="H34" i="19"/>
  <c r="H36" i="19"/>
  <c r="H37" i="19"/>
  <c r="H40" i="19"/>
  <c r="H41" i="19"/>
  <c r="H44" i="19"/>
  <c r="H45" i="19"/>
  <c r="H46" i="19"/>
  <c r="H47" i="19"/>
  <c r="H48" i="19"/>
  <c r="H49" i="19"/>
  <c r="H51" i="19"/>
  <c r="H52" i="19"/>
  <c r="H53" i="19"/>
  <c r="H54" i="19"/>
  <c r="H55" i="19"/>
  <c r="H65" i="19"/>
  <c r="H66" i="19"/>
  <c r="H67" i="19"/>
  <c r="H68" i="19"/>
  <c r="H69" i="19"/>
  <c r="H70" i="19"/>
  <c r="H71" i="19"/>
  <c r="H72" i="19"/>
  <c r="H73" i="19"/>
  <c r="H74" i="19"/>
  <c r="H75" i="19"/>
  <c r="H76" i="19"/>
  <c r="H77" i="19"/>
  <c r="H78" i="19"/>
  <c r="H79" i="19"/>
  <c r="H80" i="19"/>
  <c r="H81" i="19"/>
  <c r="H82" i="19"/>
  <c r="H83" i="19"/>
  <c r="H84" i="19"/>
  <c r="H85" i="19"/>
  <c r="H93" i="19"/>
  <c r="H94" i="19"/>
  <c r="H95" i="19"/>
  <c r="H96" i="19"/>
  <c r="H97" i="19"/>
  <c r="H98" i="19"/>
  <c r="H99" i="19"/>
  <c r="H100" i="19"/>
  <c r="H101" i="19"/>
  <c r="H102" i="19"/>
  <c r="H103" i="19"/>
  <c r="H104" i="19"/>
  <c r="H105" i="19"/>
  <c r="H106" i="19"/>
  <c r="H107" i="19"/>
  <c r="H108" i="19"/>
  <c r="H109" i="19"/>
  <c r="H110" i="19"/>
  <c r="H111" i="19"/>
  <c r="H112" i="19"/>
  <c r="H113" i="19"/>
  <c r="H142" i="19"/>
  <c r="H143" i="19"/>
  <c r="H144" i="19"/>
  <c r="H145" i="19"/>
  <c r="H149" i="19"/>
  <c r="H160" i="19"/>
  <c r="H161" i="19"/>
  <c r="H164" i="19"/>
  <c r="H169" i="19"/>
  <c r="H171" i="19"/>
  <c r="H172" i="19"/>
  <c r="H173" i="19"/>
  <c r="H174" i="19"/>
  <c r="H175" i="19"/>
  <c r="H176" i="19"/>
  <c r="H177" i="19"/>
  <c r="H185" i="19"/>
  <c r="H186" i="19"/>
  <c r="H187" i="19"/>
  <c r="H188" i="19"/>
  <c r="H189" i="19"/>
  <c r="H190" i="19"/>
  <c r="H191" i="19"/>
  <c r="H192" i="19"/>
  <c r="H193" i="19"/>
  <c r="H194" i="19"/>
  <c r="H195" i="19"/>
  <c r="H196" i="19"/>
  <c r="H197" i="19"/>
  <c r="H198" i="19"/>
  <c r="H199" i="19"/>
  <c r="H200" i="19"/>
  <c r="H201" i="19"/>
  <c r="H202" i="19"/>
  <c r="H203" i="19"/>
  <c r="H204" i="19"/>
  <c r="H205" i="19"/>
  <c r="H137" i="19"/>
  <c r="H141" i="19"/>
  <c r="H146" i="19"/>
  <c r="H147" i="19"/>
  <c r="H148" i="19"/>
  <c r="H150" i="19"/>
  <c r="H151" i="19"/>
  <c r="H152" i="19"/>
  <c r="H153" i="19"/>
  <c r="H154" i="19"/>
  <c r="H155" i="19"/>
  <c r="H156" i="19"/>
  <c r="H157" i="19"/>
  <c r="H158" i="19"/>
  <c r="H159" i="19"/>
  <c r="H162" i="19"/>
  <c r="H163" i="19"/>
  <c r="H165" i="19"/>
  <c r="H166" i="19"/>
  <c r="H167" i="19"/>
  <c r="H168" i="19"/>
  <c r="H213" i="19"/>
  <c r="H214" i="19"/>
  <c r="H215" i="19"/>
  <c r="H216" i="19"/>
  <c r="H217" i="19"/>
  <c r="H218" i="19"/>
  <c r="H219" i="19"/>
  <c r="H220" i="19"/>
  <c r="H221" i="19"/>
  <c r="H222" i="19"/>
  <c r="H223" i="19"/>
  <c r="H224" i="19"/>
  <c r="H225" i="19"/>
  <c r="H226" i="19"/>
  <c r="H227" i="19"/>
  <c r="H228" i="19"/>
  <c r="H229" i="19"/>
  <c r="H230" i="19"/>
  <c r="H231" i="19"/>
  <c r="H232" i="19"/>
  <c r="H233" i="19"/>
  <c r="H255" i="19"/>
  <c r="H256" i="19"/>
  <c r="H257" i="19"/>
  <c r="H258" i="19"/>
  <c r="H259" i="19"/>
  <c r="H260" i="19"/>
  <c r="H261" i="19"/>
  <c r="H262" i="19"/>
  <c r="H263" i="19"/>
  <c r="H264" i="19"/>
  <c r="H265" i="19"/>
  <c r="H266" i="19"/>
  <c r="H267" i="19"/>
  <c r="H268" i="19"/>
  <c r="H269" i="19"/>
  <c r="H270" i="19"/>
  <c r="H271" i="19"/>
  <c r="H272" i="19"/>
  <c r="H273" i="19"/>
  <c r="H274" i="19"/>
  <c r="H275" i="19"/>
  <c r="H276" i="19"/>
  <c r="H277" i="19"/>
  <c r="H278" i="19"/>
  <c r="H279" i="19"/>
  <c r="H280" i="19"/>
  <c r="H281" i="19"/>
  <c r="H282" i="19"/>
  <c r="H283" i="19"/>
  <c r="H284" i="19"/>
  <c r="H285" i="19"/>
  <c r="H136" i="19"/>
  <c r="H138" i="19"/>
  <c r="H140" i="19"/>
  <c r="H286" i="19"/>
  <c r="H287" i="19"/>
  <c r="H288" i="19"/>
  <c r="H289" i="19"/>
  <c r="H297" i="19"/>
  <c r="H298" i="19"/>
  <c r="H299" i="19"/>
  <c r="H300" i="19"/>
  <c r="H301" i="19"/>
  <c r="H302" i="19"/>
  <c r="H303" i="19"/>
  <c r="H304" i="19"/>
  <c r="H305" i="19"/>
  <c r="H306" i="19"/>
  <c r="H307" i="19"/>
  <c r="H308" i="19"/>
  <c r="H309" i="19"/>
  <c r="H310" i="19"/>
  <c r="H311" i="19"/>
  <c r="H312" i="19"/>
  <c r="H313" i="19"/>
  <c r="H314" i="19"/>
  <c r="H315" i="19"/>
  <c r="H316" i="19"/>
  <c r="H317" i="19"/>
  <c r="H339" i="19"/>
  <c r="H340" i="19"/>
  <c r="H341" i="19"/>
  <c r="H342" i="19"/>
  <c r="H343" i="19"/>
  <c r="H344" i="19"/>
  <c r="H345" i="19"/>
  <c r="H346" i="19"/>
  <c r="H347" i="19"/>
  <c r="H348" i="19"/>
  <c r="H349" i="19"/>
  <c r="H350" i="19"/>
  <c r="H351" i="19"/>
  <c r="H352" i="19"/>
  <c r="H353" i="19"/>
  <c r="H354" i="19"/>
  <c r="H355" i="19"/>
  <c r="H356" i="19"/>
  <c r="H357" i="19"/>
  <c r="H358" i="19"/>
  <c r="H359" i="19"/>
  <c r="H360" i="19"/>
  <c r="H135" i="19"/>
  <c r="H139" i="19"/>
  <c r="H361" i="19"/>
  <c r="H362" i="19"/>
  <c r="H363" i="19"/>
  <c r="H364" i="19"/>
  <c r="H365" i="19"/>
  <c r="H366" i="19"/>
  <c r="H367" i="19"/>
  <c r="H368" i="19"/>
  <c r="H369" i="19"/>
  <c r="H370" i="19"/>
  <c r="H371" i="19"/>
  <c r="H372" i="19"/>
  <c r="H373" i="19"/>
  <c r="H395" i="19"/>
  <c r="H396" i="19"/>
  <c r="H397" i="19"/>
  <c r="H398" i="19"/>
  <c r="H399" i="19"/>
  <c r="H400" i="19"/>
  <c r="H401" i="19"/>
  <c r="H402" i="19"/>
  <c r="H403" i="19"/>
  <c r="H404" i="19"/>
  <c r="H405" i="19"/>
  <c r="H406" i="19"/>
  <c r="H407" i="19"/>
  <c r="H408" i="19"/>
  <c r="H409" i="19"/>
  <c r="H410" i="19"/>
  <c r="H411" i="19"/>
  <c r="H412" i="19"/>
  <c r="H413" i="19"/>
  <c r="H414" i="19"/>
  <c r="H415" i="19"/>
  <c r="H416" i="19"/>
  <c r="H417" i="19"/>
  <c r="H418" i="19"/>
  <c r="H419" i="19"/>
  <c r="H420" i="19"/>
  <c r="H421" i="19"/>
  <c r="H422" i="19"/>
  <c r="H423" i="19"/>
  <c r="H424" i="19"/>
  <c r="H425" i="19"/>
  <c r="H426" i="19"/>
  <c r="H427" i="19"/>
  <c r="H428" i="19"/>
  <c r="H429" i="19"/>
  <c r="H466" i="19"/>
  <c r="H467" i="19"/>
  <c r="H468" i="19"/>
  <c r="H469" i="19"/>
  <c r="H470" i="19"/>
  <c r="H472" i="19"/>
  <c r="H474" i="19"/>
  <c r="H485" i="19"/>
  <c r="H492" i="19"/>
  <c r="H465" i="19"/>
  <c r="H473" i="19"/>
  <c r="H475" i="19"/>
  <c r="H484" i="19"/>
  <c r="H487" i="19"/>
  <c r="H477" i="19"/>
  <c r="H478" i="19"/>
  <c r="H479" i="19"/>
  <c r="H480" i="19"/>
  <c r="H481" i="19"/>
  <c r="H482" i="19"/>
  <c r="H483" i="19"/>
  <c r="H489" i="19"/>
  <c r="H490" i="19"/>
  <c r="H491" i="19"/>
  <c r="H493" i="19"/>
  <c r="H497" i="19"/>
  <c r="H498" i="19"/>
  <c r="H471" i="19"/>
  <c r="H476" i="19"/>
  <c r="H486" i="19"/>
  <c r="H495" i="19"/>
  <c r="H488" i="19"/>
  <c r="H494" i="19"/>
  <c r="H496" i="19"/>
  <c r="H8" i="19"/>
  <c r="H10" i="19"/>
  <c r="H11" i="19"/>
  <c r="H12" i="19"/>
  <c r="H13" i="19"/>
  <c r="H16" i="19"/>
  <c r="H19" i="19"/>
  <c r="H21" i="19"/>
  <c r="H30" i="19"/>
  <c r="H31" i="19"/>
  <c r="H33" i="19"/>
  <c r="H35" i="19"/>
  <c r="H38" i="19"/>
  <c r="H39" i="19"/>
  <c r="H42" i="19"/>
  <c r="H43" i="19"/>
  <c r="H56" i="19"/>
  <c r="H57" i="19"/>
  <c r="G7" i="19"/>
  <c r="G10" i="19"/>
  <c r="G25" i="19"/>
  <c r="G26" i="19"/>
  <c r="G27" i="19"/>
  <c r="G28" i="19"/>
  <c r="G31" i="19"/>
  <c r="G32" i="19"/>
  <c r="G33" i="19"/>
  <c r="G34" i="19"/>
  <c r="G35" i="19"/>
  <c r="G38" i="19"/>
  <c r="G39" i="19"/>
  <c r="G42" i="19"/>
  <c r="G45" i="19"/>
  <c r="G46" i="19"/>
  <c r="G47" i="19"/>
  <c r="G48" i="19"/>
  <c r="G49" i="19"/>
  <c r="G59" i="19"/>
  <c r="G60" i="19"/>
  <c r="G61" i="19"/>
  <c r="G62" i="19"/>
  <c r="G63" i="19"/>
  <c r="G64" i="19"/>
  <c r="G65" i="19"/>
  <c r="G66" i="19"/>
  <c r="G67" i="19"/>
  <c r="G68" i="19"/>
  <c r="G69" i="19"/>
  <c r="G70" i="19"/>
  <c r="G71" i="19"/>
  <c r="G72" i="19"/>
  <c r="G73" i="19"/>
  <c r="G74" i="19"/>
  <c r="G75" i="19"/>
  <c r="G76" i="19"/>
  <c r="G77" i="19"/>
  <c r="G78" i="19"/>
  <c r="G79" i="19"/>
  <c r="G80" i="19"/>
  <c r="G81" i="19"/>
  <c r="G82" i="19"/>
  <c r="G83" i="19"/>
  <c r="G84" i="19"/>
  <c r="G85" i="19"/>
  <c r="G114" i="19"/>
  <c r="G115" i="19"/>
  <c r="G116" i="19"/>
  <c r="G117" i="19"/>
  <c r="G118" i="19"/>
  <c r="G119" i="19"/>
  <c r="G120" i="19"/>
  <c r="G121" i="19"/>
  <c r="G122" i="19"/>
  <c r="G123" i="19"/>
  <c r="G124" i="19"/>
  <c r="G125" i="19"/>
  <c r="G126" i="19"/>
  <c r="G127" i="19"/>
  <c r="G128" i="19"/>
  <c r="G129" i="19"/>
  <c r="G130" i="19"/>
  <c r="G131" i="19"/>
  <c r="G132" i="19"/>
  <c r="G133" i="19"/>
  <c r="G141" i="19"/>
  <c r="G150" i="19"/>
  <c r="G153" i="19"/>
  <c r="G159" i="19"/>
  <c r="G162" i="19"/>
  <c r="G178" i="19"/>
  <c r="G179" i="19"/>
  <c r="G185" i="19"/>
  <c r="G186" i="19"/>
  <c r="G187" i="19"/>
  <c r="G188" i="19"/>
  <c r="G189" i="19"/>
  <c r="G190" i="19"/>
  <c r="G191" i="19"/>
  <c r="G192" i="19"/>
  <c r="G193" i="19"/>
  <c r="G194" i="19"/>
  <c r="G195" i="19"/>
  <c r="G196" i="19"/>
  <c r="G197" i="19"/>
  <c r="G198" i="19"/>
  <c r="G199" i="19"/>
  <c r="G200" i="19"/>
  <c r="G201" i="19"/>
  <c r="G202" i="19"/>
  <c r="G203" i="19"/>
  <c r="G204" i="19"/>
  <c r="G205" i="19"/>
  <c r="G138" i="19"/>
  <c r="G139" i="19"/>
  <c r="G140" i="19"/>
  <c r="G142" i="19"/>
  <c r="G143" i="19"/>
  <c r="G144" i="19"/>
  <c r="G145" i="19"/>
  <c r="G146" i="19"/>
  <c r="G147" i="19"/>
  <c r="G148" i="19"/>
  <c r="G149" i="19"/>
  <c r="G151" i="19"/>
  <c r="G152" i="19"/>
  <c r="G154" i="19"/>
  <c r="G155" i="19"/>
  <c r="G156" i="19"/>
  <c r="G157" i="19"/>
  <c r="G158" i="19"/>
  <c r="G160" i="19"/>
  <c r="G161" i="19"/>
  <c r="G163" i="19"/>
  <c r="G164" i="19"/>
  <c r="G165" i="19"/>
  <c r="G166" i="19"/>
  <c r="G167" i="19"/>
  <c r="G168" i="19"/>
  <c r="G169" i="19"/>
  <c r="G180" i="19"/>
  <c r="G181" i="19"/>
  <c r="G182" i="19"/>
  <c r="G183" i="19"/>
  <c r="G184" i="19"/>
  <c r="G234" i="19"/>
  <c r="G235" i="19"/>
  <c r="G236" i="19"/>
  <c r="G237" i="19"/>
  <c r="G238" i="19"/>
  <c r="G239" i="19"/>
  <c r="G240" i="19"/>
  <c r="G241" i="19"/>
  <c r="G242" i="19"/>
  <c r="G243" i="19"/>
  <c r="G244" i="19"/>
  <c r="G245" i="19"/>
  <c r="G246" i="19"/>
  <c r="G247" i="19"/>
  <c r="G248" i="19"/>
  <c r="G249" i="19"/>
  <c r="G250" i="19"/>
  <c r="G251" i="19"/>
  <c r="G252" i="19"/>
  <c r="G253" i="19"/>
  <c r="G254" i="19"/>
  <c r="G255" i="19"/>
  <c r="G256" i="19"/>
  <c r="G257" i="19"/>
  <c r="G258" i="19"/>
  <c r="G259" i="19"/>
  <c r="G260" i="19"/>
  <c r="G261" i="19"/>
  <c r="G262" i="19"/>
  <c r="G263" i="19"/>
  <c r="G264" i="19"/>
  <c r="G265" i="19"/>
  <c r="G266" i="19"/>
  <c r="G267" i="19"/>
  <c r="G268" i="19"/>
  <c r="G269" i="19"/>
  <c r="G270" i="19"/>
  <c r="G271" i="19"/>
  <c r="G272" i="19"/>
  <c r="G273" i="19"/>
  <c r="G274" i="19"/>
  <c r="G275" i="19"/>
  <c r="G276" i="19"/>
  <c r="G277" i="19"/>
  <c r="G278" i="19"/>
  <c r="G279" i="19"/>
  <c r="G280" i="19"/>
  <c r="G281" i="19"/>
  <c r="G282" i="19"/>
  <c r="G283" i="19"/>
  <c r="G284" i="19"/>
  <c r="G285" i="19"/>
  <c r="G137" i="19"/>
  <c r="G286" i="19"/>
  <c r="G287" i="19"/>
  <c r="G288" i="19"/>
  <c r="G289" i="19"/>
  <c r="G318" i="19"/>
  <c r="G319" i="19"/>
  <c r="G320" i="19"/>
  <c r="G321" i="19"/>
  <c r="G322" i="19"/>
  <c r="G323" i="19"/>
  <c r="G324" i="19"/>
  <c r="G325" i="19"/>
  <c r="G326" i="19"/>
  <c r="G327" i="19"/>
  <c r="G328" i="19"/>
  <c r="G329" i="19"/>
  <c r="G330" i="19"/>
  <c r="G331" i="19"/>
  <c r="G332" i="19"/>
  <c r="G333" i="19"/>
  <c r="G334" i="19"/>
  <c r="G335" i="19"/>
  <c r="G336" i="19"/>
  <c r="G337" i="19"/>
  <c r="G338" i="19"/>
  <c r="G339" i="19"/>
  <c r="G340" i="19"/>
  <c r="G341" i="19"/>
  <c r="G342" i="19"/>
  <c r="G343" i="19"/>
  <c r="G344" i="19"/>
  <c r="G345" i="19"/>
  <c r="G346" i="19"/>
  <c r="G347" i="19"/>
  <c r="G348" i="19"/>
  <c r="G349" i="19"/>
  <c r="G350" i="19"/>
  <c r="G351" i="19"/>
  <c r="G352" i="19"/>
  <c r="G353" i="19"/>
  <c r="G354" i="19"/>
  <c r="G355" i="19"/>
  <c r="G356" i="19"/>
  <c r="G357" i="19"/>
  <c r="G358" i="19"/>
  <c r="G359" i="19"/>
  <c r="G360" i="19"/>
  <c r="G134" i="19"/>
  <c r="G135" i="19"/>
  <c r="G136" i="19"/>
  <c r="G361" i="19"/>
  <c r="G362" i="19"/>
  <c r="G363" i="19"/>
  <c r="G364" i="19"/>
  <c r="G365" i="19"/>
  <c r="G366" i="19"/>
  <c r="G367" i="19"/>
  <c r="G368" i="19"/>
  <c r="G369" i="19"/>
  <c r="G370" i="19"/>
  <c r="G371" i="19"/>
  <c r="G372" i="19"/>
  <c r="G373" i="19"/>
  <c r="G430" i="19"/>
  <c r="G431" i="19"/>
  <c r="G432" i="19"/>
  <c r="G433" i="19"/>
  <c r="G434" i="19"/>
  <c r="G435" i="19"/>
  <c r="G436" i="19"/>
  <c r="G442" i="19"/>
  <c r="G457" i="19"/>
  <c r="G471" i="19"/>
  <c r="G473" i="19"/>
  <c r="G475" i="19"/>
  <c r="G482" i="19"/>
  <c r="G488" i="19"/>
  <c r="G490" i="19"/>
  <c r="G494" i="19"/>
  <c r="G496" i="19"/>
  <c r="G497" i="19"/>
  <c r="G437" i="19"/>
  <c r="G446" i="19"/>
  <c r="G447" i="19"/>
  <c r="G449" i="19"/>
  <c r="G451" i="19"/>
  <c r="G452" i="19"/>
  <c r="G454" i="19"/>
  <c r="G455" i="19"/>
  <c r="G462" i="19"/>
  <c r="G466" i="19"/>
  <c r="G468" i="19"/>
  <c r="G474" i="19"/>
  <c r="G476" i="19"/>
  <c r="G493" i="19"/>
  <c r="G498" i="19"/>
  <c r="G477" i="19"/>
  <c r="G479" i="19"/>
  <c r="G480" i="19"/>
  <c r="G481" i="19"/>
  <c r="G484" i="19"/>
  <c r="G487" i="19"/>
  <c r="G492" i="19"/>
  <c r="G495" i="19"/>
  <c r="G438" i="19"/>
  <c r="G443" i="19"/>
  <c r="G445" i="19"/>
  <c r="G450" i="19"/>
  <c r="G456" i="19"/>
  <c r="G460" i="19"/>
  <c r="G469" i="19"/>
  <c r="G470" i="19"/>
  <c r="G472" i="19"/>
  <c r="G483" i="19"/>
  <c r="G485" i="19"/>
  <c r="G499" i="19"/>
  <c r="G439" i="19"/>
  <c r="G440" i="19"/>
  <c r="G441" i="19"/>
  <c r="G444" i="19"/>
  <c r="G448" i="19"/>
  <c r="G453" i="19"/>
  <c r="G458" i="19"/>
  <c r="G459" i="19"/>
  <c r="G461" i="19"/>
  <c r="G463" i="19"/>
  <c r="G464" i="19"/>
  <c r="G465" i="19"/>
  <c r="G467" i="19"/>
  <c r="G478" i="19"/>
  <c r="G486" i="19"/>
  <c r="G489" i="19"/>
  <c r="G491" i="19"/>
  <c r="G6" i="19"/>
  <c r="G8" i="19"/>
  <c r="G9" i="19"/>
  <c r="G11" i="19"/>
  <c r="G12" i="19"/>
  <c r="G13" i="19"/>
  <c r="G22" i="19"/>
  <c r="G23" i="19"/>
  <c r="G24" i="19"/>
  <c r="G29" i="19"/>
  <c r="G30" i="19"/>
  <c r="G36" i="19"/>
  <c r="G37" i="19"/>
  <c r="G40" i="19"/>
  <c r="G41" i="19"/>
  <c r="G43" i="19"/>
  <c r="G44" i="19"/>
  <c r="G58" i="19"/>
  <c r="E50" i="19"/>
  <c r="E51" i="19"/>
  <c r="E52" i="19"/>
  <c r="E53" i="19"/>
  <c r="E54" i="19"/>
  <c r="E55"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130" i="19"/>
  <c r="E131" i="19"/>
  <c r="E132" i="19"/>
  <c r="E133" i="19"/>
  <c r="E142" i="19"/>
  <c r="E145" i="19"/>
  <c r="E160" i="19"/>
  <c r="E161" i="19"/>
  <c r="E134" i="19"/>
  <c r="E141" i="19"/>
  <c r="E143" i="19"/>
  <c r="E144" i="19"/>
  <c r="E146" i="19"/>
  <c r="E147" i="19"/>
  <c r="E148" i="19"/>
  <c r="E149" i="19"/>
  <c r="E150" i="19"/>
  <c r="E151" i="19"/>
  <c r="E152" i="19"/>
  <c r="E153" i="19"/>
  <c r="E154" i="19"/>
  <c r="E155" i="19"/>
  <c r="E156" i="19"/>
  <c r="E157" i="19"/>
  <c r="E158" i="19"/>
  <c r="E159" i="19"/>
  <c r="E162" i="19"/>
  <c r="E163" i="19"/>
  <c r="E164" i="19"/>
  <c r="E165" i="19"/>
  <c r="E166" i="19"/>
  <c r="E167" i="19"/>
  <c r="E168" i="19"/>
  <c r="E169" i="19"/>
  <c r="E135" i="19"/>
  <c r="E136" i="19"/>
  <c r="E290" i="19"/>
  <c r="E291" i="19"/>
  <c r="E292" i="19"/>
  <c r="E293" i="19"/>
  <c r="E294" i="19"/>
  <c r="E295" i="19"/>
  <c r="E296" i="19"/>
  <c r="E297" i="19"/>
  <c r="E298" i="19"/>
  <c r="E299" i="19"/>
  <c r="E300" i="19"/>
  <c r="E301" i="19"/>
  <c r="E302" i="19"/>
  <c r="E303" i="19"/>
  <c r="E304" i="19"/>
  <c r="E305" i="19"/>
  <c r="E306" i="19"/>
  <c r="E307" i="19"/>
  <c r="E308" i="19"/>
  <c r="E309" i="19"/>
  <c r="E310" i="19"/>
  <c r="E311" i="19"/>
  <c r="E312" i="19"/>
  <c r="E313" i="19"/>
  <c r="E314" i="19"/>
  <c r="E315" i="19"/>
  <c r="E316" i="19"/>
  <c r="E317" i="19"/>
  <c r="E318" i="19"/>
  <c r="E319" i="19"/>
  <c r="E320" i="19"/>
  <c r="E321" i="19"/>
  <c r="E322" i="19"/>
  <c r="E323" i="19"/>
  <c r="E324" i="19"/>
  <c r="E325" i="19"/>
  <c r="E326" i="19"/>
  <c r="E327" i="19"/>
  <c r="E328" i="19"/>
  <c r="E329" i="19"/>
  <c r="E330" i="19"/>
  <c r="E331" i="19"/>
  <c r="E332" i="19"/>
  <c r="E333" i="19"/>
  <c r="E334" i="19"/>
  <c r="E335" i="19"/>
  <c r="E336" i="19"/>
  <c r="E337" i="19"/>
  <c r="E338" i="19"/>
  <c r="E339" i="19"/>
  <c r="E340" i="19"/>
  <c r="E341" i="19"/>
  <c r="E342" i="19"/>
  <c r="E343" i="19"/>
  <c r="E344" i="19"/>
  <c r="E345" i="19"/>
  <c r="E346" i="19"/>
  <c r="E347" i="19"/>
  <c r="E348" i="19"/>
  <c r="E349" i="19"/>
  <c r="E350" i="19"/>
  <c r="E351" i="19"/>
  <c r="E352" i="19"/>
  <c r="E353" i="19"/>
  <c r="E354" i="19"/>
  <c r="E355" i="19"/>
  <c r="E356" i="19"/>
  <c r="E357" i="19"/>
  <c r="E358" i="19"/>
  <c r="E359" i="19"/>
  <c r="E360" i="19"/>
  <c r="E137" i="19"/>
  <c r="E138" i="19"/>
  <c r="E139" i="19"/>
  <c r="E140" i="19"/>
  <c r="E361" i="19"/>
  <c r="E362" i="19"/>
  <c r="E363" i="19"/>
  <c r="E364" i="19"/>
  <c r="E365" i="19"/>
  <c r="E366" i="19"/>
  <c r="E367" i="19"/>
  <c r="E368" i="19"/>
  <c r="E369" i="19"/>
  <c r="E370" i="19"/>
  <c r="E371" i="19"/>
  <c r="E372" i="19"/>
  <c r="E373" i="19"/>
  <c r="E374" i="19"/>
  <c r="E375" i="19"/>
  <c r="E376" i="19"/>
  <c r="E377" i="19"/>
  <c r="E378" i="19"/>
  <c r="E379" i="19"/>
  <c r="E380" i="19"/>
  <c r="E381" i="19"/>
  <c r="E382" i="19"/>
  <c r="E383" i="19"/>
  <c r="E384" i="19"/>
  <c r="E385" i="19"/>
  <c r="E386" i="19"/>
  <c r="E387" i="19"/>
  <c r="E388" i="19"/>
  <c r="E389" i="19"/>
  <c r="E390" i="19"/>
  <c r="E391" i="19"/>
  <c r="E392" i="19"/>
  <c r="E393" i="19"/>
  <c r="E394" i="19"/>
  <c r="E395" i="19"/>
  <c r="E396" i="19"/>
  <c r="E397" i="19"/>
  <c r="E398" i="19"/>
  <c r="E399" i="19"/>
  <c r="E400" i="19"/>
  <c r="E401" i="19"/>
  <c r="E402" i="19"/>
  <c r="E403" i="19"/>
  <c r="E404" i="19"/>
  <c r="E405" i="19"/>
  <c r="E406" i="19"/>
  <c r="E407" i="19"/>
  <c r="E408" i="19"/>
  <c r="E409" i="19"/>
  <c r="E410" i="19"/>
  <c r="E411" i="19"/>
  <c r="E412" i="19"/>
  <c r="E413" i="19"/>
  <c r="E414" i="19"/>
  <c r="E415" i="19"/>
  <c r="E416" i="19"/>
  <c r="E417" i="19"/>
  <c r="E418" i="19"/>
  <c r="E419" i="19"/>
  <c r="E420" i="19"/>
  <c r="E421" i="19"/>
  <c r="E422" i="19"/>
  <c r="E423" i="19"/>
  <c r="E424" i="19"/>
  <c r="E425" i="19"/>
  <c r="E426" i="19"/>
  <c r="E427" i="19"/>
  <c r="E428" i="19"/>
  <c r="E429" i="19"/>
  <c r="E430" i="19"/>
  <c r="E431" i="19"/>
  <c r="E432" i="19"/>
  <c r="E433" i="19"/>
  <c r="E434" i="19"/>
  <c r="E435" i="19"/>
  <c r="E436" i="19"/>
  <c r="E438" i="19"/>
  <c r="E448" i="19"/>
  <c r="E449" i="19"/>
  <c r="E450" i="19"/>
  <c r="E454" i="19"/>
  <c r="E455" i="19"/>
  <c r="E458" i="19"/>
  <c r="E461" i="19"/>
  <c r="E464" i="19"/>
  <c r="E465" i="19"/>
  <c r="E467" i="19"/>
  <c r="E470" i="19"/>
  <c r="E472" i="19"/>
  <c r="E474" i="19"/>
  <c r="E492" i="19"/>
  <c r="E493" i="19"/>
  <c r="E498" i="19"/>
  <c r="E439" i="19"/>
  <c r="E441" i="19"/>
  <c r="E443" i="19"/>
  <c r="E444" i="19"/>
  <c r="E447" i="19"/>
  <c r="E453" i="19"/>
  <c r="E463" i="19"/>
  <c r="E466" i="19"/>
  <c r="E468" i="19"/>
  <c r="E469" i="19"/>
  <c r="E475" i="19"/>
  <c r="E476" i="19"/>
  <c r="E477" i="19"/>
  <c r="E486" i="19"/>
  <c r="E489" i="19"/>
  <c r="E491" i="19"/>
  <c r="E494" i="19"/>
  <c r="E495" i="19"/>
  <c r="E496" i="19"/>
  <c r="E499" i="19"/>
  <c r="E478" i="19"/>
  <c r="E479" i="19"/>
  <c r="E480" i="19"/>
  <c r="E481" i="19"/>
  <c r="E482" i="19"/>
  <c r="E483" i="19"/>
  <c r="E485" i="19"/>
  <c r="E488" i="19"/>
  <c r="E442" i="19"/>
  <c r="E457" i="19"/>
  <c r="E459" i="19"/>
  <c r="E471" i="19"/>
  <c r="E473" i="19"/>
  <c r="E490" i="19"/>
  <c r="E497" i="19"/>
  <c r="E437" i="19"/>
  <c r="E440" i="19"/>
  <c r="E445" i="19"/>
  <c r="E446" i="19"/>
  <c r="E451" i="19"/>
  <c r="E452" i="19"/>
  <c r="E456" i="19"/>
  <c r="E460" i="19"/>
  <c r="E462" i="19"/>
  <c r="E484" i="19"/>
  <c r="E487" i="19"/>
  <c r="E56" i="19"/>
  <c r="E57" i="19"/>
  <c r="E58" i="19"/>
  <c r="I5" i="19"/>
  <c r="I6" i="19"/>
  <c r="I9" i="19"/>
  <c r="I14" i="19"/>
  <c r="I17" i="19"/>
  <c r="I18" i="19"/>
  <c r="I23" i="19"/>
  <c r="I24" i="19"/>
  <c r="I36" i="19"/>
  <c r="I37" i="19"/>
  <c r="I40" i="19"/>
  <c r="I41" i="19"/>
  <c r="I44" i="19"/>
  <c r="I56" i="19"/>
  <c r="I57" i="19"/>
  <c r="I8" i="19"/>
  <c r="I10" i="19"/>
  <c r="I11" i="19"/>
  <c r="I12" i="19"/>
  <c r="I13" i="19"/>
  <c r="I16" i="19"/>
  <c r="I19" i="19"/>
  <c r="I20" i="19"/>
  <c r="I21" i="19"/>
  <c r="I25" i="19"/>
  <c r="I26" i="19"/>
  <c r="I27" i="19"/>
  <c r="I28" i="19"/>
  <c r="I35" i="19"/>
  <c r="I38" i="19"/>
  <c r="I39" i="19"/>
  <c r="I42" i="19"/>
  <c r="I43" i="19"/>
  <c r="I45" i="19"/>
  <c r="I46" i="19"/>
  <c r="I47" i="19"/>
  <c r="I48" i="19"/>
  <c r="I49" i="19"/>
  <c r="I50" i="19"/>
  <c r="I52" i="19"/>
  <c r="I53" i="19"/>
  <c r="I54" i="19"/>
  <c r="I55" i="19"/>
  <c r="I59" i="19"/>
  <c r="I60" i="19"/>
  <c r="I61" i="19"/>
  <c r="I62" i="19"/>
  <c r="I63" i="19"/>
  <c r="I64" i="19"/>
  <c r="I71" i="19"/>
  <c r="I72" i="19"/>
  <c r="I73" i="19"/>
  <c r="I74" i="19"/>
  <c r="I75" i="19"/>
  <c r="I76" i="19"/>
  <c r="I77" i="19"/>
  <c r="I78" i="19"/>
  <c r="I79" i="19"/>
  <c r="I80" i="19"/>
  <c r="I81" i="19"/>
  <c r="I82" i="19"/>
  <c r="I83" i="19"/>
  <c r="I84" i="19"/>
  <c r="I85" i="19"/>
  <c r="I87" i="19"/>
  <c r="I88" i="19"/>
  <c r="I89" i="19"/>
  <c r="I90" i="19"/>
  <c r="I91" i="19"/>
  <c r="I92" i="19"/>
  <c r="I99" i="19"/>
  <c r="I100" i="19"/>
  <c r="I101" i="19"/>
  <c r="I102" i="19"/>
  <c r="I103" i="19"/>
  <c r="I104" i="19"/>
  <c r="I105" i="19"/>
  <c r="I106" i="19"/>
  <c r="I107" i="19"/>
  <c r="I108" i="19"/>
  <c r="I109" i="19"/>
  <c r="I110" i="19"/>
  <c r="I111" i="19"/>
  <c r="I112" i="19"/>
  <c r="I113" i="19"/>
  <c r="I120" i="19"/>
  <c r="I121" i="19"/>
  <c r="I122" i="19"/>
  <c r="I123" i="19"/>
  <c r="I124" i="19"/>
  <c r="I125" i="19"/>
  <c r="I126" i="19"/>
  <c r="I127" i="19"/>
  <c r="I128" i="19"/>
  <c r="I129" i="19"/>
  <c r="I130" i="19"/>
  <c r="I131" i="19"/>
  <c r="I132" i="19"/>
  <c r="I133" i="19"/>
  <c r="I152" i="19"/>
  <c r="I154" i="19"/>
  <c r="I156" i="19"/>
  <c r="I157" i="19"/>
  <c r="I158" i="19"/>
  <c r="I163" i="19"/>
  <c r="I172" i="19"/>
  <c r="I173" i="19"/>
  <c r="I174" i="19"/>
  <c r="I175" i="19"/>
  <c r="I176" i="19"/>
  <c r="I177" i="19"/>
  <c r="I179" i="19"/>
  <c r="I181" i="19"/>
  <c r="I182" i="19"/>
  <c r="I191" i="19"/>
  <c r="I192" i="19"/>
  <c r="I193" i="19"/>
  <c r="I194" i="19"/>
  <c r="I195" i="19"/>
  <c r="I196" i="19"/>
  <c r="I197" i="19"/>
  <c r="I198" i="19"/>
  <c r="I199" i="19"/>
  <c r="I200" i="19"/>
  <c r="I201" i="19"/>
  <c r="I202" i="19"/>
  <c r="I203" i="19"/>
  <c r="I204" i="19"/>
  <c r="I205" i="19"/>
  <c r="I207" i="19"/>
  <c r="I208" i="19"/>
  <c r="I209" i="19"/>
  <c r="I150" i="19"/>
  <c r="I151" i="19"/>
  <c r="I153" i="19"/>
  <c r="I155" i="19"/>
  <c r="I159" i="19"/>
  <c r="I160" i="19"/>
  <c r="I161" i="19"/>
  <c r="I162" i="19"/>
  <c r="I164" i="19"/>
  <c r="I165" i="19"/>
  <c r="I166" i="19"/>
  <c r="I167" i="19"/>
  <c r="I168" i="19"/>
  <c r="I169" i="19"/>
  <c r="I170" i="19"/>
  <c r="I180" i="19"/>
  <c r="I183" i="19"/>
  <c r="I184" i="19"/>
  <c r="I210" i="19"/>
  <c r="I211" i="19"/>
  <c r="I212" i="19"/>
  <c r="I219" i="19"/>
  <c r="I220" i="19"/>
  <c r="I221" i="19"/>
  <c r="I222" i="19"/>
  <c r="I223" i="19"/>
  <c r="I224" i="19"/>
  <c r="I225" i="19"/>
  <c r="I226" i="19"/>
  <c r="I227" i="19"/>
  <c r="I228" i="19"/>
  <c r="I229" i="19"/>
  <c r="I230" i="19"/>
  <c r="I231" i="19"/>
  <c r="I232" i="19"/>
  <c r="I233" i="19"/>
  <c r="I240" i="19"/>
  <c r="I241" i="19"/>
  <c r="I242" i="19"/>
  <c r="I243" i="19"/>
  <c r="I244" i="19"/>
  <c r="I245" i="19"/>
  <c r="I246" i="19"/>
  <c r="I247" i="19"/>
  <c r="I248" i="19"/>
  <c r="I249" i="19"/>
  <c r="I250" i="19"/>
  <c r="I251" i="19"/>
  <c r="I252" i="19"/>
  <c r="I253" i="19"/>
  <c r="I254" i="19"/>
  <c r="I270" i="19"/>
  <c r="I271" i="19"/>
  <c r="I272" i="19"/>
  <c r="I273" i="19"/>
  <c r="I274" i="19"/>
  <c r="I275" i="19"/>
  <c r="I276" i="19"/>
  <c r="I277" i="19"/>
  <c r="I278" i="19"/>
  <c r="I279" i="19"/>
  <c r="I280" i="19"/>
  <c r="I281" i="19"/>
  <c r="I282" i="19"/>
  <c r="I283" i="19"/>
  <c r="I284" i="19"/>
  <c r="I285" i="19"/>
  <c r="I134" i="19"/>
  <c r="I286" i="19"/>
  <c r="I287" i="19"/>
  <c r="I288" i="19"/>
  <c r="I289" i="19"/>
  <c r="I291" i="19"/>
  <c r="I292" i="19"/>
  <c r="I293" i="19"/>
  <c r="I294" i="19"/>
  <c r="I295" i="19"/>
  <c r="I296" i="19"/>
  <c r="I303" i="19"/>
  <c r="I304" i="19"/>
  <c r="I305" i="19"/>
  <c r="I306" i="19"/>
  <c r="I307" i="19"/>
  <c r="I308" i="19"/>
  <c r="I309" i="19"/>
  <c r="I310" i="19"/>
  <c r="I311" i="19"/>
  <c r="I312" i="19"/>
  <c r="I313" i="19"/>
  <c r="I314" i="19"/>
  <c r="I315" i="19"/>
  <c r="I316" i="19"/>
  <c r="I317" i="19"/>
  <c r="I324" i="19"/>
  <c r="I325" i="19"/>
  <c r="I326" i="19"/>
  <c r="I327" i="19"/>
  <c r="I328" i="19"/>
  <c r="I329" i="19"/>
  <c r="I330" i="19"/>
  <c r="I331" i="19"/>
  <c r="I332" i="19"/>
  <c r="I333" i="19"/>
  <c r="I334" i="19"/>
  <c r="I335" i="19"/>
  <c r="I336" i="19"/>
  <c r="I337" i="19"/>
  <c r="I338" i="19"/>
  <c r="I354" i="19"/>
  <c r="I355" i="19"/>
  <c r="I356" i="19"/>
  <c r="I357" i="19"/>
  <c r="I358" i="19"/>
  <c r="I359" i="19"/>
  <c r="I360" i="19"/>
  <c r="I361" i="19"/>
  <c r="I362" i="19"/>
  <c r="I363" i="19"/>
  <c r="I364" i="19"/>
  <c r="I365" i="19"/>
  <c r="I366" i="19"/>
  <c r="I367" i="19"/>
  <c r="I368" i="19"/>
  <c r="I369" i="19"/>
  <c r="I370" i="19"/>
  <c r="I371" i="19"/>
  <c r="I372" i="19"/>
  <c r="I373" i="19"/>
  <c r="I380" i="19"/>
  <c r="I381" i="19"/>
  <c r="I382" i="19"/>
  <c r="I383" i="19"/>
  <c r="I384" i="19"/>
  <c r="I385" i="19"/>
  <c r="I386" i="19"/>
  <c r="I387" i="19"/>
  <c r="I388" i="19"/>
  <c r="I389" i="19"/>
  <c r="I390" i="19"/>
  <c r="I391" i="19"/>
  <c r="I392" i="19"/>
  <c r="I393" i="19"/>
  <c r="I394" i="19"/>
  <c r="I410" i="19"/>
  <c r="I411" i="19"/>
  <c r="I412" i="19"/>
  <c r="I413" i="19"/>
  <c r="I414" i="19"/>
  <c r="I415" i="19"/>
  <c r="I416" i="19"/>
  <c r="I417" i="19"/>
  <c r="I418" i="19"/>
  <c r="I419" i="19"/>
  <c r="I420" i="19"/>
  <c r="I421" i="19"/>
  <c r="I422" i="19"/>
  <c r="I423" i="19"/>
  <c r="I424" i="19"/>
  <c r="I425" i="19"/>
  <c r="I426" i="19"/>
  <c r="I427" i="19"/>
  <c r="I428" i="19"/>
  <c r="I429" i="19"/>
  <c r="I452" i="19"/>
  <c r="I455" i="19"/>
  <c r="I456" i="19"/>
  <c r="I459" i="19"/>
  <c r="I460" i="19"/>
  <c r="I462" i="19"/>
  <c r="I463" i="19"/>
  <c r="I498" i="19"/>
  <c r="I448" i="19"/>
  <c r="I449" i="19"/>
  <c r="I464" i="19"/>
  <c r="I485" i="19"/>
  <c r="I486" i="19"/>
  <c r="I489" i="19"/>
  <c r="I490" i="19"/>
  <c r="I491" i="19"/>
  <c r="I496" i="19"/>
  <c r="I497" i="19"/>
  <c r="I488" i="19"/>
  <c r="I494" i="19"/>
  <c r="I499" i="19"/>
  <c r="I445" i="19"/>
  <c r="I446" i="19"/>
  <c r="I451" i="19"/>
  <c r="I453" i="19"/>
  <c r="I458" i="19"/>
  <c r="I492" i="19"/>
  <c r="I447" i="19"/>
  <c r="I450" i="19"/>
  <c r="I454" i="19"/>
  <c r="I457" i="19"/>
  <c r="I461" i="19"/>
  <c r="I487" i="19"/>
  <c r="I493" i="19"/>
  <c r="I495" i="19"/>
  <c r="F16" i="19"/>
  <c r="F19" i="19"/>
  <c r="F21" i="19"/>
  <c r="F25" i="19"/>
  <c r="F26" i="19"/>
  <c r="F27" i="19"/>
  <c r="F28" i="19"/>
  <c r="F31" i="19"/>
  <c r="F32" i="19"/>
  <c r="F33" i="19"/>
  <c r="F34" i="19"/>
  <c r="F35" i="19"/>
  <c r="F38" i="19"/>
  <c r="F39" i="19"/>
  <c r="F42" i="19"/>
  <c r="F14" i="19"/>
  <c r="F15" i="19"/>
  <c r="F17" i="19"/>
  <c r="F18" i="19"/>
  <c r="F20" i="19"/>
  <c r="F22" i="19"/>
  <c r="F23" i="19"/>
  <c r="F24" i="19"/>
  <c r="F29" i="19"/>
  <c r="F30" i="19"/>
  <c r="F36" i="19"/>
  <c r="F37" i="19"/>
  <c r="F40" i="19"/>
  <c r="F41" i="19"/>
  <c r="F43" i="19"/>
  <c r="F44" i="19"/>
  <c r="F45" i="19"/>
  <c r="F46" i="19"/>
  <c r="F47" i="19"/>
  <c r="F48" i="19"/>
  <c r="F49"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111" i="19"/>
  <c r="F112" i="19"/>
  <c r="F113" i="19"/>
  <c r="F114" i="19"/>
  <c r="F115" i="19"/>
  <c r="F116" i="19"/>
  <c r="F117" i="19"/>
  <c r="F118" i="19"/>
  <c r="F119" i="19"/>
  <c r="F120" i="19"/>
  <c r="F121" i="19"/>
  <c r="F122" i="19"/>
  <c r="F123" i="19"/>
  <c r="F124" i="19"/>
  <c r="F125" i="19"/>
  <c r="F126" i="19"/>
  <c r="F127" i="19"/>
  <c r="F128" i="19"/>
  <c r="F129" i="19"/>
  <c r="F130" i="19"/>
  <c r="F131" i="19"/>
  <c r="F132" i="19"/>
  <c r="F133" i="19"/>
  <c r="F136" i="19"/>
  <c r="F137" i="19"/>
  <c r="F143" i="19"/>
  <c r="F144" i="19"/>
  <c r="F149" i="19"/>
  <c r="F151" i="19"/>
  <c r="F152" i="19"/>
  <c r="F154" i="19"/>
  <c r="F155" i="19"/>
  <c r="F156" i="19"/>
  <c r="F157" i="19"/>
  <c r="F158" i="19"/>
  <c r="F163" i="19"/>
  <c r="F206" i="19"/>
  <c r="F207" i="19"/>
  <c r="F208" i="19"/>
  <c r="F209" i="19"/>
  <c r="F135" i="19"/>
  <c r="F141" i="19"/>
  <c r="F142" i="19"/>
  <c r="F145" i="19"/>
  <c r="F146" i="19"/>
  <c r="F147" i="19"/>
  <c r="F148" i="19"/>
  <c r="F150" i="19"/>
  <c r="F153" i="19"/>
  <c r="F159" i="19"/>
  <c r="F160" i="19"/>
  <c r="F161" i="19"/>
  <c r="F162" i="19"/>
  <c r="F164" i="19"/>
  <c r="F165" i="19"/>
  <c r="F166" i="19"/>
  <c r="F167" i="19"/>
  <c r="F168" i="19"/>
  <c r="F16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F266" i="19"/>
  <c r="F267" i="19"/>
  <c r="F268" i="19"/>
  <c r="F269" i="19"/>
  <c r="F270" i="19"/>
  <c r="F271" i="19"/>
  <c r="F272" i="19"/>
  <c r="F273" i="19"/>
  <c r="F274" i="19"/>
  <c r="F275" i="19"/>
  <c r="F276" i="19"/>
  <c r="F277" i="19"/>
  <c r="F278" i="19"/>
  <c r="F279" i="19"/>
  <c r="F280" i="19"/>
  <c r="F281" i="19"/>
  <c r="F282" i="19"/>
  <c r="F283" i="19"/>
  <c r="F284" i="19"/>
  <c r="F285" i="19"/>
  <c r="F134" i="19"/>
  <c r="F138" i="19"/>
  <c r="F139" i="19"/>
  <c r="F140" i="19"/>
  <c r="F286" i="19"/>
  <c r="F287" i="19"/>
  <c r="F288" i="19"/>
  <c r="F289" i="19"/>
  <c r="F374" i="19"/>
  <c r="F375" i="19"/>
  <c r="F376" i="19"/>
  <c r="F377" i="19"/>
  <c r="F378" i="19"/>
  <c r="F379" i="19"/>
  <c r="F380" i="19"/>
  <c r="F381" i="19"/>
  <c r="F382" i="19"/>
  <c r="F383" i="19"/>
  <c r="F384" i="19"/>
  <c r="F385" i="19"/>
  <c r="F386" i="19"/>
  <c r="F387" i="19"/>
  <c r="F388" i="19"/>
  <c r="F389" i="19"/>
  <c r="F390" i="19"/>
  <c r="F391" i="19"/>
  <c r="F392" i="19"/>
  <c r="F393" i="19"/>
  <c r="F394" i="19"/>
  <c r="F395" i="19"/>
  <c r="F396" i="19"/>
  <c r="F397" i="19"/>
  <c r="F398" i="19"/>
  <c r="F399" i="19"/>
  <c r="F400" i="19"/>
  <c r="F401" i="19"/>
  <c r="F402" i="19"/>
  <c r="F403" i="19"/>
  <c r="F404" i="19"/>
  <c r="F405" i="19"/>
  <c r="F406" i="19"/>
  <c r="F407" i="19"/>
  <c r="F408" i="19"/>
  <c r="F409" i="19"/>
  <c r="F410" i="19"/>
  <c r="F411" i="19"/>
  <c r="F412" i="19"/>
  <c r="F413" i="19"/>
  <c r="F414" i="19"/>
  <c r="F415" i="19"/>
  <c r="F416" i="19"/>
  <c r="F417" i="19"/>
  <c r="F418" i="19"/>
  <c r="F419" i="19"/>
  <c r="F420" i="19"/>
  <c r="F421" i="19"/>
  <c r="F422" i="19"/>
  <c r="F423" i="19"/>
  <c r="F424" i="19"/>
  <c r="F425" i="19"/>
  <c r="F426" i="19"/>
  <c r="F427" i="19"/>
  <c r="F428" i="19"/>
  <c r="F429" i="19"/>
  <c r="F430" i="19"/>
  <c r="F431" i="19"/>
  <c r="F432" i="19"/>
  <c r="F433" i="19"/>
  <c r="F434" i="19"/>
  <c r="F435" i="19"/>
  <c r="F436" i="19"/>
  <c r="F445" i="19"/>
  <c r="F452" i="19"/>
  <c r="F456" i="19"/>
  <c r="F459" i="19"/>
  <c r="F460" i="19"/>
  <c r="F462" i="19"/>
  <c r="F463" i="19"/>
  <c r="F466" i="19"/>
  <c r="F468" i="19"/>
  <c r="F469" i="19"/>
  <c r="F483" i="19"/>
  <c r="F486" i="19"/>
  <c r="F491" i="19"/>
  <c r="F495" i="19"/>
  <c r="F499" i="19"/>
  <c r="F438" i="19"/>
  <c r="F442" i="19"/>
  <c r="F448" i="19"/>
  <c r="F464" i="19"/>
  <c r="F465" i="19"/>
  <c r="F467" i="19"/>
  <c r="F470" i="19"/>
  <c r="F471" i="19"/>
  <c r="F472" i="19"/>
  <c r="F473" i="19"/>
  <c r="F485" i="19"/>
  <c r="F492" i="19"/>
  <c r="F497" i="19"/>
  <c r="F477" i="19"/>
  <c r="F478" i="19"/>
  <c r="F479" i="19"/>
  <c r="F480" i="19"/>
  <c r="F481" i="19"/>
  <c r="F482" i="19"/>
  <c r="F494" i="19"/>
  <c r="F437" i="19"/>
  <c r="F439" i="19"/>
  <c r="F440" i="19"/>
  <c r="F441" i="19"/>
  <c r="F444" i="19"/>
  <c r="F446" i="19"/>
  <c r="F451" i="19"/>
  <c r="F453" i="19"/>
  <c r="F458" i="19"/>
  <c r="F461" i="19"/>
  <c r="F474" i="19"/>
  <c r="F475" i="19"/>
  <c r="F476" i="19"/>
  <c r="F484" i="19"/>
  <c r="F487" i="19"/>
  <c r="F488" i="19"/>
  <c r="F489" i="19"/>
  <c r="F493" i="19"/>
  <c r="F496" i="19"/>
  <c r="F498" i="19"/>
  <c r="F443" i="19"/>
  <c r="F447" i="19"/>
  <c r="F449" i="19"/>
  <c r="F450" i="19"/>
  <c r="F454" i="19"/>
  <c r="F455" i="19"/>
  <c r="F457" i="19"/>
  <c r="F490" i="19"/>
  <c r="D172" i="19"/>
  <c r="D173" i="19"/>
  <c r="D174" i="19"/>
  <c r="D175" i="19"/>
  <c r="D176" i="19"/>
  <c r="D177" i="19"/>
  <c r="D178" i="19"/>
  <c r="D179" i="19"/>
  <c r="D185" i="19"/>
  <c r="D186" i="19"/>
  <c r="D187" i="19"/>
  <c r="D188" i="19"/>
  <c r="D189" i="19"/>
  <c r="D190" i="19"/>
  <c r="D191" i="19"/>
  <c r="D192" i="19"/>
  <c r="D193" i="19"/>
  <c r="D194" i="19"/>
  <c r="D195" i="19"/>
  <c r="D196" i="19"/>
  <c r="D197" i="19"/>
  <c r="D198" i="19"/>
  <c r="D199" i="19"/>
  <c r="D200" i="19"/>
  <c r="D201" i="19"/>
  <c r="D202" i="19"/>
  <c r="D203" i="19"/>
  <c r="D204" i="19"/>
  <c r="D205" i="19"/>
  <c r="D206" i="19"/>
  <c r="D207" i="19"/>
  <c r="D208" i="19"/>
  <c r="D209" i="19"/>
  <c r="D170" i="19"/>
  <c r="D171" i="19"/>
  <c r="D180" i="19"/>
  <c r="D181" i="19"/>
  <c r="D182" i="19"/>
  <c r="D183" i="19"/>
  <c r="D184" i="19"/>
  <c r="D210" i="19"/>
  <c r="D211" i="19"/>
  <c r="D212" i="19"/>
  <c r="D213" i="19"/>
  <c r="D214" i="19"/>
  <c r="D215" i="19"/>
  <c r="D216" i="19"/>
  <c r="D217" i="19"/>
  <c r="D218" i="19"/>
  <c r="D219" i="19"/>
  <c r="D220" i="19"/>
  <c r="D221" i="19"/>
  <c r="D222" i="19"/>
  <c r="D223" i="19"/>
  <c r="D224" i="19"/>
  <c r="D225" i="19"/>
  <c r="D226" i="19"/>
  <c r="D227" i="19"/>
  <c r="D228" i="19"/>
  <c r="D229" i="19"/>
  <c r="D230" i="19"/>
  <c r="D231" i="19"/>
  <c r="D232" i="19"/>
  <c r="D233" i="19"/>
  <c r="D234" i="19"/>
  <c r="D235" i="19"/>
  <c r="D236" i="19"/>
  <c r="D237" i="19"/>
  <c r="D238" i="19"/>
  <c r="D239" i="19"/>
  <c r="D240" i="19"/>
  <c r="D241" i="19"/>
  <c r="D242" i="19"/>
  <c r="D243" i="19"/>
  <c r="D244" i="19"/>
  <c r="D245" i="19"/>
  <c r="D246" i="19"/>
  <c r="D247" i="19"/>
  <c r="D248" i="19"/>
  <c r="D249" i="19"/>
  <c r="D250" i="19"/>
  <c r="D251" i="19"/>
  <c r="D252" i="19"/>
  <c r="D253" i="19"/>
  <c r="D254" i="19"/>
  <c r="D255" i="19"/>
  <c r="D256" i="19"/>
  <c r="D257" i="19"/>
  <c r="D258" i="19"/>
  <c r="D259" i="19"/>
  <c r="D260" i="19"/>
  <c r="D261" i="19"/>
  <c r="D262" i="19"/>
  <c r="D263" i="19"/>
  <c r="D264" i="19"/>
  <c r="D265" i="19"/>
  <c r="D266" i="19"/>
  <c r="D267" i="19"/>
  <c r="D268" i="19"/>
  <c r="D269" i="19"/>
  <c r="D270" i="19"/>
  <c r="D271" i="19"/>
  <c r="D272" i="19"/>
  <c r="D273" i="19"/>
  <c r="D274" i="19"/>
  <c r="D275" i="19"/>
  <c r="D276" i="19"/>
  <c r="D277" i="19"/>
  <c r="D278" i="19"/>
  <c r="D279" i="19"/>
  <c r="D280" i="19"/>
  <c r="D281" i="19"/>
  <c r="D282" i="19"/>
  <c r="D283" i="19"/>
  <c r="D284" i="19"/>
  <c r="D285" i="19"/>
  <c r="D286" i="19"/>
  <c r="D287" i="19"/>
  <c r="D288" i="19"/>
  <c r="D289" i="19"/>
  <c r="D290" i="19"/>
  <c r="D291" i="19"/>
  <c r="D292" i="19"/>
  <c r="D293" i="19"/>
  <c r="D294" i="19"/>
  <c r="D295" i="19"/>
  <c r="D296" i="19"/>
  <c r="D297" i="19"/>
  <c r="D298" i="19"/>
  <c r="D299" i="19"/>
  <c r="D300" i="19"/>
  <c r="D301" i="19"/>
  <c r="D302" i="19"/>
  <c r="D303" i="19"/>
  <c r="D304" i="19"/>
  <c r="D305" i="19"/>
  <c r="D306" i="19"/>
  <c r="D307" i="19"/>
  <c r="D308" i="19"/>
  <c r="D309" i="19"/>
  <c r="D310" i="19"/>
  <c r="D311" i="19"/>
  <c r="D312" i="19"/>
  <c r="D313" i="19"/>
  <c r="D314" i="19"/>
  <c r="D315" i="19"/>
  <c r="D316" i="19"/>
  <c r="D317" i="19"/>
  <c r="D318" i="19"/>
  <c r="D319" i="19"/>
  <c r="D320" i="19"/>
  <c r="D321" i="19"/>
  <c r="D322" i="19"/>
  <c r="D323" i="19"/>
  <c r="D324" i="19"/>
  <c r="D325" i="19"/>
  <c r="D326" i="19"/>
  <c r="D327" i="19"/>
  <c r="D328" i="19"/>
  <c r="D329" i="19"/>
  <c r="D330" i="19"/>
  <c r="D331" i="19"/>
  <c r="D332" i="19"/>
  <c r="D333" i="19"/>
  <c r="D334" i="19"/>
  <c r="D335" i="19"/>
  <c r="D336" i="19"/>
  <c r="D337" i="19"/>
  <c r="D338" i="19"/>
  <c r="D339" i="19"/>
  <c r="D340" i="19"/>
  <c r="D341" i="19"/>
  <c r="D342" i="19"/>
  <c r="D343" i="19"/>
  <c r="D344" i="19"/>
  <c r="D345" i="19"/>
  <c r="D346" i="19"/>
  <c r="D347" i="19"/>
  <c r="D348" i="19"/>
  <c r="D349" i="19"/>
  <c r="D350" i="19"/>
  <c r="D351" i="19"/>
  <c r="D352" i="19"/>
  <c r="D353" i="19"/>
  <c r="D354" i="19"/>
  <c r="D355" i="19"/>
  <c r="D356" i="19"/>
  <c r="D357" i="19"/>
  <c r="D358" i="19"/>
  <c r="D359" i="19"/>
  <c r="D360" i="19"/>
  <c r="D361" i="19"/>
  <c r="D362" i="19"/>
  <c r="D363" i="19"/>
  <c r="D364" i="19"/>
  <c r="D365" i="19"/>
  <c r="D366" i="19"/>
  <c r="D367" i="19"/>
  <c r="D368" i="19"/>
  <c r="D369" i="19"/>
  <c r="D370" i="19"/>
  <c r="D371" i="19"/>
  <c r="D372" i="19"/>
  <c r="D373" i="19"/>
  <c r="D374" i="19"/>
  <c r="D375" i="19"/>
  <c r="D376" i="19"/>
  <c r="D377" i="19"/>
  <c r="D378" i="19"/>
  <c r="D379" i="19"/>
  <c r="D380" i="19"/>
  <c r="D381" i="19"/>
  <c r="D382" i="19"/>
  <c r="D383" i="19"/>
  <c r="D384" i="19"/>
  <c r="D385" i="19"/>
  <c r="D386" i="19"/>
  <c r="D387" i="19"/>
  <c r="D388" i="19"/>
  <c r="D389" i="19"/>
  <c r="D390" i="19"/>
  <c r="D391" i="19"/>
  <c r="D392" i="19"/>
  <c r="D393" i="19"/>
  <c r="D394" i="19"/>
  <c r="D395" i="19"/>
  <c r="D396" i="19"/>
  <c r="D397" i="19"/>
  <c r="D398" i="19"/>
  <c r="D399" i="19"/>
  <c r="D400" i="19"/>
  <c r="D401" i="19"/>
  <c r="D402" i="19"/>
  <c r="D403" i="19"/>
  <c r="D404" i="19"/>
  <c r="D405" i="19"/>
  <c r="D406" i="19"/>
  <c r="D407" i="19"/>
  <c r="D408" i="19"/>
  <c r="D409" i="19"/>
  <c r="D410" i="19"/>
  <c r="D411" i="19"/>
  <c r="D412" i="19"/>
  <c r="D413" i="19"/>
  <c r="D414" i="19"/>
  <c r="D415" i="19"/>
  <c r="D416" i="19"/>
  <c r="D417" i="19"/>
  <c r="D418" i="19"/>
  <c r="D419" i="19"/>
  <c r="D420" i="19"/>
  <c r="D421" i="19"/>
  <c r="D422" i="19"/>
  <c r="D423" i="19"/>
  <c r="D424" i="19"/>
  <c r="D425" i="19"/>
  <c r="D426" i="19"/>
  <c r="D427" i="19"/>
  <c r="D428" i="19"/>
  <c r="D429" i="19"/>
  <c r="D430" i="19"/>
  <c r="D431" i="19"/>
  <c r="D432" i="19"/>
  <c r="D433" i="19"/>
  <c r="D434" i="19"/>
  <c r="D435" i="19"/>
  <c r="D436" i="19"/>
  <c r="D437" i="19"/>
  <c r="D443" i="19"/>
  <c r="D444" i="19"/>
  <c r="D447" i="19"/>
  <c r="D451" i="19"/>
  <c r="D453" i="19"/>
  <c r="D466" i="19"/>
  <c r="D471" i="19"/>
  <c r="D482" i="19"/>
  <c r="D487" i="19"/>
  <c r="D440" i="19"/>
  <c r="D445" i="19"/>
  <c r="D446" i="19"/>
  <c r="D449" i="19"/>
  <c r="D454" i="19"/>
  <c r="D455" i="19"/>
  <c r="D456" i="19"/>
  <c r="D457" i="19"/>
  <c r="D462" i="19"/>
  <c r="D467" i="19"/>
  <c r="D473" i="19"/>
  <c r="D474" i="19"/>
  <c r="D484" i="19"/>
  <c r="D490" i="19"/>
  <c r="D478" i="19"/>
  <c r="D479" i="19"/>
  <c r="D480" i="19"/>
  <c r="D481" i="19"/>
  <c r="D486" i="19"/>
  <c r="D491" i="19"/>
  <c r="D492" i="19"/>
  <c r="D496" i="19"/>
  <c r="D497" i="19"/>
  <c r="D498" i="19"/>
  <c r="D499" i="19"/>
  <c r="D438" i="19"/>
  <c r="D448" i="19"/>
  <c r="D450" i="19"/>
  <c r="D452" i="19"/>
  <c r="D458" i="19"/>
  <c r="D460" i="19"/>
  <c r="D469" i="19"/>
  <c r="D470" i="19"/>
  <c r="D472" i="19"/>
  <c r="D475" i="19"/>
  <c r="D476" i="19"/>
  <c r="D483" i="19"/>
  <c r="D489" i="19"/>
  <c r="D494" i="19"/>
  <c r="D439" i="19"/>
  <c r="D441" i="19"/>
  <c r="D442" i="19"/>
  <c r="D459" i="19"/>
  <c r="D461" i="19"/>
  <c r="D463" i="19"/>
  <c r="D464" i="19"/>
  <c r="D465" i="19"/>
  <c r="D468" i="19"/>
  <c r="D477" i="19"/>
  <c r="D485" i="19"/>
  <c r="D488" i="19"/>
  <c r="D493" i="19"/>
  <c r="D495" i="19"/>
  <c r="L16" i="23"/>
  <c r="CG35" i="22" s="1"/>
  <c r="K16" i="23"/>
  <c r="CF35" i="22" s="1"/>
  <c r="E96" i="23"/>
  <c r="AC27" i="25"/>
  <c r="CC248" i="22"/>
  <c r="CC142" i="22"/>
  <c r="CD36" i="22" s="1"/>
  <c r="CH36" i="22" s="1"/>
  <c r="D17" i="23" s="1"/>
  <c r="H17" i="23" s="1"/>
  <c r="I17" i="23" s="1"/>
  <c r="J17" i="23" s="1"/>
  <c r="CC36" i="22"/>
  <c r="G17" i="23" s="1"/>
  <c r="P28" i="25"/>
  <c r="P27" i="25"/>
  <c r="P10" i="19" l="1"/>
  <c r="P110" i="19"/>
  <c r="P16" i="19"/>
  <c r="P21" i="19"/>
  <c r="P25" i="19"/>
  <c r="P26" i="19"/>
  <c r="P27" i="19"/>
  <c r="P28" i="19"/>
  <c r="AG28" i="19" s="1"/>
  <c r="P31" i="19"/>
  <c r="P32" i="19"/>
  <c r="P33" i="19"/>
  <c r="P34" i="19"/>
  <c r="P35" i="19"/>
  <c r="P38" i="19"/>
  <c r="P39" i="19"/>
  <c r="P42" i="19"/>
  <c r="P14" i="19"/>
  <c r="P15" i="19"/>
  <c r="P17" i="19"/>
  <c r="P18" i="19"/>
  <c r="P20" i="19"/>
  <c r="P22" i="19"/>
  <c r="P23" i="19"/>
  <c r="P24" i="19"/>
  <c r="P29" i="19"/>
  <c r="P30" i="19"/>
  <c r="P36" i="19"/>
  <c r="P172" i="19"/>
  <c r="P173" i="19"/>
  <c r="P177" i="19"/>
  <c r="P290" i="19"/>
  <c r="P291" i="19"/>
  <c r="P292" i="19"/>
  <c r="P293" i="19"/>
  <c r="P294" i="19"/>
  <c r="P295" i="19"/>
  <c r="P296" i="19"/>
  <c r="P297" i="19"/>
  <c r="P298" i="19"/>
  <c r="P299" i="19"/>
  <c r="P300" i="19"/>
  <c r="P301" i="19"/>
  <c r="P302" i="19"/>
  <c r="P303" i="19"/>
  <c r="P304" i="19"/>
  <c r="P305" i="19"/>
  <c r="P306" i="19"/>
  <c r="P307" i="19"/>
  <c r="P308" i="19"/>
  <c r="P309" i="19"/>
  <c r="P310" i="19"/>
  <c r="P311" i="19"/>
  <c r="P312" i="19"/>
  <c r="P313" i="19"/>
  <c r="P314" i="19"/>
  <c r="P315" i="19"/>
  <c r="P316" i="19"/>
  <c r="P317" i="19"/>
  <c r="P318" i="19"/>
  <c r="P319" i="19"/>
  <c r="P320" i="19"/>
  <c r="P321" i="19"/>
  <c r="P322" i="19"/>
  <c r="P323" i="19"/>
  <c r="P324" i="19"/>
  <c r="P325" i="19"/>
  <c r="P326" i="19"/>
  <c r="P327" i="19"/>
  <c r="P328" i="19"/>
  <c r="P329" i="19"/>
  <c r="P330" i="19"/>
  <c r="P331" i="19"/>
  <c r="P332" i="19"/>
  <c r="P333" i="19"/>
  <c r="P334" i="19"/>
  <c r="P335" i="19"/>
  <c r="P336" i="19"/>
  <c r="P337" i="19"/>
  <c r="P338" i="19"/>
  <c r="P339" i="19"/>
  <c r="P340" i="19"/>
  <c r="P341" i="19"/>
  <c r="P342" i="19"/>
  <c r="P343" i="19"/>
  <c r="AH37" i="25"/>
  <c r="AT37" i="26"/>
  <c r="AH40" i="25"/>
  <c r="AT19" i="26"/>
  <c r="F5" i="27"/>
  <c r="AE39" i="25"/>
  <c r="D250" i="22"/>
  <c r="F250" i="22"/>
  <c r="H250" i="22"/>
  <c r="J250" i="22"/>
  <c r="L250" i="22"/>
  <c r="N250" i="22"/>
  <c r="P250" i="22"/>
  <c r="R250" i="22"/>
  <c r="T250" i="22"/>
  <c r="V250" i="22"/>
  <c r="X250" i="22"/>
  <c r="Z250" i="22"/>
  <c r="AB250" i="22"/>
  <c r="AD250" i="22"/>
  <c r="AF250" i="22"/>
  <c r="AH250" i="22"/>
  <c r="AJ250" i="22"/>
  <c r="AL250" i="22"/>
  <c r="AN250" i="22"/>
  <c r="AP250" i="22"/>
  <c r="AR250" i="22"/>
  <c r="AT250" i="22"/>
  <c r="AV250" i="22"/>
  <c r="AX250" i="22"/>
  <c r="AZ250" i="22"/>
  <c r="BB250" i="22"/>
  <c r="BD250" i="22"/>
  <c r="BF250" i="22"/>
  <c r="BH250" i="22"/>
  <c r="BJ250" i="22"/>
  <c r="BL250" i="22"/>
  <c r="BN250" i="22"/>
  <c r="BP250" i="22"/>
  <c r="BR250" i="22"/>
  <c r="BT250" i="22"/>
  <c r="BV250" i="22"/>
  <c r="BX250" i="22"/>
  <c r="BZ250" i="22"/>
  <c r="CB250" i="22"/>
  <c r="B251" i="22"/>
  <c r="D144" i="22"/>
  <c r="F144" i="22"/>
  <c r="H144" i="22"/>
  <c r="J144" i="22"/>
  <c r="L144" i="22"/>
  <c r="N144" i="22"/>
  <c r="P144" i="22"/>
  <c r="R144" i="22"/>
  <c r="T144" i="22"/>
  <c r="V144" i="22"/>
  <c r="X144" i="22"/>
  <c r="Z144" i="22"/>
  <c r="AB144" i="22"/>
  <c r="AD144" i="22"/>
  <c r="AF144" i="22"/>
  <c r="AH144" i="22"/>
  <c r="AJ144" i="22"/>
  <c r="AL144" i="22"/>
  <c r="AN144" i="22"/>
  <c r="AP144" i="22"/>
  <c r="AR144" i="22"/>
  <c r="AT144" i="22"/>
  <c r="AV144" i="22"/>
  <c r="AX144" i="22"/>
  <c r="AZ144" i="22"/>
  <c r="BB144" i="22"/>
  <c r="BD144" i="22"/>
  <c r="BF144" i="22"/>
  <c r="BH144" i="22"/>
  <c r="BJ144" i="22"/>
  <c r="BL144" i="22"/>
  <c r="BN144" i="22"/>
  <c r="BP144" i="22"/>
  <c r="BR144" i="22"/>
  <c r="BT144" i="22"/>
  <c r="BV144" i="22"/>
  <c r="BX144" i="22"/>
  <c r="BZ144" i="22"/>
  <c r="CB144" i="22"/>
  <c r="B145" i="22"/>
  <c r="J38" i="22"/>
  <c r="P38" i="22"/>
  <c r="T38" i="22"/>
  <c r="X38" i="22"/>
  <c r="AB38" i="22"/>
  <c r="AH38" i="22"/>
  <c r="AX38" i="22"/>
  <c r="BH38" i="22"/>
  <c r="BJ38" i="22"/>
  <c r="BL38" i="22"/>
  <c r="BN38" i="22"/>
  <c r="BR38" i="22"/>
  <c r="BX38" i="22"/>
  <c r="BZ38" i="22"/>
  <c r="CE38" i="22"/>
  <c r="D38" i="22"/>
  <c r="H38" i="22"/>
  <c r="N38" i="22"/>
  <c r="AD38" i="22"/>
  <c r="AJ38" i="22"/>
  <c r="AN38" i="22"/>
  <c r="AR38" i="22"/>
  <c r="AT38" i="22"/>
  <c r="AZ38" i="22"/>
  <c r="BD38" i="22"/>
  <c r="BP38" i="22"/>
  <c r="BT38" i="22"/>
  <c r="B39" i="22"/>
  <c r="F38" i="22"/>
  <c r="L38" i="22"/>
  <c r="R38" i="22"/>
  <c r="V38" i="22"/>
  <c r="Z38" i="22"/>
  <c r="AF38" i="22"/>
  <c r="AL38" i="22"/>
  <c r="AP38" i="22"/>
  <c r="AV38" i="22"/>
  <c r="BB38" i="22"/>
  <c r="BF38" i="22"/>
  <c r="BV38" i="22"/>
  <c r="Y121" i="19"/>
  <c r="X121" i="19"/>
  <c r="W121" i="19"/>
  <c r="V121" i="19"/>
  <c r="U121" i="19"/>
  <c r="T121" i="19"/>
  <c r="S121" i="19"/>
  <c r="R121" i="19"/>
  <c r="Q122" i="19"/>
  <c r="Y31" i="19"/>
  <c r="X31" i="19"/>
  <c r="W31" i="19"/>
  <c r="V31" i="19"/>
  <c r="U31" i="19"/>
  <c r="T31" i="19"/>
  <c r="S31" i="19"/>
  <c r="Q32" i="19"/>
  <c r="R31" i="19"/>
  <c r="O40" i="26"/>
  <c r="AF27" i="25"/>
  <c r="AI27" i="25" s="1"/>
  <c r="L17" i="23"/>
  <c r="CG36" i="22" s="1"/>
  <c r="K17" i="23"/>
  <c r="CF36" i="22" s="1"/>
  <c r="AD28" i="25"/>
  <c r="F97" i="23"/>
  <c r="AD27" i="25"/>
  <c r="F96" i="23"/>
  <c r="CC249" i="22"/>
  <c r="CC143" i="22"/>
  <c r="CD37" i="22" s="1"/>
  <c r="CH37" i="22" s="1"/>
  <c r="D18" i="23" s="1"/>
  <c r="H18" i="23" s="1"/>
  <c r="I18" i="23" s="1"/>
  <c r="J18" i="23" s="1"/>
  <c r="P5" i="19"/>
  <c r="P7" i="19"/>
  <c r="P6" i="19"/>
  <c r="P8" i="19"/>
  <c r="P9" i="19"/>
  <c r="P11" i="19"/>
  <c r="P12" i="19"/>
  <c r="P13" i="19"/>
  <c r="P50" i="19"/>
  <c r="P51" i="19"/>
  <c r="P52" i="19"/>
  <c r="P53" i="19"/>
  <c r="P54" i="19"/>
  <c r="P55" i="19"/>
  <c r="P59" i="19"/>
  <c r="P60" i="19"/>
  <c r="P61" i="19"/>
  <c r="P62" i="19"/>
  <c r="P63" i="19"/>
  <c r="P64" i="19"/>
  <c r="P65" i="19"/>
  <c r="P66" i="19"/>
  <c r="P67" i="19"/>
  <c r="P68" i="19"/>
  <c r="P69" i="19"/>
  <c r="P70" i="19"/>
  <c r="P71" i="19"/>
  <c r="P72" i="19"/>
  <c r="P73" i="19"/>
  <c r="P74" i="19"/>
  <c r="P75" i="19"/>
  <c r="P76" i="19"/>
  <c r="P77" i="19"/>
  <c r="P78" i="19"/>
  <c r="P79" i="19"/>
  <c r="P80" i="19"/>
  <c r="P81" i="19"/>
  <c r="P82" i="19"/>
  <c r="P83" i="19"/>
  <c r="P84" i="19"/>
  <c r="P85" i="19"/>
  <c r="P86" i="19"/>
  <c r="P87" i="19"/>
  <c r="P88" i="19"/>
  <c r="P89" i="19"/>
  <c r="P90" i="19"/>
  <c r="P91" i="19"/>
  <c r="P92" i="19"/>
  <c r="P93" i="19"/>
  <c r="P94" i="19"/>
  <c r="P95" i="19"/>
  <c r="P96" i="19"/>
  <c r="P97" i="19"/>
  <c r="P98" i="19"/>
  <c r="P99" i="19"/>
  <c r="P100" i="19"/>
  <c r="P101" i="19"/>
  <c r="P102" i="19"/>
  <c r="P103" i="19"/>
  <c r="P104" i="19"/>
  <c r="P105" i="19"/>
  <c r="P106" i="19"/>
  <c r="P107" i="19"/>
  <c r="P108" i="19"/>
  <c r="P109" i="19"/>
  <c r="P111" i="19"/>
  <c r="P112" i="19"/>
  <c r="P113" i="19"/>
  <c r="P114" i="19"/>
  <c r="P115" i="19"/>
  <c r="P116" i="19"/>
  <c r="P117" i="19"/>
  <c r="P118" i="19"/>
  <c r="P119" i="19"/>
  <c r="P120" i="19"/>
  <c r="P121" i="19"/>
  <c r="P122" i="19"/>
  <c r="P123" i="19"/>
  <c r="P124" i="19"/>
  <c r="P125" i="19"/>
  <c r="P126" i="19"/>
  <c r="P127" i="19"/>
  <c r="P128" i="19"/>
  <c r="P129" i="19"/>
  <c r="P130" i="19"/>
  <c r="P131" i="19"/>
  <c r="P132" i="19"/>
  <c r="P133" i="19"/>
  <c r="P142" i="19"/>
  <c r="P145" i="19"/>
  <c r="P160" i="19"/>
  <c r="P161" i="19"/>
  <c r="P134" i="19"/>
  <c r="P141" i="19"/>
  <c r="P143" i="19"/>
  <c r="P144" i="19"/>
  <c r="P146" i="19"/>
  <c r="P147" i="19"/>
  <c r="P148" i="19"/>
  <c r="P149" i="19"/>
  <c r="P150" i="19"/>
  <c r="P151" i="19"/>
  <c r="P152" i="19"/>
  <c r="P153" i="19"/>
  <c r="P154" i="19"/>
  <c r="P155" i="19"/>
  <c r="P156" i="19"/>
  <c r="P157" i="19"/>
  <c r="P158" i="19"/>
  <c r="P159" i="19"/>
  <c r="P162" i="19"/>
  <c r="P163" i="19"/>
  <c r="P164" i="19"/>
  <c r="P165" i="19"/>
  <c r="P166" i="19"/>
  <c r="P167" i="19"/>
  <c r="P168" i="19"/>
  <c r="P169" i="19"/>
  <c r="P135" i="19"/>
  <c r="P136" i="19"/>
  <c r="P137" i="19"/>
  <c r="P138" i="19"/>
  <c r="P139" i="19"/>
  <c r="P140" i="19"/>
  <c r="P56" i="19"/>
  <c r="P57" i="19"/>
  <c r="P58" i="19"/>
  <c r="P175" i="19"/>
  <c r="P179" i="19"/>
  <c r="P19" i="19"/>
  <c r="P37" i="19"/>
  <c r="P40" i="19"/>
  <c r="P41" i="19"/>
  <c r="P43" i="19"/>
  <c r="P44" i="19"/>
  <c r="P45" i="19"/>
  <c r="P46" i="19"/>
  <c r="P47" i="19"/>
  <c r="P48" i="19"/>
  <c r="P49" i="19"/>
  <c r="P174" i="19"/>
  <c r="P176" i="19"/>
  <c r="P178" i="19"/>
  <c r="P185" i="19"/>
  <c r="P186" i="19"/>
  <c r="P187" i="19"/>
  <c r="P188" i="19"/>
  <c r="P189" i="19"/>
  <c r="P190" i="19"/>
  <c r="P191" i="19"/>
  <c r="P192" i="19"/>
  <c r="P193" i="19"/>
  <c r="P194" i="19"/>
  <c r="P195" i="19"/>
  <c r="P196" i="19"/>
  <c r="P197" i="19"/>
  <c r="P198" i="19"/>
  <c r="P199" i="19"/>
  <c r="P200" i="19"/>
  <c r="P201" i="19"/>
  <c r="P202" i="19"/>
  <c r="P203" i="19"/>
  <c r="P204" i="19"/>
  <c r="P205" i="19"/>
  <c r="P206" i="19"/>
  <c r="P207" i="19"/>
  <c r="P208" i="19"/>
  <c r="P209" i="19"/>
  <c r="P170" i="19"/>
  <c r="P171" i="19"/>
  <c r="P180" i="19"/>
  <c r="P181" i="19"/>
  <c r="P182" i="19"/>
  <c r="P183" i="19"/>
  <c r="P184" i="19"/>
  <c r="P210" i="19"/>
  <c r="P211" i="19"/>
  <c r="P212" i="19"/>
  <c r="P213" i="19"/>
  <c r="P214" i="19"/>
  <c r="P215" i="19"/>
  <c r="P216" i="19"/>
  <c r="P217" i="19"/>
  <c r="P218" i="19"/>
  <c r="P219" i="19"/>
  <c r="P220" i="19"/>
  <c r="P221" i="19"/>
  <c r="P222" i="19"/>
  <c r="P223" i="19"/>
  <c r="P224" i="19"/>
  <c r="P225" i="19"/>
  <c r="P226" i="19"/>
  <c r="P227" i="19"/>
  <c r="P228" i="19"/>
  <c r="P229" i="19"/>
  <c r="P230" i="19"/>
  <c r="P231" i="19"/>
  <c r="P232" i="19"/>
  <c r="P233" i="19"/>
  <c r="P234" i="19"/>
  <c r="P235" i="19"/>
  <c r="P236" i="19"/>
  <c r="P237" i="19"/>
  <c r="P238" i="19"/>
  <c r="P239" i="19"/>
  <c r="P240" i="19"/>
  <c r="P241" i="19"/>
  <c r="P242" i="19"/>
  <c r="P243" i="19"/>
  <c r="P244" i="19"/>
  <c r="P245" i="19"/>
  <c r="P246" i="19"/>
  <c r="P247" i="19"/>
  <c r="P248" i="19"/>
  <c r="P249" i="19"/>
  <c r="P250" i="19"/>
  <c r="P251" i="19"/>
  <c r="P252" i="19"/>
  <c r="P253" i="19"/>
  <c r="P254" i="19"/>
  <c r="P255" i="19"/>
  <c r="P256" i="19"/>
  <c r="P257" i="19"/>
  <c r="P258" i="19"/>
  <c r="P259" i="19"/>
  <c r="P260" i="19"/>
  <c r="P261" i="19"/>
  <c r="P262" i="19"/>
  <c r="P263" i="19"/>
  <c r="P264" i="19"/>
  <c r="P265" i="19"/>
  <c r="P266" i="19"/>
  <c r="P267" i="19"/>
  <c r="P268" i="19"/>
  <c r="P269" i="19"/>
  <c r="P270" i="19"/>
  <c r="P271" i="19"/>
  <c r="P272" i="19"/>
  <c r="P273" i="19"/>
  <c r="P274" i="19"/>
  <c r="P275" i="19"/>
  <c r="P276" i="19"/>
  <c r="P277" i="19"/>
  <c r="P278" i="19"/>
  <c r="P279" i="19"/>
  <c r="P280" i="19"/>
  <c r="P281" i="19"/>
  <c r="P282" i="19"/>
  <c r="P283" i="19"/>
  <c r="P284" i="19"/>
  <c r="P285" i="19"/>
  <c r="P286" i="19"/>
  <c r="P287" i="19"/>
  <c r="P288" i="19"/>
  <c r="P289" i="19"/>
  <c r="P344" i="19"/>
  <c r="P345" i="19"/>
  <c r="P346" i="19"/>
  <c r="P347" i="19"/>
  <c r="P348" i="19"/>
  <c r="P349" i="19"/>
  <c r="P350" i="19"/>
  <c r="P351" i="19"/>
  <c r="P352" i="19"/>
  <c r="P353" i="19"/>
  <c r="P354" i="19"/>
  <c r="P355" i="19"/>
  <c r="P356" i="19"/>
  <c r="P357" i="19"/>
  <c r="P358" i="19"/>
  <c r="P359" i="19"/>
  <c r="P360" i="19"/>
  <c r="P361" i="19"/>
  <c r="P362" i="19"/>
  <c r="P363" i="19"/>
  <c r="P364" i="19"/>
  <c r="P365" i="19"/>
  <c r="P366" i="19"/>
  <c r="P367" i="19"/>
  <c r="P368" i="19"/>
  <c r="P369" i="19"/>
  <c r="P370" i="19"/>
  <c r="P371" i="19"/>
  <c r="P372" i="19"/>
  <c r="P373" i="19"/>
  <c r="P374" i="19"/>
  <c r="P375" i="19"/>
  <c r="P376" i="19"/>
  <c r="P377" i="19"/>
  <c r="P378" i="19"/>
  <c r="P379" i="19"/>
  <c r="P380" i="19"/>
  <c r="P381" i="19"/>
  <c r="P382" i="19"/>
  <c r="P383" i="19"/>
  <c r="P384" i="19"/>
  <c r="P385" i="19"/>
  <c r="P386" i="19"/>
  <c r="P387" i="19"/>
  <c r="P388" i="19"/>
  <c r="P389" i="19"/>
  <c r="P390" i="19"/>
  <c r="P391" i="19"/>
  <c r="P392" i="19"/>
  <c r="P393" i="19"/>
  <c r="P394" i="19"/>
  <c r="P395" i="19"/>
  <c r="P396" i="19"/>
  <c r="P397" i="19"/>
  <c r="P398" i="19"/>
  <c r="P399" i="19"/>
  <c r="P400" i="19"/>
  <c r="P401" i="19"/>
  <c r="P402" i="19"/>
  <c r="P403" i="19"/>
  <c r="P404" i="19"/>
  <c r="P405" i="19"/>
  <c r="P406" i="19"/>
  <c r="P407" i="19"/>
  <c r="P408" i="19"/>
  <c r="P409" i="19"/>
  <c r="P410" i="19"/>
  <c r="P411" i="19"/>
  <c r="P412" i="19"/>
  <c r="P413" i="19"/>
  <c r="P414" i="19"/>
  <c r="P415" i="19"/>
  <c r="P416" i="19"/>
  <c r="P417" i="19"/>
  <c r="P418" i="19"/>
  <c r="P419" i="19"/>
  <c r="P420" i="19"/>
  <c r="P421" i="19"/>
  <c r="P422" i="19"/>
  <c r="P423" i="19"/>
  <c r="P424" i="19"/>
  <c r="P425" i="19"/>
  <c r="P426" i="19"/>
  <c r="P427" i="19"/>
  <c r="P428" i="19"/>
  <c r="P429" i="19"/>
  <c r="P430" i="19"/>
  <c r="P431" i="19"/>
  <c r="P432" i="19"/>
  <c r="P433" i="19"/>
  <c r="P434" i="19"/>
  <c r="P435" i="19"/>
  <c r="P436" i="19"/>
  <c r="P437" i="19"/>
  <c r="P443" i="19"/>
  <c r="P444" i="19"/>
  <c r="P447" i="19"/>
  <c r="P451" i="19"/>
  <c r="P453" i="19"/>
  <c r="P466" i="19"/>
  <c r="P471" i="19"/>
  <c r="P482" i="19"/>
  <c r="P487" i="19"/>
  <c r="P440" i="19"/>
  <c r="P445" i="19"/>
  <c r="P446" i="19"/>
  <c r="P449" i="19"/>
  <c r="P454" i="19"/>
  <c r="P455" i="19"/>
  <c r="P456" i="19"/>
  <c r="P457" i="19"/>
  <c r="P462" i="19"/>
  <c r="P467" i="19"/>
  <c r="P473" i="19"/>
  <c r="P474" i="19"/>
  <c r="P484" i="19"/>
  <c r="P490" i="19"/>
  <c r="P478" i="19"/>
  <c r="P479" i="19"/>
  <c r="P480" i="19"/>
  <c r="P481" i="19"/>
  <c r="P486" i="19"/>
  <c r="P491" i="19"/>
  <c r="P492" i="19"/>
  <c r="P496" i="19"/>
  <c r="P497" i="19"/>
  <c r="P498" i="19"/>
  <c r="P499" i="19"/>
  <c r="P438" i="19"/>
  <c r="P448" i="19"/>
  <c r="P450" i="19"/>
  <c r="P452" i="19"/>
  <c r="P458" i="19"/>
  <c r="P460" i="19"/>
  <c r="P469" i="19"/>
  <c r="P470" i="19"/>
  <c r="P472" i="19"/>
  <c r="P475" i="19"/>
  <c r="P476" i="19"/>
  <c r="P483" i="19"/>
  <c r="P489" i="19"/>
  <c r="P494" i="19"/>
  <c r="P439" i="19"/>
  <c r="P441" i="19"/>
  <c r="P442" i="19"/>
  <c r="P459" i="19"/>
  <c r="P461" i="19"/>
  <c r="P463" i="19"/>
  <c r="P464" i="19"/>
  <c r="P465" i="19"/>
  <c r="P468" i="19"/>
  <c r="P477" i="19"/>
  <c r="P485" i="19"/>
  <c r="P488" i="19"/>
  <c r="P493" i="19"/>
  <c r="P495" i="19"/>
  <c r="CC37" i="22"/>
  <c r="G18" i="23" s="1"/>
  <c r="AH10" i="19" l="1"/>
  <c r="AG10" i="19"/>
  <c r="AE10" i="19"/>
  <c r="AF10" i="19"/>
  <c r="AD10" i="19"/>
  <c r="AC10" i="19"/>
  <c r="AB10" i="19"/>
  <c r="AA10" i="19"/>
  <c r="AH110" i="19"/>
  <c r="AG110" i="19"/>
  <c r="AF110" i="19"/>
  <c r="AE110" i="19"/>
  <c r="AD110" i="19"/>
  <c r="AC110" i="19"/>
  <c r="AB110" i="19"/>
  <c r="AA110" i="19"/>
  <c r="AH16" i="19"/>
  <c r="AF16" i="19"/>
  <c r="AD16" i="19"/>
  <c r="AB16" i="19"/>
  <c r="AA16" i="19"/>
  <c r="AG16" i="19"/>
  <c r="AE16" i="19"/>
  <c r="AC16" i="19"/>
  <c r="AG21" i="19"/>
  <c r="AF21" i="19"/>
  <c r="AH21" i="19"/>
  <c r="AE21" i="19"/>
  <c r="AD21" i="19"/>
  <c r="AC21" i="19"/>
  <c r="AB21" i="19"/>
  <c r="AA21" i="19"/>
  <c r="AC25" i="19"/>
  <c r="AB25" i="19"/>
  <c r="AH25" i="19"/>
  <c r="AG25" i="19"/>
  <c r="AF25" i="19"/>
  <c r="AE25" i="19"/>
  <c r="AD25" i="19"/>
  <c r="AA25" i="19"/>
  <c r="AH26" i="19"/>
  <c r="AC26" i="19"/>
  <c r="AA26" i="19"/>
  <c r="AG26" i="19"/>
  <c r="AF26" i="19"/>
  <c r="AE26" i="19"/>
  <c r="AD26" i="19"/>
  <c r="AB26" i="19"/>
  <c r="AG27" i="19"/>
  <c r="AF27" i="19"/>
  <c r="AD27" i="19"/>
  <c r="AH27" i="19"/>
  <c r="AE27" i="19"/>
  <c r="AC27" i="19"/>
  <c r="AB27" i="19"/>
  <c r="AA27" i="19"/>
  <c r="AF15" i="19"/>
  <c r="AC15" i="19"/>
  <c r="AH17" i="19"/>
  <c r="AF17" i="19"/>
  <c r="AE17" i="19"/>
  <c r="AD17" i="19"/>
  <c r="AC17" i="19"/>
  <c r="AA17" i="19"/>
  <c r="AG17" i="19"/>
  <c r="AB17" i="19"/>
  <c r="AH18" i="19"/>
  <c r="AG18" i="19"/>
  <c r="AF18" i="19"/>
  <c r="AE18" i="19"/>
  <c r="AD18" i="19"/>
  <c r="AC18" i="19"/>
  <c r="AB18" i="19"/>
  <c r="AA18" i="19"/>
  <c r="AH20" i="19"/>
  <c r="AG20" i="19"/>
  <c r="AF20" i="19"/>
  <c r="AE20" i="19"/>
  <c r="AD20" i="19"/>
  <c r="AC20" i="19"/>
  <c r="AB20" i="19"/>
  <c r="AA20" i="19"/>
  <c r="AH22" i="19"/>
  <c r="AG22" i="19"/>
  <c r="AF22" i="19"/>
  <c r="AE22" i="19"/>
  <c r="AD22" i="19"/>
  <c r="AC22" i="19"/>
  <c r="AB22" i="19"/>
  <c r="AA22" i="19"/>
  <c r="AF23" i="19"/>
  <c r="AD23" i="19"/>
  <c r="AB23" i="19"/>
  <c r="AH23" i="19"/>
  <c r="AG23" i="19"/>
  <c r="AE23" i="19"/>
  <c r="AC23" i="19"/>
  <c r="AA23" i="19"/>
  <c r="AA24" i="19"/>
  <c r="AH24" i="19"/>
  <c r="AG24" i="19"/>
  <c r="AF24" i="19"/>
  <c r="AE24" i="19"/>
  <c r="AD24" i="19"/>
  <c r="AC24" i="19"/>
  <c r="AB24" i="19"/>
  <c r="AA29" i="19"/>
  <c r="AB29" i="19"/>
  <c r="AC29" i="19"/>
  <c r="AD29" i="19"/>
  <c r="AE29" i="19"/>
  <c r="AF29" i="19"/>
  <c r="AG29" i="19"/>
  <c r="AH29" i="19"/>
  <c r="AC30" i="19"/>
  <c r="AB30" i="19"/>
  <c r="AH30" i="19"/>
  <c r="AF30" i="19"/>
  <c r="AE30" i="19"/>
  <c r="AD30" i="19"/>
  <c r="AA30" i="19"/>
  <c r="AG30" i="19"/>
  <c r="AA36" i="19"/>
  <c r="AB36" i="19"/>
  <c r="AC36" i="19"/>
  <c r="AD36" i="19"/>
  <c r="AE36" i="19"/>
  <c r="AF36" i="19"/>
  <c r="AG36" i="19"/>
  <c r="AH36" i="19"/>
  <c r="AH172" i="19"/>
  <c r="AA172" i="19"/>
  <c r="AB172" i="19"/>
  <c r="AC172" i="19"/>
  <c r="AD172" i="19"/>
  <c r="AE172" i="19"/>
  <c r="AF172" i="19"/>
  <c r="AG172" i="19"/>
  <c r="AA173" i="19"/>
  <c r="AB173" i="19"/>
  <c r="AC173" i="19"/>
  <c r="AD173" i="19"/>
  <c r="AE173" i="19"/>
  <c r="AF173" i="19"/>
  <c r="AG173" i="19"/>
  <c r="AH173" i="19"/>
  <c r="AH177" i="19"/>
  <c r="AA177" i="19"/>
  <c r="AB177" i="19"/>
  <c r="AC177" i="19"/>
  <c r="AD177" i="19"/>
  <c r="AE177" i="19"/>
  <c r="AF177" i="19"/>
  <c r="AG177" i="19"/>
  <c r="AA290" i="19"/>
  <c r="AB290" i="19"/>
  <c r="AC290" i="19"/>
  <c r="AD290" i="19"/>
  <c r="AE290" i="19"/>
  <c r="AF290" i="19"/>
  <c r="AG290" i="19"/>
  <c r="AH290" i="19"/>
  <c r="AH291" i="19"/>
  <c r="AA291" i="19"/>
  <c r="AB291" i="19"/>
  <c r="AC291" i="19"/>
  <c r="AD291" i="19"/>
  <c r="AE291" i="19"/>
  <c r="AF291" i="19"/>
  <c r="AG291" i="19"/>
  <c r="AA292" i="19"/>
  <c r="AB292" i="19"/>
  <c r="AC292" i="19"/>
  <c r="AD292" i="19"/>
  <c r="AE292" i="19"/>
  <c r="AG292" i="19"/>
  <c r="AH292" i="19"/>
  <c r="AF292" i="19"/>
  <c r="AH293" i="19"/>
  <c r="AA293" i="19"/>
  <c r="AB293" i="19"/>
  <c r="AC293" i="19"/>
  <c r="AD293" i="19"/>
  <c r="AE293" i="19"/>
  <c r="AF293" i="19"/>
  <c r="AG293" i="19"/>
  <c r="AC294" i="19"/>
  <c r="AD294" i="19"/>
  <c r="AE294" i="19"/>
  <c r="AF294" i="19"/>
  <c r="AG294" i="19"/>
  <c r="AB294" i="19"/>
  <c r="AH294" i="19"/>
  <c r="AA294" i="19"/>
  <c r="AH295" i="19"/>
  <c r="AA295" i="19"/>
  <c r="AB295" i="19"/>
  <c r="AC295" i="19"/>
  <c r="AD295" i="19"/>
  <c r="AE295" i="19"/>
  <c r="AF295" i="19"/>
  <c r="AG295" i="19"/>
  <c r="AA296" i="19"/>
  <c r="AB296" i="19"/>
  <c r="AC296" i="19"/>
  <c r="AD296" i="19"/>
  <c r="AE296" i="19"/>
  <c r="AF296" i="19"/>
  <c r="AG296" i="19"/>
  <c r="AH296" i="19"/>
  <c r="AH297" i="19"/>
  <c r="AA297" i="19"/>
  <c r="AB297" i="19"/>
  <c r="AC297" i="19"/>
  <c r="AD297" i="19"/>
  <c r="AE297" i="19"/>
  <c r="AF297" i="19"/>
  <c r="AG297" i="19"/>
  <c r="AA298" i="19"/>
  <c r="AB298" i="19"/>
  <c r="AC298" i="19"/>
  <c r="AD298" i="19"/>
  <c r="AE298" i="19"/>
  <c r="AF298" i="19"/>
  <c r="AG298" i="19"/>
  <c r="AH298" i="19"/>
  <c r="AH299" i="19"/>
  <c r="AA299" i="19"/>
  <c r="AB299" i="19"/>
  <c r="AC299" i="19"/>
  <c r="AD299" i="19"/>
  <c r="AE299" i="19"/>
  <c r="AF299" i="19"/>
  <c r="AG299" i="19"/>
  <c r="AA300" i="19"/>
  <c r="AB300" i="19"/>
  <c r="AC300" i="19"/>
  <c r="AG300" i="19"/>
  <c r="AH300" i="19"/>
  <c r="AD300" i="19"/>
  <c r="AE300" i="19"/>
  <c r="AF300" i="19"/>
  <c r="AF301" i="19"/>
  <c r="AG301" i="19"/>
  <c r="AC301" i="19"/>
  <c r="AD301" i="19"/>
  <c r="AE301" i="19"/>
  <c r="AA301" i="19"/>
  <c r="AB301" i="19"/>
  <c r="AH301" i="19"/>
  <c r="AB302" i="19"/>
  <c r="AA302" i="19"/>
  <c r="AC302" i="19"/>
  <c r="AD302" i="19"/>
  <c r="AE302" i="19"/>
  <c r="AF302" i="19"/>
  <c r="AF28" i="19"/>
  <c r="AE28" i="19"/>
  <c r="AD28" i="19"/>
  <c r="AC28" i="19"/>
  <c r="AB28" i="19"/>
  <c r="AA28" i="19"/>
  <c r="AH28" i="19"/>
  <c r="AE31" i="19"/>
  <c r="AH31" i="19"/>
  <c r="AG31" i="19"/>
  <c r="AF31" i="19"/>
  <c r="AD31" i="19"/>
  <c r="AC31" i="19"/>
  <c r="AB31" i="19"/>
  <c r="AA31" i="19"/>
  <c r="AH32" i="19"/>
  <c r="AE32" i="19"/>
  <c r="AD32" i="19"/>
  <c r="AA32" i="19"/>
  <c r="AG32" i="19"/>
  <c r="AF32" i="19"/>
  <c r="AC32" i="19"/>
  <c r="AB32" i="19"/>
  <c r="AH33" i="19"/>
  <c r="AF33" i="19"/>
  <c r="AB33" i="19"/>
  <c r="AG33" i="19"/>
  <c r="AE33" i="19"/>
  <c r="AD33" i="19"/>
  <c r="AC33" i="19"/>
  <c r="AA33" i="19"/>
  <c r="AF34" i="19"/>
  <c r="AD34" i="19"/>
  <c r="AB34" i="19"/>
  <c r="AH34" i="19"/>
  <c r="AG34" i="19"/>
  <c r="AE34" i="19"/>
  <c r="AC34" i="19"/>
  <c r="AA34" i="19"/>
  <c r="AD35" i="19"/>
  <c r="AC35" i="19"/>
  <c r="AB35" i="19"/>
  <c r="AH35" i="19"/>
  <c r="AG35" i="19"/>
  <c r="AF35" i="19"/>
  <c r="AE35" i="19"/>
  <c r="AA35" i="19"/>
  <c r="AH38" i="19"/>
  <c r="AG38" i="19"/>
  <c r="AE38" i="19"/>
  <c r="AB38" i="19"/>
  <c r="AF38" i="19"/>
  <c r="AD38" i="19"/>
  <c r="AC38" i="19"/>
  <c r="AA38" i="19"/>
  <c r="AG39" i="19"/>
  <c r="AH39" i="19"/>
  <c r="AF39" i="19"/>
  <c r="AE39" i="19"/>
  <c r="AD39" i="19"/>
  <c r="AC39" i="19"/>
  <c r="AB39" i="19"/>
  <c r="AA39" i="19"/>
  <c r="AF42" i="19"/>
  <c r="AD42" i="19"/>
  <c r="AA42" i="19"/>
  <c r="AH42" i="19"/>
  <c r="AG42" i="19"/>
  <c r="AE42" i="19"/>
  <c r="AC42" i="19"/>
  <c r="AB42" i="19"/>
  <c r="AG14" i="19"/>
  <c r="AF14" i="19"/>
  <c r="AE14" i="19"/>
  <c r="AD14" i="19"/>
  <c r="AB14" i="19"/>
  <c r="AA14" i="19"/>
  <c r="AH14" i="19"/>
  <c r="AC14" i="19"/>
  <c r="AH15" i="19"/>
  <c r="AG15" i="19"/>
  <c r="AE15" i="19"/>
  <c r="AD15" i="19"/>
  <c r="AB15" i="19"/>
  <c r="AA15" i="19"/>
  <c r="AG302" i="19"/>
  <c r="AH302" i="19"/>
  <c r="AA303" i="19"/>
  <c r="AB303" i="19"/>
  <c r="AC303" i="19"/>
  <c r="AD303" i="19"/>
  <c r="AE303" i="19"/>
  <c r="AF303" i="19"/>
  <c r="AG303" i="19"/>
  <c r="AH303" i="19"/>
  <c r="AA304" i="19"/>
  <c r="AB304" i="19"/>
  <c r="AC304" i="19"/>
  <c r="AD304" i="19"/>
  <c r="AE304" i="19"/>
  <c r="AF304" i="19"/>
  <c r="AG304" i="19"/>
  <c r="AH304" i="19"/>
  <c r="AA305" i="19"/>
  <c r="AB305" i="19"/>
  <c r="AC305" i="19"/>
  <c r="AD305" i="19"/>
  <c r="AE305" i="19"/>
  <c r="AF305" i="19"/>
  <c r="AG305" i="19"/>
  <c r="AH305" i="19"/>
  <c r="AA306" i="19"/>
  <c r="AB306" i="19"/>
  <c r="AC306" i="19"/>
  <c r="AD306" i="19"/>
  <c r="AE306" i="19"/>
  <c r="AF306" i="19"/>
  <c r="AG306" i="19"/>
  <c r="AH306" i="19"/>
  <c r="AA307" i="19"/>
  <c r="AB307" i="19"/>
  <c r="AC307" i="19"/>
  <c r="AD307" i="19"/>
  <c r="AE307" i="19"/>
  <c r="AF307" i="19"/>
  <c r="AG307" i="19"/>
  <c r="AH307" i="19"/>
  <c r="AA308" i="19"/>
  <c r="AB308" i="19"/>
  <c r="AC308" i="19"/>
  <c r="AD308" i="19"/>
  <c r="AE308" i="19"/>
  <c r="AF308" i="19"/>
  <c r="AG308" i="19"/>
  <c r="AH308" i="19"/>
  <c r="AA309" i="19"/>
  <c r="AB309" i="19"/>
  <c r="AC309" i="19"/>
  <c r="AD309" i="19"/>
  <c r="AE309" i="19"/>
  <c r="AF309" i="19"/>
  <c r="AG309" i="19"/>
  <c r="AH309" i="19"/>
  <c r="AA310" i="19"/>
  <c r="AB310" i="19"/>
  <c r="AC310" i="19"/>
  <c r="AD310" i="19"/>
  <c r="AE310" i="19"/>
  <c r="AF310" i="19"/>
  <c r="AG310" i="19"/>
  <c r="AH310" i="19"/>
  <c r="AA311" i="19"/>
  <c r="AB311" i="19"/>
  <c r="AC311" i="19"/>
  <c r="AD311" i="19"/>
  <c r="AE311" i="19"/>
  <c r="AF311" i="19"/>
  <c r="AG311" i="19"/>
  <c r="AH311" i="19"/>
  <c r="AA312" i="19"/>
  <c r="AB312" i="19"/>
  <c r="AC312" i="19"/>
  <c r="AD312" i="19"/>
  <c r="AE312" i="19"/>
  <c r="AF312" i="19"/>
  <c r="AG312" i="19"/>
  <c r="AH312" i="19"/>
  <c r="AA313" i="19"/>
  <c r="AB313" i="19"/>
  <c r="AC313" i="19"/>
  <c r="AD313" i="19"/>
  <c r="AE313" i="19"/>
  <c r="AF313" i="19"/>
  <c r="AG313" i="19"/>
  <c r="AH313" i="19"/>
  <c r="AA314" i="19"/>
  <c r="AB314" i="19"/>
  <c r="AC314" i="19"/>
  <c r="AD314" i="19"/>
  <c r="AE314" i="19"/>
  <c r="AF314" i="19"/>
  <c r="AG314" i="19"/>
  <c r="AH314" i="19"/>
  <c r="AA315" i="19"/>
  <c r="AB315" i="19"/>
  <c r="AC315" i="19"/>
  <c r="AD315" i="19"/>
  <c r="AE315" i="19"/>
  <c r="AF315" i="19"/>
  <c r="AG315" i="19"/>
  <c r="AH315" i="19"/>
  <c r="AA316" i="19"/>
  <c r="AB316" i="19"/>
  <c r="AC316" i="19"/>
  <c r="AD316" i="19"/>
  <c r="AE316" i="19"/>
  <c r="AF316" i="19"/>
  <c r="AG316" i="19"/>
  <c r="AH316" i="19"/>
  <c r="AA317" i="19"/>
  <c r="AB317" i="19"/>
  <c r="AC317" i="19"/>
  <c r="AD317" i="19"/>
  <c r="AE317" i="19"/>
  <c r="AF317" i="19"/>
  <c r="AG317" i="19"/>
  <c r="AH317" i="19"/>
  <c r="AA318" i="19"/>
  <c r="AB318" i="19"/>
  <c r="AC318" i="19"/>
  <c r="AD318" i="19"/>
  <c r="AE318" i="19"/>
  <c r="AF318" i="19"/>
  <c r="AG318" i="19"/>
  <c r="AH318" i="19"/>
  <c r="AA319" i="19"/>
  <c r="AB319" i="19"/>
  <c r="AC319" i="19"/>
  <c r="AD319" i="19"/>
  <c r="AE319" i="19"/>
  <c r="AF319" i="19"/>
  <c r="AG319" i="19"/>
  <c r="AH319" i="19"/>
  <c r="AA320" i="19"/>
  <c r="AB320" i="19"/>
  <c r="AC320" i="19"/>
  <c r="AD320" i="19"/>
  <c r="AE320" i="19"/>
  <c r="AF320" i="19"/>
  <c r="AG320" i="19"/>
  <c r="AH320" i="19"/>
  <c r="AA321" i="19"/>
  <c r="AB321" i="19"/>
  <c r="AC321" i="19"/>
  <c r="AD321" i="19"/>
  <c r="AE321" i="19"/>
  <c r="AF321" i="19"/>
  <c r="AG321" i="19"/>
  <c r="AH321" i="19"/>
  <c r="AA322" i="19"/>
  <c r="AB322" i="19"/>
  <c r="AC322" i="19"/>
  <c r="AD322" i="19"/>
  <c r="AE322" i="19"/>
  <c r="AF322" i="19"/>
  <c r="AG322" i="19"/>
  <c r="AH322" i="19"/>
  <c r="AA323" i="19"/>
  <c r="AB323" i="19"/>
  <c r="AC323" i="19"/>
  <c r="AD323" i="19"/>
  <c r="AE323" i="19"/>
  <c r="AF323" i="19"/>
  <c r="AG323" i="19"/>
  <c r="AH323" i="19"/>
  <c r="AA324" i="19"/>
  <c r="AB324" i="19"/>
  <c r="AC324" i="19"/>
  <c r="AD324" i="19"/>
  <c r="AE324" i="19"/>
  <c r="AF324" i="19"/>
  <c r="AG324" i="19"/>
  <c r="AH324" i="19"/>
  <c r="AA325" i="19"/>
  <c r="AB325" i="19"/>
  <c r="AC325" i="19"/>
  <c r="AD325" i="19"/>
  <c r="AE325" i="19"/>
  <c r="AF325" i="19"/>
  <c r="AG325" i="19"/>
  <c r="AH325" i="19"/>
  <c r="AA326" i="19"/>
  <c r="AB326" i="19"/>
  <c r="AC326" i="19"/>
  <c r="AD326" i="19"/>
  <c r="AE326" i="19"/>
  <c r="AF326" i="19"/>
  <c r="AG326" i="19"/>
  <c r="AH326" i="19"/>
  <c r="AA327" i="19"/>
  <c r="AB327" i="19"/>
  <c r="AC327" i="19"/>
  <c r="AD327" i="19"/>
  <c r="AE327" i="19"/>
  <c r="AF327" i="19"/>
  <c r="AG327" i="19"/>
  <c r="AH327" i="19"/>
  <c r="AA328" i="19"/>
  <c r="AB328" i="19"/>
  <c r="AC328" i="19"/>
  <c r="AD328" i="19"/>
  <c r="AE328" i="19"/>
  <c r="AF328" i="19"/>
  <c r="AG328" i="19"/>
  <c r="AH328" i="19"/>
  <c r="AA329" i="19"/>
  <c r="AB329" i="19"/>
  <c r="AC329" i="19"/>
  <c r="AD329" i="19"/>
  <c r="AE329" i="19"/>
  <c r="AF329" i="19"/>
  <c r="AG329" i="19"/>
  <c r="AH329" i="19"/>
  <c r="AA330" i="19"/>
  <c r="AB330" i="19"/>
  <c r="AC330" i="19"/>
  <c r="AD330" i="19"/>
  <c r="AE330" i="19"/>
  <c r="AF330" i="19"/>
  <c r="AG330" i="19"/>
  <c r="AH330" i="19"/>
  <c r="AA331" i="19"/>
  <c r="AB331" i="19"/>
  <c r="AC331" i="19"/>
  <c r="AD331" i="19"/>
  <c r="AE331" i="19"/>
  <c r="AF331" i="19"/>
  <c r="AG331" i="19"/>
  <c r="AH331" i="19"/>
  <c r="AA332" i="19"/>
  <c r="AB332" i="19"/>
  <c r="AC332" i="19"/>
  <c r="AD332" i="19"/>
  <c r="AE332" i="19"/>
  <c r="AF332" i="19"/>
  <c r="AG332" i="19"/>
  <c r="AH332" i="19"/>
  <c r="AA333" i="19"/>
  <c r="AB333" i="19"/>
  <c r="AC333" i="19"/>
  <c r="AD333" i="19"/>
  <c r="AE333" i="19"/>
  <c r="AF333" i="19"/>
  <c r="AG333" i="19"/>
  <c r="AH333" i="19"/>
  <c r="AA334" i="19"/>
  <c r="AB334" i="19"/>
  <c r="AC334" i="19"/>
  <c r="AD334" i="19"/>
  <c r="AE334" i="19"/>
  <c r="AF334" i="19"/>
  <c r="AG334" i="19"/>
  <c r="AH334" i="19"/>
  <c r="AA335" i="19"/>
  <c r="AB335" i="19"/>
  <c r="AC335" i="19"/>
  <c r="AD335" i="19"/>
  <c r="AE335" i="19"/>
  <c r="AF335" i="19"/>
  <c r="AG335" i="19"/>
  <c r="AH335" i="19"/>
  <c r="AA336" i="19"/>
  <c r="AB336" i="19"/>
  <c r="AC336" i="19"/>
  <c r="AD336" i="19"/>
  <c r="AE336" i="19"/>
  <c r="AF336" i="19"/>
  <c r="AG336" i="19"/>
  <c r="AH336" i="19"/>
  <c r="AE337" i="19"/>
  <c r="AB337" i="19"/>
  <c r="AC337" i="19"/>
  <c r="AD337" i="19"/>
  <c r="AA337" i="19"/>
  <c r="AF337" i="19"/>
  <c r="AG337" i="19"/>
  <c r="AH337" i="19"/>
  <c r="AA338" i="19"/>
  <c r="AB338" i="19"/>
  <c r="AC338" i="19"/>
  <c r="AD338" i="19"/>
  <c r="AE338" i="19"/>
  <c r="AF338" i="19"/>
  <c r="AG338" i="19"/>
  <c r="AH338" i="19"/>
  <c r="AA339" i="19"/>
  <c r="AB339" i="19"/>
  <c r="AC339" i="19"/>
  <c r="AD339" i="19"/>
  <c r="AE339" i="19"/>
  <c r="AF339" i="19"/>
  <c r="AG339" i="19"/>
  <c r="AH339" i="19"/>
  <c r="AE340" i="19"/>
  <c r="AB340" i="19"/>
  <c r="AC340" i="19"/>
  <c r="AD340" i="19"/>
  <c r="AA340" i="19"/>
  <c r="AH340" i="19"/>
  <c r="AG340" i="19"/>
  <c r="AF340" i="19"/>
  <c r="AA341" i="19"/>
  <c r="AF341" i="19"/>
  <c r="AG341" i="19"/>
  <c r="AH341" i="19"/>
  <c r="AE341" i="19"/>
  <c r="AD341" i="19"/>
  <c r="AC341" i="19"/>
  <c r="AB341" i="19"/>
  <c r="AA342" i="19"/>
  <c r="AB342" i="19"/>
  <c r="AC342" i="19"/>
  <c r="AD342" i="19"/>
  <c r="AE342" i="19"/>
  <c r="AF342" i="19"/>
  <c r="AG342" i="19"/>
  <c r="AH342" i="19"/>
  <c r="AF343" i="19"/>
  <c r="AA343" i="19"/>
  <c r="AB343" i="19"/>
  <c r="AC343" i="19"/>
  <c r="AD343" i="19"/>
  <c r="AE343" i="19"/>
  <c r="AG343" i="19"/>
  <c r="AH343" i="19"/>
  <c r="AH39" i="25"/>
  <c r="AT25" i="26"/>
  <c r="D251" i="22"/>
  <c r="F251" i="22"/>
  <c r="H251" i="22"/>
  <c r="J251" i="22"/>
  <c r="L251" i="22"/>
  <c r="N251" i="22"/>
  <c r="P251" i="22"/>
  <c r="R251" i="22"/>
  <c r="T251" i="22"/>
  <c r="V251" i="22"/>
  <c r="X251" i="22"/>
  <c r="Z251" i="22"/>
  <c r="AB251" i="22"/>
  <c r="AD251" i="22"/>
  <c r="AF251" i="22"/>
  <c r="AH251" i="22"/>
  <c r="AJ251" i="22"/>
  <c r="AL251" i="22"/>
  <c r="AN251" i="22"/>
  <c r="AP251" i="22"/>
  <c r="AR251" i="22"/>
  <c r="AT251" i="22"/>
  <c r="AV251" i="22"/>
  <c r="AX251" i="22"/>
  <c r="AZ251" i="22"/>
  <c r="BB251" i="22"/>
  <c r="BD251" i="22"/>
  <c r="BF251" i="22"/>
  <c r="BH251" i="22"/>
  <c r="BJ251" i="22"/>
  <c r="BL251" i="22"/>
  <c r="BN251" i="22"/>
  <c r="BP251" i="22"/>
  <c r="BR251" i="22"/>
  <c r="BT251" i="22"/>
  <c r="BV251" i="22"/>
  <c r="BX251" i="22"/>
  <c r="BZ251" i="22"/>
  <c r="CB251" i="22"/>
  <c r="B252" i="22"/>
  <c r="D145" i="22"/>
  <c r="F145" i="22"/>
  <c r="H145" i="22"/>
  <c r="J145" i="22"/>
  <c r="L145" i="22"/>
  <c r="N145" i="22"/>
  <c r="P145" i="22"/>
  <c r="R145" i="22"/>
  <c r="T145" i="22"/>
  <c r="V145" i="22"/>
  <c r="X145" i="22"/>
  <c r="Z145" i="22"/>
  <c r="AB145" i="22"/>
  <c r="AD145" i="22"/>
  <c r="AF145" i="22"/>
  <c r="AH145" i="22"/>
  <c r="AJ145" i="22"/>
  <c r="AL145" i="22"/>
  <c r="AN145" i="22"/>
  <c r="AP145" i="22"/>
  <c r="AR145" i="22"/>
  <c r="AT145" i="22"/>
  <c r="AV145" i="22"/>
  <c r="AX145" i="22"/>
  <c r="AZ145" i="22"/>
  <c r="BB145" i="22"/>
  <c r="BD145" i="22"/>
  <c r="BF145" i="22"/>
  <c r="BH145" i="22"/>
  <c r="BJ145" i="22"/>
  <c r="BL145" i="22"/>
  <c r="BN145" i="22"/>
  <c r="BP145" i="22"/>
  <c r="BR145" i="22"/>
  <c r="BT145" i="22"/>
  <c r="BV145" i="22"/>
  <c r="BX145" i="22"/>
  <c r="BZ145" i="22"/>
  <c r="CB145" i="22"/>
  <c r="B146" i="22"/>
  <c r="H39" i="22"/>
  <c r="L39" i="22"/>
  <c r="P39" i="22"/>
  <c r="X39" i="22"/>
  <c r="AD39" i="22"/>
  <c r="AH39" i="22"/>
  <c r="AP39" i="22"/>
  <c r="AV39" i="22"/>
  <c r="BB39" i="22"/>
  <c r="BF39" i="22"/>
  <c r="BL39" i="22"/>
  <c r="BP39" i="22"/>
  <c r="BT39" i="22"/>
  <c r="CE39" i="22"/>
  <c r="D39" i="22"/>
  <c r="J39" i="22"/>
  <c r="N39" i="22"/>
  <c r="T39" i="22"/>
  <c r="Z39" i="22"/>
  <c r="AF39" i="22"/>
  <c r="AN39" i="22"/>
  <c r="AR39" i="22"/>
  <c r="AX39" i="22"/>
  <c r="BD39" i="22"/>
  <c r="BH39" i="22"/>
  <c r="BN39" i="22"/>
  <c r="BV39" i="22"/>
  <c r="BZ39" i="22"/>
  <c r="B40" i="22"/>
  <c r="F39" i="22"/>
  <c r="R39" i="22"/>
  <c r="V39" i="22"/>
  <c r="AB39" i="22"/>
  <c r="AJ39" i="22"/>
  <c r="AL39" i="22"/>
  <c r="AT39" i="22"/>
  <c r="AZ39" i="22"/>
  <c r="BJ39" i="22"/>
  <c r="BR39" i="22"/>
  <c r="BX39" i="22"/>
  <c r="Y122" i="19"/>
  <c r="X122" i="19"/>
  <c r="W122" i="19"/>
  <c r="V122" i="19"/>
  <c r="U122" i="19"/>
  <c r="T122" i="19"/>
  <c r="S122" i="19"/>
  <c r="R122" i="19"/>
  <c r="Q123" i="19"/>
  <c r="Y32" i="19"/>
  <c r="X32" i="19"/>
  <c r="W32" i="19"/>
  <c r="V32" i="19"/>
  <c r="U32" i="19"/>
  <c r="T32" i="19"/>
  <c r="S32" i="19"/>
  <c r="R32" i="19"/>
  <c r="Q33" i="19"/>
  <c r="R46" i="26"/>
  <c r="AG28" i="25"/>
  <c r="AJ28" i="25" s="1"/>
  <c r="R40" i="26"/>
  <c r="AG27" i="25"/>
  <c r="AJ27" i="25" s="1"/>
  <c r="L18" i="23"/>
  <c r="CG37" i="22" s="1"/>
  <c r="K18" i="23"/>
  <c r="CF37" i="22" s="1"/>
  <c r="AA5" i="19"/>
  <c r="AJ5" i="19" s="1"/>
  <c r="AB5" i="19"/>
  <c r="AK5" i="19" s="1"/>
  <c r="AE5" i="19"/>
  <c r="AN5" i="19" s="1"/>
  <c r="AF5" i="19"/>
  <c r="AO5" i="19" s="1"/>
  <c r="AH5" i="19"/>
  <c r="AQ5" i="19" s="1"/>
  <c r="AC5" i="19"/>
  <c r="AL5" i="19" s="1"/>
  <c r="AD5" i="19"/>
  <c r="AM5" i="19" s="1"/>
  <c r="AG5" i="19"/>
  <c r="AP5" i="19" s="1"/>
  <c r="AB7" i="19"/>
  <c r="AC7" i="19"/>
  <c r="AD7" i="19"/>
  <c r="AE7" i="19"/>
  <c r="AF7" i="19"/>
  <c r="AH7" i="19"/>
  <c r="AA7" i="19"/>
  <c r="AG7" i="19"/>
  <c r="AD6" i="19"/>
  <c r="AF6" i="19"/>
  <c r="AG6" i="19"/>
  <c r="AH6" i="19"/>
  <c r="AA6" i="19"/>
  <c r="AB6" i="19"/>
  <c r="AC6" i="19"/>
  <c r="AE6" i="19"/>
  <c r="AE8" i="19"/>
  <c r="AA8" i="19"/>
  <c r="AB8" i="19"/>
  <c r="AC8" i="19"/>
  <c r="AD8" i="19"/>
  <c r="AF8" i="19"/>
  <c r="AG8" i="19"/>
  <c r="AH8" i="19"/>
  <c r="AF9" i="19"/>
  <c r="AH9" i="19"/>
  <c r="AA9" i="19"/>
  <c r="AB9" i="19"/>
  <c r="AC9" i="19"/>
  <c r="AD9" i="19"/>
  <c r="AE9" i="19"/>
  <c r="AG9" i="19"/>
  <c r="AC11" i="19"/>
  <c r="AD11" i="19"/>
  <c r="AE11" i="19"/>
  <c r="AF11" i="19"/>
  <c r="AH11" i="19"/>
  <c r="AA11" i="19"/>
  <c r="AB11" i="19"/>
  <c r="AG11" i="19"/>
  <c r="AA12" i="19"/>
  <c r="AB12" i="19"/>
  <c r="AC12" i="19"/>
  <c r="AD12" i="19"/>
  <c r="AE12" i="19"/>
  <c r="AF12" i="19"/>
  <c r="AG12" i="19"/>
  <c r="AH12" i="19"/>
  <c r="AD13" i="19"/>
  <c r="AG13" i="19"/>
  <c r="AH13" i="19"/>
  <c r="AA13" i="19"/>
  <c r="AB13" i="19"/>
  <c r="AC13" i="19"/>
  <c r="AE13" i="19"/>
  <c r="AF13" i="19"/>
  <c r="AA50" i="19"/>
  <c r="AB50" i="19"/>
  <c r="AC50" i="19"/>
  <c r="AD50" i="19"/>
  <c r="AE50" i="19"/>
  <c r="AF50" i="19"/>
  <c r="AG50" i="19"/>
  <c r="AH50" i="19"/>
  <c r="AA51" i="19"/>
  <c r="AB51" i="19"/>
  <c r="AC51" i="19"/>
  <c r="AD51" i="19"/>
  <c r="AE51" i="19"/>
  <c r="AF51" i="19"/>
  <c r="AG51" i="19"/>
  <c r="AH51" i="19"/>
  <c r="AA52" i="19"/>
  <c r="AB52" i="19"/>
  <c r="AC52" i="19"/>
  <c r="AD52" i="19"/>
  <c r="AE52" i="19"/>
  <c r="AF52" i="19"/>
  <c r="AG52" i="19"/>
  <c r="AH52" i="19"/>
  <c r="AA53" i="19"/>
  <c r="AB53" i="19"/>
  <c r="AC53" i="19"/>
  <c r="AD53" i="19"/>
  <c r="AE53" i="19"/>
  <c r="AF53" i="19"/>
  <c r="AG53" i="19"/>
  <c r="AH53" i="19"/>
  <c r="AA54" i="19"/>
  <c r="AB54" i="19"/>
  <c r="AC54" i="19"/>
  <c r="AD54" i="19"/>
  <c r="AE54" i="19"/>
  <c r="AF54" i="19"/>
  <c r="AG54" i="19"/>
  <c r="AH54" i="19"/>
  <c r="AA55" i="19"/>
  <c r="AB55" i="19"/>
  <c r="AC55" i="19"/>
  <c r="AD55" i="19"/>
  <c r="AE55" i="19"/>
  <c r="AF55" i="19"/>
  <c r="AG55" i="19"/>
  <c r="AH55" i="19"/>
  <c r="AA59" i="19"/>
  <c r="AB59" i="19"/>
  <c r="AC59" i="19"/>
  <c r="AD59" i="19"/>
  <c r="AE59" i="19"/>
  <c r="AF59" i="19"/>
  <c r="AG59" i="19"/>
  <c r="AH59" i="19"/>
  <c r="AA60" i="19"/>
  <c r="AB60" i="19"/>
  <c r="AC60" i="19"/>
  <c r="AD60" i="19"/>
  <c r="AE60" i="19"/>
  <c r="AF60" i="19"/>
  <c r="AG60" i="19"/>
  <c r="AH60" i="19"/>
  <c r="AA61" i="19"/>
  <c r="AB61" i="19"/>
  <c r="AC61" i="19"/>
  <c r="AD61" i="19"/>
  <c r="AE61" i="19"/>
  <c r="AF61" i="19"/>
  <c r="AG61" i="19"/>
  <c r="AH61" i="19"/>
  <c r="AA62" i="19"/>
  <c r="AB62" i="19"/>
  <c r="AC62" i="19"/>
  <c r="AD62" i="19"/>
  <c r="AE62" i="19"/>
  <c r="AF62" i="19"/>
  <c r="AG62" i="19"/>
  <c r="AH62" i="19"/>
  <c r="AA63" i="19"/>
  <c r="AB63" i="19"/>
  <c r="AC63" i="19"/>
  <c r="AD63" i="19"/>
  <c r="AE63" i="19"/>
  <c r="AF63" i="19"/>
  <c r="AG63" i="19"/>
  <c r="AH63" i="19"/>
  <c r="AA64" i="19"/>
  <c r="AB64" i="19"/>
  <c r="AC64" i="19"/>
  <c r="AD64" i="19"/>
  <c r="AE64" i="19"/>
  <c r="AF64" i="19"/>
  <c r="AG64" i="19"/>
  <c r="AH64" i="19"/>
  <c r="AA65" i="19"/>
  <c r="AB65" i="19"/>
  <c r="AC65" i="19"/>
  <c r="AD65" i="19"/>
  <c r="AE65" i="19"/>
  <c r="AF65" i="19"/>
  <c r="AG65" i="19"/>
  <c r="AH65" i="19"/>
  <c r="AA66" i="19"/>
  <c r="AB66" i="19"/>
  <c r="AC66" i="19"/>
  <c r="AD66" i="19"/>
  <c r="AE66" i="19"/>
  <c r="AF66" i="19"/>
  <c r="AG66" i="19"/>
  <c r="AH66" i="19"/>
  <c r="AA67" i="19"/>
  <c r="AB67" i="19"/>
  <c r="AC67" i="19"/>
  <c r="AD67" i="19"/>
  <c r="AE67" i="19"/>
  <c r="AF67" i="19"/>
  <c r="AG67" i="19"/>
  <c r="AH67" i="19"/>
  <c r="AA68" i="19"/>
  <c r="AB68" i="19"/>
  <c r="AC68" i="19"/>
  <c r="AD68" i="19"/>
  <c r="AE68" i="19"/>
  <c r="AF68" i="19"/>
  <c r="AG68" i="19"/>
  <c r="AH68" i="19"/>
  <c r="AA69" i="19"/>
  <c r="AB69" i="19"/>
  <c r="AC69" i="19"/>
  <c r="AD69" i="19"/>
  <c r="AE69" i="19"/>
  <c r="AF69" i="19"/>
  <c r="AG69" i="19"/>
  <c r="AH69" i="19"/>
  <c r="AA70" i="19"/>
  <c r="AB70" i="19"/>
  <c r="AC70" i="19"/>
  <c r="AD70" i="19"/>
  <c r="AE70" i="19"/>
  <c r="AF70" i="19"/>
  <c r="AG70" i="19"/>
  <c r="AH70" i="19"/>
  <c r="AA71" i="19"/>
  <c r="AB71" i="19"/>
  <c r="AC71" i="19"/>
  <c r="AD71" i="19"/>
  <c r="AE71" i="19"/>
  <c r="AF71" i="19"/>
  <c r="AG71" i="19"/>
  <c r="AH71" i="19"/>
  <c r="AA72" i="19"/>
  <c r="AB72" i="19"/>
  <c r="AC72" i="19"/>
  <c r="AD72" i="19"/>
  <c r="AE72" i="19"/>
  <c r="AF72" i="19"/>
  <c r="AG72" i="19"/>
  <c r="AH72" i="19"/>
  <c r="AA73" i="19"/>
  <c r="AB73" i="19"/>
  <c r="AC73" i="19"/>
  <c r="AD73" i="19"/>
  <c r="AE73" i="19"/>
  <c r="AF73" i="19"/>
  <c r="AG73" i="19"/>
  <c r="AH73" i="19"/>
  <c r="AA74" i="19"/>
  <c r="AB74" i="19"/>
  <c r="AC74" i="19"/>
  <c r="AD74" i="19"/>
  <c r="AE74" i="19"/>
  <c r="AF74" i="19"/>
  <c r="AG74" i="19"/>
  <c r="AH74" i="19"/>
  <c r="AA75" i="19"/>
  <c r="AB75" i="19"/>
  <c r="AC75" i="19"/>
  <c r="AD75" i="19"/>
  <c r="AE75" i="19"/>
  <c r="AF75" i="19"/>
  <c r="AG75" i="19"/>
  <c r="AH75" i="19"/>
  <c r="AA76" i="19"/>
  <c r="AB76" i="19"/>
  <c r="AC76" i="19"/>
  <c r="AD76" i="19"/>
  <c r="AE76" i="19"/>
  <c r="AF76" i="19"/>
  <c r="AG76" i="19"/>
  <c r="AH76" i="19"/>
  <c r="AA77" i="19"/>
  <c r="AB77" i="19"/>
  <c r="AC77" i="19"/>
  <c r="AD77" i="19"/>
  <c r="AE77" i="19"/>
  <c r="AF77" i="19"/>
  <c r="AG77" i="19"/>
  <c r="AH77" i="19"/>
  <c r="AA78" i="19"/>
  <c r="AB78" i="19"/>
  <c r="AC78" i="19"/>
  <c r="AD78" i="19"/>
  <c r="AE78" i="19"/>
  <c r="AF78" i="19"/>
  <c r="AG78" i="19"/>
  <c r="AH78" i="19"/>
  <c r="AA79" i="19"/>
  <c r="AB79" i="19"/>
  <c r="AC79" i="19"/>
  <c r="AD79" i="19"/>
  <c r="AE79" i="19"/>
  <c r="AF79" i="19"/>
  <c r="AG79" i="19"/>
  <c r="AH79" i="19"/>
  <c r="AA80" i="19"/>
  <c r="AB80" i="19"/>
  <c r="AC80" i="19"/>
  <c r="AD80" i="19"/>
  <c r="AE80" i="19"/>
  <c r="AF80" i="19"/>
  <c r="AG80" i="19"/>
  <c r="AH80" i="19"/>
  <c r="AA81" i="19"/>
  <c r="AB81" i="19"/>
  <c r="AC81" i="19"/>
  <c r="AD81" i="19"/>
  <c r="AE81" i="19"/>
  <c r="AF81" i="19"/>
  <c r="AG81" i="19"/>
  <c r="AH81" i="19"/>
  <c r="AA82" i="19"/>
  <c r="AB82" i="19"/>
  <c r="AC82" i="19"/>
  <c r="AD82" i="19"/>
  <c r="AE82" i="19"/>
  <c r="AF82" i="19"/>
  <c r="AG82" i="19"/>
  <c r="AH82" i="19"/>
  <c r="AA83" i="19"/>
  <c r="AB83" i="19"/>
  <c r="AC83" i="19"/>
  <c r="AD83" i="19"/>
  <c r="AE83" i="19"/>
  <c r="AF83" i="19"/>
  <c r="AG83" i="19"/>
  <c r="AH83" i="19"/>
  <c r="AA84" i="19"/>
  <c r="AB84" i="19"/>
  <c r="AC84" i="19"/>
  <c r="AD84" i="19"/>
  <c r="AE84" i="19"/>
  <c r="AF84" i="19"/>
  <c r="AG84" i="19"/>
  <c r="AH84" i="19"/>
  <c r="AA85" i="19"/>
  <c r="AB85" i="19"/>
  <c r="AC85" i="19"/>
  <c r="AD85" i="19"/>
  <c r="AE85" i="19"/>
  <c r="AF85" i="19"/>
  <c r="AG85" i="19"/>
  <c r="AH85" i="19"/>
  <c r="AA86" i="19"/>
  <c r="AB86" i="19"/>
  <c r="AC86" i="19"/>
  <c r="AD86" i="19"/>
  <c r="AE86" i="19"/>
  <c r="AF86" i="19"/>
  <c r="AG86" i="19"/>
  <c r="AH86" i="19"/>
  <c r="AA87" i="19"/>
  <c r="AB87" i="19"/>
  <c r="AC87" i="19"/>
  <c r="AD87" i="19"/>
  <c r="AE87" i="19"/>
  <c r="AF87" i="19"/>
  <c r="AG87" i="19"/>
  <c r="AH87" i="19"/>
  <c r="AA88" i="19"/>
  <c r="AB88" i="19"/>
  <c r="AC88" i="19"/>
  <c r="AD88" i="19"/>
  <c r="AE88" i="19"/>
  <c r="AF88" i="19"/>
  <c r="AG88" i="19"/>
  <c r="AH88" i="19"/>
  <c r="AA89" i="19"/>
  <c r="AB89" i="19"/>
  <c r="AC89" i="19"/>
  <c r="AD89" i="19"/>
  <c r="AE89" i="19"/>
  <c r="AF89" i="19"/>
  <c r="AG89" i="19"/>
  <c r="AH89" i="19"/>
  <c r="AA90" i="19"/>
  <c r="AB90" i="19"/>
  <c r="AC90" i="19"/>
  <c r="AD90" i="19"/>
  <c r="AE90" i="19"/>
  <c r="AF90" i="19"/>
  <c r="AG90" i="19"/>
  <c r="AH90" i="19"/>
  <c r="AA91" i="19"/>
  <c r="AB91" i="19"/>
  <c r="AC91" i="19"/>
  <c r="AD91" i="19"/>
  <c r="AE91" i="19"/>
  <c r="AF91" i="19"/>
  <c r="AG91" i="19"/>
  <c r="AH91" i="19"/>
  <c r="AA92" i="19"/>
  <c r="AB92" i="19"/>
  <c r="AC92" i="19"/>
  <c r="AD92" i="19"/>
  <c r="AE92" i="19"/>
  <c r="AF92" i="19"/>
  <c r="AG92" i="19"/>
  <c r="AH92" i="19"/>
  <c r="AA93" i="19"/>
  <c r="AB93" i="19"/>
  <c r="AC93" i="19"/>
  <c r="AD93" i="19"/>
  <c r="AE93" i="19"/>
  <c r="AF93" i="19"/>
  <c r="AG93" i="19"/>
  <c r="AH93" i="19"/>
  <c r="AA94" i="19"/>
  <c r="AB94" i="19"/>
  <c r="AC94" i="19"/>
  <c r="AD94" i="19"/>
  <c r="AE94" i="19"/>
  <c r="AF94" i="19"/>
  <c r="AG94" i="19"/>
  <c r="AH94" i="19"/>
  <c r="AA95" i="19"/>
  <c r="AB95" i="19"/>
  <c r="AC95" i="19"/>
  <c r="AD95" i="19"/>
  <c r="AE95" i="19"/>
  <c r="AF95" i="19"/>
  <c r="AG95" i="19"/>
  <c r="AH95" i="19"/>
  <c r="AA96" i="19"/>
  <c r="AB96" i="19"/>
  <c r="AC96" i="19"/>
  <c r="AD96" i="19"/>
  <c r="AE96" i="19"/>
  <c r="AF96" i="19"/>
  <c r="AG96" i="19"/>
  <c r="AH96" i="19"/>
  <c r="AA97" i="19"/>
  <c r="AB97" i="19"/>
  <c r="AC97" i="19"/>
  <c r="AD97" i="19"/>
  <c r="AE97" i="19"/>
  <c r="AF97" i="19"/>
  <c r="AG97" i="19"/>
  <c r="AH97" i="19"/>
  <c r="AA98" i="19"/>
  <c r="AB98" i="19"/>
  <c r="AC98" i="19"/>
  <c r="AD98" i="19"/>
  <c r="AE98" i="19"/>
  <c r="AF98" i="19"/>
  <c r="AG98" i="19"/>
  <c r="AH98" i="19"/>
  <c r="AA99" i="19"/>
  <c r="AB99" i="19"/>
  <c r="AC99" i="19"/>
  <c r="AD99" i="19"/>
  <c r="AE99" i="19"/>
  <c r="AF99" i="19"/>
  <c r="AG99" i="19"/>
  <c r="AH99" i="19"/>
  <c r="AA100" i="19"/>
  <c r="AB100" i="19"/>
  <c r="AC100" i="19"/>
  <c r="AD100" i="19"/>
  <c r="AE100" i="19"/>
  <c r="AF100" i="19"/>
  <c r="AG100" i="19"/>
  <c r="AH100" i="19"/>
  <c r="AA101" i="19"/>
  <c r="AB101" i="19"/>
  <c r="AC101" i="19"/>
  <c r="AD101" i="19"/>
  <c r="AE101" i="19"/>
  <c r="AF101" i="19"/>
  <c r="AG101" i="19"/>
  <c r="AH101" i="19"/>
  <c r="AA102" i="19"/>
  <c r="AB102" i="19"/>
  <c r="AC102" i="19"/>
  <c r="AD102" i="19"/>
  <c r="AE102" i="19"/>
  <c r="AF102" i="19"/>
  <c r="AG102" i="19"/>
  <c r="AH102" i="19"/>
  <c r="AA103" i="19"/>
  <c r="AB103" i="19"/>
  <c r="AC103" i="19"/>
  <c r="AD103" i="19"/>
  <c r="AE103" i="19"/>
  <c r="AF103" i="19"/>
  <c r="AG103" i="19"/>
  <c r="AH103" i="19"/>
  <c r="AA104" i="19"/>
  <c r="AB104" i="19"/>
  <c r="AC104" i="19"/>
  <c r="AD104" i="19"/>
  <c r="AE104" i="19"/>
  <c r="AF104" i="19"/>
  <c r="AG104" i="19"/>
  <c r="AH104" i="19"/>
  <c r="AA105" i="19"/>
  <c r="AB105" i="19"/>
  <c r="AC105" i="19"/>
  <c r="AD105" i="19"/>
  <c r="AE105" i="19"/>
  <c r="AF105" i="19"/>
  <c r="AG105" i="19"/>
  <c r="AH105" i="19"/>
  <c r="AA106" i="19"/>
  <c r="AB106" i="19"/>
  <c r="AC106" i="19"/>
  <c r="AD106" i="19"/>
  <c r="AE106" i="19"/>
  <c r="AF106" i="19"/>
  <c r="AG106" i="19"/>
  <c r="AH106" i="19"/>
  <c r="AA107" i="19"/>
  <c r="AB107" i="19"/>
  <c r="AC107" i="19"/>
  <c r="AD107" i="19"/>
  <c r="AE107" i="19"/>
  <c r="AF107" i="19"/>
  <c r="AG107" i="19"/>
  <c r="AH107" i="19"/>
  <c r="AA108" i="19"/>
  <c r="AB108" i="19"/>
  <c r="AC108" i="19"/>
  <c r="AD108" i="19"/>
  <c r="AE108" i="19"/>
  <c r="AF108" i="19"/>
  <c r="AG108" i="19"/>
  <c r="AH108" i="19"/>
  <c r="AA109" i="19"/>
  <c r="AB109" i="19"/>
  <c r="AC109" i="19"/>
  <c r="AD109" i="19"/>
  <c r="AE109" i="19"/>
  <c r="AF109" i="19"/>
  <c r="AG109" i="19"/>
  <c r="AH109" i="19"/>
  <c r="AA111" i="19"/>
  <c r="AB111" i="19"/>
  <c r="AC111" i="19"/>
  <c r="AD111" i="19"/>
  <c r="AE111" i="19"/>
  <c r="AF111" i="19"/>
  <c r="AG111" i="19"/>
  <c r="AH111" i="19"/>
  <c r="AA112" i="19"/>
  <c r="AB112" i="19"/>
  <c r="AC112" i="19"/>
  <c r="AD112" i="19"/>
  <c r="AE112" i="19"/>
  <c r="AF112" i="19"/>
  <c r="AG112" i="19"/>
  <c r="AH112" i="19"/>
  <c r="AA113" i="19"/>
  <c r="AB113" i="19"/>
  <c r="AC113" i="19"/>
  <c r="AD113" i="19"/>
  <c r="AE113" i="19"/>
  <c r="AF113" i="19"/>
  <c r="AG113" i="19"/>
  <c r="AH113" i="19"/>
  <c r="AA114" i="19"/>
  <c r="AB114" i="19"/>
  <c r="AC114" i="19"/>
  <c r="AD114" i="19"/>
  <c r="AE114" i="19"/>
  <c r="AF114" i="19"/>
  <c r="AG114" i="19"/>
  <c r="AH114" i="19"/>
  <c r="AA115" i="19"/>
  <c r="AB115" i="19"/>
  <c r="AC115" i="19"/>
  <c r="AD115" i="19"/>
  <c r="AE115" i="19"/>
  <c r="AF115" i="19"/>
  <c r="AG115" i="19"/>
  <c r="AH115" i="19"/>
  <c r="AA116" i="19"/>
  <c r="AB116" i="19"/>
  <c r="AC116" i="19"/>
  <c r="AD116" i="19"/>
  <c r="AE116" i="19"/>
  <c r="AF116" i="19"/>
  <c r="AG116" i="19"/>
  <c r="AH116" i="19"/>
  <c r="AA117" i="19"/>
  <c r="AB117" i="19"/>
  <c r="AC117" i="19"/>
  <c r="AD117" i="19"/>
  <c r="AE117" i="19"/>
  <c r="AF117" i="19"/>
  <c r="AG117" i="19"/>
  <c r="AH117" i="19"/>
  <c r="AA118" i="19"/>
  <c r="AB118" i="19"/>
  <c r="AC118" i="19"/>
  <c r="AD118" i="19"/>
  <c r="AE118" i="19"/>
  <c r="AF118" i="19"/>
  <c r="AG118" i="19"/>
  <c r="AH118" i="19"/>
  <c r="AA119" i="19"/>
  <c r="AB119" i="19"/>
  <c r="AC119" i="19"/>
  <c r="AD119" i="19"/>
  <c r="AE119" i="19"/>
  <c r="AF119" i="19"/>
  <c r="AG119" i="19"/>
  <c r="AH119" i="19"/>
  <c r="AA120" i="19"/>
  <c r="AB120" i="19"/>
  <c r="AC120" i="19"/>
  <c r="AD120" i="19"/>
  <c r="AE120" i="19"/>
  <c r="AF120" i="19"/>
  <c r="AG120" i="19"/>
  <c r="AH120" i="19"/>
  <c r="AA121" i="19"/>
  <c r="AB121" i="19"/>
  <c r="AC121" i="19"/>
  <c r="AD121" i="19"/>
  <c r="AE121" i="19"/>
  <c r="AF121" i="19"/>
  <c r="AG121" i="19"/>
  <c r="AH121" i="19"/>
  <c r="AA122" i="19"/>
  <c r="AB122" i="19"/>
  <c r="AC122" i="19"/>
  <c r="AD122" i="19"/>
  <c r="AE122" i="19"/>
  <c r="AF122" i="19"/>
  <c r="AG122" i="19"/>
  <c r="AH122" i="19"/>
  <c r="AA123" i="19"/>
  <c r="AB123" i="19"/>
  <c r="AC123" i="19"/>
  <c r="AD123" i="19"/>
  <c r="AE123" i="19"/>
  <c r="AF123" i="19"/>
  <c r="AG123" i="19"/>
  <c r="AH123" i="19"/>
  <c r="AA124" i="19"/>
  <c r="AB124" i="19"/>
  <c r="AC124" i="19"/>
  <c r="AD124" i="19"/>
  <c r="AE124" i="19"/>
  <c r="AF124" i="19"/>
  <c r="AG124" i="19"/>
  <c r="AH124" i="19"/>
  <c r="AA125" i="19"/>
  <c r="AB125" i="19"/>
  <c r="AC125" i="19"/>
  <c r="AD125" i="19"/>
  <c r="AE125" i="19"/>
  <c r="AF125" i="19"/>
  <c r="AG125" i="19"/>
  <c r="AH125" i="19"/>
  <c r="AA126" i="19"/>
  <c r="AB126" i="19"/>
  <c r="AC126" i="19"/>
  <c r="AD126" i="19"/>
  <c r="AE126" i="19"/>
  <c r="AF126" i="19"/>
  <c r="AG126" i="19"/>
  <c r="AH126" i="19"/>
  <c r="AA127" i="19"/>
  <c r="AB127" i="19"/>
  <c r="AC127" i="19"/>
  <c r="AD127" i="19"/>
  <c r="AE127" i="19"/>
  <c r="AF127" i="19"/>
  <c r="AG127" i="19"/>
  <c r="AH127" i="19"/>
  <c r="AA128" i="19"/>
  <c r="AB128" i="19"/>
  <c r="AC128" i="19"/>
  <c r="AD128" i="19"/>
  <c r="AE128" i="19"/>
  <c r="AF128" i="19"/>
  <c r="AG128" i="19"/>
  <c r="AH128" i="19"/>
  <c r="AA129" i="19"/>
  <c r="AB129" i="19"/>
  <c r="AC129" i="19"/>
  <c r="AD129" i="19"/>
  <c r="AE129" i="19"/>
  <c r="AF129" i="19"/>
  <c r="AG129" i="19"/>
  <c r="AH129" i="19"/>
  <c r="AA130" i="19"/>
  <c r="AB130" i="19"/>
  <c r="AC130" i="19"/>
  <c r="AD130" i="19"/>
  <c r="AE130" i="19"/>
  <c r="AF130" i="19"/>
  <c r="AG130" i="19"/>
  <c r="AH130" i="19"/>
  <c r="AA131" i="19"/>
  <c r="AB131" i="19"/>
  <c r="AC131" i="19"/>
  <c r="AD131" i="19"/>
  <c r="AE131" i="19"/>
  <c r="AF131" i="19"/>
  <c r="AG131" i="19"/>
  <c r="AH131" i="19"/>
  <c r="AA132" i="19"/>
  <c r="AB132" i="19"/>
  <c r="AC132" i="19"/>
  <c r="AD132" i="19"/>
  <c r="AE132" i="19"/>
  <c r="AF132" i="19"/>
  <c r="AG132" i="19"/>
  <c r="AH132" i="19"/>
  <c r="AA133" i="19"/>
  <c r="AB133" i="19"/>
  <c r="AC133" i="19"/>
  <c r="AD133" i="19"/>
  <c r="AE133" i="19"/>
  <c r="AF133" i="19"/>
  <c r="AG133" i="19"/>
  <c r="AH133" i="19"/>
  <c r="AB142" i="19"/>
  <c r="AD142" i="19"/>
  <c r="AE142" i="19"/>
  <c r="AG142" i="19"/>
  <c r="AH142" i="19"/>
  <c r="AA142" i="19"/>
  <c r="AC142" i="19"/>
  <c r="AF142" i="19"/>
  <c r="AA145" i="19"/>
  <c r="AC145" i="19"/>
  <c r="AD145" i="19"/>
  <c r="AE145" i="19"/>
  <c r="AG145" i="19"/>
  <c r="AH145" i="19"/>
  <c r="AB145" i="19"/>
  <c r="AF145" i="19"/>
  <c r="AB160" i="19"/>
  <c r="AC160" i="19"/>
  <c r="AE160" i="19"/>
  <c r="AF160" i="19"/>
  <c r="AG160" i="19"/>
  <c r="AH160" i="19"/>
  <c r="AA160" i="19"/>
  <c r="AD160" i="19"/>
  <c r="AA161" i="19"/>
  <c r="AB161" i="19"/>
  <c r="AC161" i="19"/>
  <c r="AD161" i="19"/>
  <c r="AF161" i="19"/>
  <c r="AG161" i="19"/>
  <c r="AH161" i="19"/>
  <c r="AE161" i="19"/>
  <c r="AA134" i="19"/>
  <c r="AD134" i="19"/>
  <c r="AH134" i="19"/>
  <c r="AB134" i="19"/>
  <c r="AG134" i="19"/>
  <c r="AE134" i="19"/>
  <c r="AF134" i="19"/>
  <c r="AC134" i="19"/>
  <c r="AB141" i="19"/>
  <c r="AC141" i="19"/>
  <c r="AD141" i="19"/>
  <c r="AE141" i="19"/>
  <c r="AF141" i="19"/>
  <c r="AG141" i="19"/>
  <c r="AH141" i="19"/>
  <c r="AA141" i="19"/>
  <c r="AA143" i="19"/>
  <c r="AC143" i="19"/>
  <c r="AD143" i="19"/>
  <c r="AE143" i="19"/>
  <c r="AG143" i="19"/>
  <c r="AB143" i="19"/>
  <c r="AF143" i="19"/>
  <c r="AH143" i="19"/>
  <c r="AB144" i="19"/>
  <c r="AC144" i="19"/>
  <c r="AD144" i="19"/>
  <c r="AF144" i="19"/>
  <c r="AH144" i="19"/>
  <c r="AA144" i="19"/>
  <c r="AE144" i="19"/>
  <c r="AG144" i="19"/>
  <c r="AA146" i="19"/>
  <c r="AB146" i="19"/>
  <c r="AC146" i="19"/>
  <c r="AD146" i="19"/>
  <c r="AE146" i="19"/>
  <c r="AF146" i="19"/>
  <c r="AG146" i="19"/>
  <c r="AH146" i="19"/>
  <c r="AA147" i="19"/>
  <c r="AB147" i="19"/>
  <c r="AC147" i="19"/>
  <c r="AD147" i="19"/>
  <c r="AE147" i="19"/>
  <c r="AF147" i="19"/>
  <c r="AG147" i="19"/>
  <c r="AH147" i="19"/>
  <c r="AA148" i="19"/>
  <c r="AB148" i="19"/>
  <c r="AC148" i="19"/>
  <c r="AD148" i="19"/>
  <c r="AE148" i="19"/>
  <c r="AF148" i="19"/>
  <c r="AG148" i="19"/>
  <c r="AH148" i="19"/>
  <c r="AA149" i="19"/>
  <c r="AC149" i="19"/>
  <c r="AF149" i="19"/>
  <c r="AB149" i="19"/>
  <c r="AD149" i="19"/>
  <c r="AE149" i="19"/>
  <c r="AG149" i="19"/>
  <c r="AH149" i="19"/>
  <c r="AC150" i="19"/>
  <c r="AF150" i="19"/>
  <c r="AA150" i="19"/>
  <c r="AB150" i="19"/>
  <c r="AD150" i="19"/>
  <c r="AE150" i="19"/>
  <c r="AG150" i="19"/>
  <c r="AH150" i="19"/>
  <c r="AB151" i="19"/>
  <c r="AD151" i="19"/>
  <c r="AF151" i="19"/>
  <c r="AA151" i="19"/>
  <c r="AC151" i="19"/>
  <c r="AE151" i="19"/>
  <c r="AG151" i="19"/>
  <c r="AH151" i="19"/>
  <c r="AA152" i="19"/>
  <c r="AB152" i="19"/>
  <c r="AC152" i="19"/>
  <c r="AE152" i="19"/>
  <c r="AF152" i="19"/>
  <c r="AG152" i="19"/>
  <c r="AH152" i="19"/>
  <c r="AD152" i="19"/>
  <c r="AA153" i="19"/>
  <c r="AG153" i="19"/>
  <c r="AB153" i="19"/>
  <c r="AC153" i="19"/>
  <c r="AD153" i="19"/>
  <c r="AE153" i="19"/>
  <c r="AF153" i="19"/>
  <c r="AH153" i="19"/>
  <c r="AA154" i="19"/>
  <c r="AB154" i="19"/>
  <c r="AE154" i="19"/>
  <c r="AG154" i="19"/>
  <c r="AH154" i="19"/>
  <c r="AC154" i="19"/>
  <c r="AD154" i="19"/>
  <c r="AF154" i="19"/>
  <c r="AA155" i="19"/>
  <c r="AC155" i="19"/>
  <c r="AE155" i="19"/>
  <c r="AF155" i="19"/>
  <c r="AH155" i="19"/>
  <c r="AB155" i="19"/>
  <c r="AD155" i="19"/>
  <c r="AG155" i="19"/>
  <c r="AB156" i="19"/>
  <c r="AD156" i="19"/>
  <c r="AF156" i="19"/>
  <c r="AH156" i="19"/>
  <c r="AA156" i="19"/>
  <c r="AC156" i="19"/>
  <c r="AE156" i="19"/>
  <c r="AG156" i="19"/>
  <c r="AA157" i="19"/>
  <c r="AC157" i="19"/>
  <c r="AE157" i="19"/>
  <c r="AG157" i="19"/>
  <c r="AH157" i="19"/>
  <c r="AB157" i="19"/>
  <c r="AD157" i="19"/>
  <c r="AF157" i="19"/>
  <c r="AB158" i="19"/>
  <c r="AD158" i="19"/>
  <c r="AF158" i="19"/>
  <c r="AH158" i="19"/>
  <c r="AA158" i="19"/>
  <c r="AC158" i="19"/>
  <c r="AE158" i="19"/>
  <c r="AG158" i="19"/>
  <c r="AB159" i="19"/>
  <c r="AD159" i="19"/>
  <c r="AE159" i="19"/>
  <c r="AF159" i="19"/>
  <c r="AH159" i="19"/>
  <c r="AA159" i="19"/>
  <c r="AC159" i="19"/>
  <c r="AG159" i="19"/>
  <c r="AA162" i="19"/>
  <c r="AB162" i="19"/>
  <c r="AC162" i="19"/>
  <c r="AD162" i="19"/>
  <c r="AE162" i="19"/>
  <c r="AF162" i="19"/>
  <c r="AG162" i="19"/>
  <c r="AH162" i="19"/>
  <c r="AA163" i="19"/>
  <c r="AB163" i="19"/>
  <c r="AC163" i="19"/>
  <c r="AD163" i="19"/>
  <c r="AE163" i="19"/>
  <c r="AF163" i="19"/>
  <c r="AG163" i="19"/>
  <c r="AH163" i="19"/>
  <c r="AA164" i="19"/>
  <c r="AB164" i="19"/>
  <c r="AC164" i="19"/>
  <c r="AD164" i="19"/>
  <c r="AE164" i="19"/>
  <c r="AF164" i="19"/>
  <c r="AG164" i="19"/>
  <c r="AH164" i="19"/>
  <c r="AA165" i="19"/>
  <c r="AB165" i="19"/>
  <c r="AC165" i="19"/>
  <c r="AD165" i="19"/>
  <c r="AE165" i="19"/>
  <c r="AF165" i="19"/>
  <c r="AG165" i="19"/>
  <c r="AH165" i="19"/>
  <c r="AA166" i="19"/>
  <c r="AB166" i="19"/>
  <c r="AC166" i="19"/>
  <c r="AD166" i="19"/>
  <c r="AE166" i="19"/>
  <c r="AF166" i="19"/>
  <c r="AG166" i="19"/>
  <c r="AH166" i="19"/>
  <c r="AA167" i="19"/>
  <c r="AB167" i="19"/>
  <c r="AC167" i="19"/>
  <c r="AD167" i="19"/>
  <c r="AE167" i="19"/>
  <c r="AF167" i="19"/>
  <c r="AG167" i="19"/>
  <c r="AH167" i="19"/>
  <c r="AA168" i="19"/>
  <c r="AB168" i="19"/>
  <c r="AC168" i="19"/>
  <c r="AD168" i="19"/>
  <c r="AE168" i="19"/>
  <c r="AF168" i="19"/>
  <c r="AG168" i="19"/>
  <c r="AH168" i="19"/>
  <c r="AA135" i="19"/>
  <c r="AD135" i="19"/>
  <c r="AG135" i="19"/>
  <c r="AB135" i="19"/>
  <c r="AC135" i="19"/>
  <c r="AE135" i="19"/>
  <c r="AF135" i="19"/>
  <c r="AH135" i="19"/>
  <c r="AC136" i="19"/>
  <c r="AE136" i="19"/>
  <c r="AF136" i="19"/>
  <c r="AG136" i="19"/>
  <c r="AH136" i="19"/>
  <c r="AB136" i="19"/>
  <c r="AA136" i="19"/>
  <c r="AD136" i="19"/>
  <c r="AF137" i="19"/>
  <c r="AH137" i="19"/>
  <c r="AB137" i="19"/>
  <c r="AC137" i="19"/>
  <c r="AD137" i="19"/>
  <c r="AG137" i="19"/>
  <c r="AA137" i="19"/>
  <c r="AE137" i="19"/>
  <c r="AB138" i="19"/>
  <c r="AH138" i="19"/>
  <c r="AD138" i="19"/>
  <c r="AG138" i="19"/>
  <c r="AA138" i="19"/>
  <c r="AF138" i="19"/>
  <c r="AC138" i="19"/>
  <c r="AE138" i="19"/>
  <c r="AC139" i="19"/>
  <c r="AD139" i="19"/>
  <c r="AF139" i="19"/>
  <c r="AG139" i="19"/>
  <c r="AH139" i="19"/>
  <c r="AB139" i="19"/>
  <c r="AA139" i="19"/>
  <c r="AE139" i="19"/>
  <c r="AA140" i="19"/>
  <c r="AB140" i="19"/>
  <c r="AC140" i="19"/>
  <c r="AE140" i="19"/>
  <c r="AF140" i="19"/>
  <c r="AG140" i="19"/>
  <c r="AD140" i="19"/>
  <c r="AH140" i="19"/>
  <c r="AA56" i="19"/>
  <c r="AB56" i="19"/>
  <c r="AC56" i="19"/>
  <c r="AD56" i="19"/>
  <c r="AE56" i="19"/>
  <c r="AF56" i="19"/>
  <c r="AG56" i="19"/>
  <c r="AH56" i="19"/>
  <c r="AA57" i="19"/>
  <c r="AB57" i="19"/>
  <c r="AC57" i="19"/>
  <c r="AD57" i="19"/>
  <c r="AE57" i="19"/>
  <c r="AF57" i="19"/>
  <c r="AG57" i="19"/>
  <c r="AH57" i="19"/>
  <c r="AH58" i="19"/>
  <c r="AG58" i="19"/>
  <c r="AF58" i="19"/>
  <c r="AE58" i="19"/>
  <c r="AD58" i="19"/>
  <c r="AC58" i="19"/>
  <c r="AB58" i="19"/>
  <c r="AA58" i="19"/>
  <c r="AH175" i="19"/>
  <c r="AG175" i="19"/>
  <c r="AF175" i="19"/>
  <c r="AE175" i="19"/>
  <c r="AD175" i="19"/>
  <c r="AC175" i="19"/>
  <c r="AB175" i="19"/>
  <c r="AA175" i="19"/>
  <c r="AH179" i="19"/>
  <c r="AF179" i="19"/>
  <c r="AE179" i="19"/>
  <c r="AD179" i="19"/>
  <c r="AC179" i="19"/>
  <c r="AA179" i="19"/>
  <c r="AG179" i="19"/>
  <c r="AB179" i="19"/>
  <c r="AA19" i="19"/>
  <c r="AB19" i="19"/>
  <c r="AC19" i="19"/>
  <c r="AD19" i="19"/>
  <c r="AE19" i="19"/>
  <c r="AF19" i="19"/>
  <c r="AG19" i="19"/>
  <c r="AH19" i="19"/>
  <c r="AA37" i="19"/>
  <c r="AB37" i="19"/>
  <c r="AC37" i="19"/>
  <c r="AD37" i="19"/>
  <c r="AE37" i="19"/>
  <c r="AF37" i="19"/>
  <c r="AG37" i="19"/>
  <c r="AH37" i="19"/>
  <c r="AA40" i="19"/>
  <c r="AF40" i="19"/>
  <c r="AG40" i="19"/>
  <c r="AH40" i="19"/>
  <c r="AB40" i="19"/>
  <c r="AC40" i="19"/>
  <c r="AD40" i="19"/>
  <c r="AE40" i="19"/>
  <c r="AE41" i="19"/>
  <c r="AF41" i="19"/>
  <c r="AH41" i="19"/>
  <c r="AA41" i="19"/>
  <c r="AB41" i="19"/>
  <c r="AC41" i="19"/>
  <c r="AD41" i="19"/>
  <c r="AG41" i="19"/>
  <c r="AB43" i="19"/>
  <c r="AC43" i="19"/>
  <c r="AD43" i="19"/>
  <c r="AE43" i="19"/>
  <c r="AF43" i="19"/>
  <c r="AH43" i="19"/>
  <c r="AA43" i="19"/>
  <c r="AG43" i="19"/>
  <c r="AA44" i="19"/>
  <c r="AC44" i="19"/>
  <c r="AE44" i="19"/>
  <c r="AF44" i="19"/>
  <c r="AG44" i="19"/>
  <c r="AH44" i="19"/>
  <c r="AB44" i="19"/>
  <c r="AD44" i="19"/>
  <c r="AA45" i="19"/>
  <c r="AB45" i="19"/>
  <c r="AC45" i="19"/>
  <c r="AD45" i="19"/>
  <c r="AE45" i="19"/>
  <c r="AF45" i="19"/>
  <c r="AG45" i="19"/>
  <c r="AH45" i="19"/>
  <c r="AA46" i="19"/>
  <c r="AB46" i="19"/>
  <c r="AC46" i="19"/>
  <c r="AD46" i="19"/>
  <c r="AE46" i="19"/>
  <c r="AF46" i="19"/>
  <c r="AG46" i="19"/>
  <c r="AH46" i="19"/>
  <c r="AA47" i="19"/>
  <c r="AB47" i="19"/>
  <c r="AC47" i="19"/>
  <c r="AD47" i="19"/>
  <c r="AE47" i="19"/>
  <c r="AF47" i="19"/>
  <c r="AG47" i="19"/>
  <c r="AH47" i="19"/>
  <c r="AA48" i="19"/>
  <c r="AB48" i="19"/>
  <c r="AC48" i="19"/>
  <c r="AD48" i="19"/>
  <c r="AE48" i="19"/>
  <c r="AF48" i="19"/>
  <c r="AG48" i="19"/>
  <c r="AH48" i="19"/>
  <c r="AA49" i="19"/>
  <c r="AB49" i="19"/>
  <c r="AC49" i="19"/>
  <c r="AD49" i="19"/>
  <c r="AE49" i="19"/>
  <c r="AF49" i="19"/>
  <c r="AG49" i="19"/>
  <c r="AH49" i="19"/>
  <c r="AH174" i="19"/>
  <c r="AG174" i="19"/>
  <c r="AF174" i="19"/>
  <c r="AE174" i="19"/>
  <c r="AD174" i="19"/>
  <c r="AC174" i="19"/>
  <c r="AB174" i="19"/>
  <c r="AA174" i="19"/>
  <c r="AH176" i="19"/>
  <c r="AG176" i="19"/>
  <c r="AF176" i="19"/>
  <c r="AE176" i="19"/>
  <c r="AD176" i="19"/>
  <c r="AC176" i="19"/>
  <c r="AB176" i="19"/>
  <c r="AA176" i="19"/>
  <c r="AH178" i="19"/>
  <c r="AG178" i="19"/>
  <c r="AF178" i="19"/>
  <c r="AE178" i="19"/>
  <c r="AD178" i="19"/>
  <c r="AC178" i="19"/>
  <c r="AB178" i="19"/>
  <c r="AA178" i="19"/>
  <c r="AH185" i="19"/>
  <c r="AG185" i="19"/>
  <c r="AF185" i="19"/>
  <c r="AE185" i="19"/>
  <c r="AD185" i="19"/>
  <c r="AC185" i="19"/>
  <c r="AB185" i="19"/>
  <c r="AA185" i="19"/>
  <c r="AH186" i="19"/>
  <c r="AG186" i="19"/>
  <c r="AF186" i="19"/>
  <c r="AE186" i="19"/>
  <c r="AD186" i="19"/>
  <c r="AC186" i="19"/>
  <c r="AB186" i="19"/>
  <c r="AA186" i="19"/>
  <c r="AH187" i="19"/>
  <c r="AG187" i="19"/>
  <c r="AF187" i="19"/>
  <c r="AE187" i="19"/>
  <c r="AD187" i="19"/>
  <c r="AC187" i="19"/>
  <c r="AB187" i="19"/>
  <c r="AA187" i="19"/>
  <c r="AH188" i="19"/>
  <c r="AG188" i="19"/>
  <c r="AF188" i="19"/>
  <c r="AE188" i="19"/>
  <c r="AD188" i="19"/>
  <c r="AC188" i="19"/>
  <c r="AB188" i="19"/>
  <c r="AA188" i="19"/>
  <c r="AH189" i="19"/>
  <c r="AG189" i="19"/>
  <c r="AF189" i="19"/>
  <c r="AE189" i="19"/>
  <c r="AD189" i="19"/>
  <c r="AC189" i="19"/>
  <c r="AB189" i="19"/>
  <c r="AA189" i="19"/>
  <c r="AH190" i="19"/>
  <c r="AG190" i="19"/>
  <c r="AF190" i="19"/>
  <c r="AE190" i="19"/>
  <c r="AD190" i="19"/>
  <c r="AC190" i="19"/>
  <c r="AB190" i="19"/>
  <c r="AA190" i="19"/>
  <c r="AH191" i="19"/>
  <c r="AG191" i="19"/>
  <c r="AF191" i="19"/>
  <c r="AE191" i="19"/>
  <c r="AD191" i="19"/>
  <c r="AC191" i="19"/>
  <c r="AB191" i="19"/>
  <c r="AA191" i="19"/>
  <c r="AH192" i="19"/>
  <c r="AG192" i="19"/>
  <c r="AF192" i="19"/>
  <c r="AE192" i="19"/>
  <c r="AD192" i="19"/>
  <c r="AC192" i="19"/>
  <c r="AB192" i="19"/>
  <c r="AA192" i="19"/>
  <c r="AH193" i="19"/>
  <c r="AG193" i="19"/>
  <c r="AF193" i="19"/>
  <c r="AE193" i="19"/>
  <c r="AD193" i="19"/>
  <c r="AC193" i="19"/>
  <c r="AB193" i="19"/>
  <c r="AA193" i="19"/>
  <c r="AH194" i="19"/>
  <c r="AG194" i="19"/>
  <c r="AF194" i="19"/>
  <c r="AE194" i="19"/>
  <c r="AD194" i="19"/>
  <c r="AC194" i="19"/>
  <c r="AB194" i="19"/>
  <c r="AA194" i="19"/>
  <c r="AH195" i="19"/>
  <c r="AG195" i="19"/>
  <c r="AF195" i="19"/>
  <c r="AE195" i="19"/>
  <c r="AD195" i="19"/>
  <c r="AC195" i="19"/>
  <c r="AB195" i="19"/>
  <c r="AA195" i="19"/>
  <c r="AH196" i="19"/>
  <c r="AG196" i="19"/>
  <c r="AF196" i="19"/>
  <c r="AE196" i="19"/>
  <c r="AD196" i="19"/>
  <c r="AC196" i="19"/>
  <c r="AB196" i="19"/>
  <c r="AA196" i="19"/>
  <c r="AH197" i="19"/>
  <c r="AG197" i="19"/>
  <c r="AF197" i="19"/>
  <c r="AE197" i="19"/>
  <c r="AD197" i="19"/>
  <c r="AC197" i="19"/>
  <c r="AB197" i="19"/>
  <c r="AA197" i="19"/>
  <c r="AH198" i="19"/>
  <c r="AG198" i="19"/>
  <c r="AF198" i="19"/>
  <c r="AE198" i="19"/>
  <c r="AD198" i="19"/>
  <c r="AC198" i="19"/>
  <c r="AB198" i="19"/>
  <c r="AA198" i="19"/>
  <c r="AH199" i="19"/>
  <c r="AG199" i="19"/>
  <c r="AF199" i="19"/>
  <c r="AE199" i="19"/>
  <c r="AD199" i="19"/>
  <c r="AC199" i="19"/>
  <c r="AB199" i="19"/>
  <c r="AA199" i="19"/>
  <c r="AH200" i="19"/>
  <c r="AG200" i="19"/>
  <c r="AF200" i="19"/>
  <c r="AE200" i="19"/>
  <c r="AD200" i="19"/>
  <c r="AC200" i="19"/>
  <c r="AB200" i="19"/>
  <c r="AA200" i="19"/>
  <c r="AH201" i="19"/>
  <c r="AG201" i="19"/>
  <c r="AF201" i="19"/>
  <c r="AE201" i="19"/>
  <c r="AD201" i="19"/>
  <c r="AC201" i="19"/>
  <c r="AB201" i="19"/>
  <c r="AA201" i="19"/>
  <c r="AH202" i="19"/>
  <c r="AG202" i="19"/>
  <c r="AF202" i="19"/>
  <c r="AE202" i="19"/>
  <c r="AD202" i="19"/>
  <c r="AC202" i="19"/>
  <c r="AB202" i="19"/>
  <c r="AA202" i="19"/>
  <c r="AH203" i="19"/>
  <c r="AG203" i="19"/>
  <c r="AF203" i="19"/>
  <c r="AE203" i="19"/>
  <c r="AD203" i="19"/>
  <c r="AC203" i="19"/>
  <c r="AB203" i="19"/>
  <c r="AA203" i="19"/>
  <c r="AH204" i="19"/>
  <c r="AG204" i="19"/>
  <c r="AF204" i="19"/>
  <c r="AE204" i="19"/>
  <c r="AD204" i="19"/>
  <c r="AC204" i="19"/>
  <c r="AB204" i="19"/>
  <c r="AA204" i="19"/>
  <c r="AH205" i="19"/>
  <c r="AG205" i="19"/>
  <c r="AF205" i="19"/>
  <c r="AE205" i="19"/>
  <c r="AD205" i="19"/>
  <c r="AC205" i="19"/>
  <c r="AB205" i="19"/>
  <c r="AA205" i="19"/>
  <c r="AH206" i="19"/>
  <c r="AG206" i="19"/>
  <c r="AF206" i="19"/>
  <c r="AE206" i="19"/>
  <c r="AD206" i="19"/>
  <c r="AC206" i="19"/>
  <c r="AB206" i="19"/>
  <c r="AA206" i="19"/>
  <c r="AH207" i="19"/>
  <c r="AG207" i="19"/>
  <c r="AF207" i="19"/>
  <c r="AE207" i="19"/>
  <c r="AD207" i="19"/>
  <c r="AC207" i="19"/>
  <c r="AB207" i="19"/>
  <c r="AA207" i="19"/>
  <c r="AH208" i="19"/>
  <c r="AG208" i="19"/>
  <c r="AF208" i="19"/>
  <c r="AE208" i="19"/>
  <c r="AD208" i="19"/>
  <c r="AC208" i="19"/>
  <c r="AB208" i="19"/>
  <c r="AA208" i="19"/>
  <c r="AH209" i="19"/>
  <c r="AG209" i="19"/>
  <c r="AF209" i="19"/>
  <c r="AE209" i="19"/>
  <c r="AD209" i="19"/>
  <c r="AC209" i="19"/>
  <c r="AB209" i="19"/>
  <c r="AA209" i="19"/>
  <c r="AH170" i="19"/>
  <c r="AG170" i="19"/>
  <c r="AF170" i="19"/>
  <c r="AE170" i="19"/>
  <c r="AD170" i="19"/>
  <c r="AC170" i="19"/>
  <c r="AB170" i="19"/>
  <c r="AA170" i="19"/>
  <c r="AH171" i="19"/>
  <c r="AG171" i="19"/>
  <c r="AF171" i="19"/>
  <c r="AE171" i="19"/>
  <c r="AD171" i="19"/>
  <c r="AC171" i="19"/>
  <c r="AB171" i="19"/>
  <c r="AA171" i="19"/>
  <c r="AH180" i="19"/>
  <c r="AG180" i="19"/>
  <c r="AF180" i="19"/>
  <c r="AE180" i="19"/>
  <c r="AB180" i="19"/>
  <c r="AD180" i="19"/>
  <c r="AC180" i="19"/>
  <c r="AA180" i="19"/>
  <c r="AG181" i="19"/>
  <c r="AF181" i="19"/>
  <c r="AE181" i="19"/>
  <c r="AD181" i="19"/>
  <c r="AH181" i="19"/>
  <c r="AC181" i="19"/>
  <c r="AB181" i="19"/>
  <c r="AA181" i="19"/>
  <c r="AH182" i="19"/>
  <c r="AG182" i="19"/>
  <c r="AF182" i="19"/>
  <c r="AE182" i="19"/>
  <c r="AC182" i="19"/>
  <c r="AB182" i="19"/>
  <c r="AA182" i="19"/>
  <c r="AD182" i="19"/>
  <c r="AC183" i="19"/>
  <c r="AA183" i="19"/>
  <c r="AH183" i="19"/>
  <c r="AG183" i="19"/>
  <c r="AF183" i="19"/>
  <c r="AE183" i="19"/>
  <c r="AD183" i="19"/>
  <c r="AB183" i="19"/>
  <c r="AH184" i="19"/>
  <c r="AG184" i="19"/>
  <c r="AF184" i="19"/>
  <c r="AE184" i="19"/>
  <c r="AD184" i="19"/>
  <c r="AC184" i="19"/>
  <c r="AB184" i="19"/>
  <c r="AA184" i="19"/>
  <c r="AH210" i="19"/>
  <c r="AG210" i="19"/>
  <c r="AF210" i="19"/>
  <c r="AE210" i="19"/>
  <c r="AD210" i="19"/>
  <c r="AC210" i="19"/>
  <c r="AB210" i="19"/>
  <c r="AA210" i="19"/>
  <c r="AH211" i="19"/>
  <c r="AG211" i="19"/>
  <c r="AF211" i="19"/>
  <c r="AE211" i="19"/>
  <c r="AD211" i="19"/>
  <c r="AC211" i="19"/>
  <c r="AB211" i="19"/>
  <c r="AA211" i="19"/>
  <c r="AH212" i="19"/>
  <c r="AG212" i="19"/>
  <c r="AF212" i="19"/>
  <c r="AE212" i="19"/>
  <c r="AD212" i="19"/>
  <c r="AC212" i="19"/>
  <c r="AB212" i="19"/>
  <c r="AA212" i="19"/>
  <c r="AH213" i="19"/>
  <c r="AG213" i="19"/>
  <c r="AF213" i="19"/>
  <c r="AE213" i="19"/>
  <c r="AD213" i="19"/>
  <c r="AC213" i="19"/>
  <c r="AB213" i="19"/>
  <c r="AA213" i="19"/>
  <c r="AH214" i="19"/>
  <c r="AG214" i="19"/>
  <c r="AF214" i="19"/>
  <c r="AE214" i="19"/>
  <c r="AD214" i="19"/>
  <c r="AC214" i="19"/>
  <c r="AB214" i="19"/>
  <c r="AA214" i="19"/>
  <c r="AH215" i="19"/>
  <c r="AG215" i="19"/>
  <c r="AF215" i="19"/>
  <c r="AE215" i="19"/>
  <c r="AD215" i="19"/>
  <c r="AC215" i="19"/>
  <c r="AB215" i="19"/>
  <c r="AA215" i="19"/>
  <c r="AH216" i="19"/>
  <c r="AG216" i="19"/>
  <c r="AF216" i="19"/>
  <c r="AE216" i="19"/>
  <c r="AD216" i="19"/>
  <c r="AC216" i="19"/>
  <c r="AB216" i="19"/>
  <c r="AA216" i="19"/>
  <c r="AH217" i="19"/>
  <c r="AG217" i="19"/>
  <c r="AF217" i="19"/>
  <c r="AE217" i="19"/>
  <c r="AD217" i="19"/>
  <c r="AC217" i="19"/>
  <c r="AB217" i="19"/>
  <c r="AA217" i="19"/>
  <c r="AH218" i="19"/>
  <c r="AG218" i="19"/>
  <c r="AF218" i="19"/>
  <c r="AE218" i="19"/>
  <c r="AD218" i="19"/>
  <c r="AC218" i="19"/>
  <c r="AB218" i="19"/>
  <c r="AA218" i="19"/>
  <c r="AH219" i="19"/>
  <c r="AG219" i="19"/>
  <c r="AF219" i="19"/>
  <c r="AE219" i="19"/>
  <c r="AD219" i="19"/>
  <c r="AC219" i="19"/>
  <c r="AB219" i="19"/>
  <c r="AA219" i="19"/>
  <c r="AH220" i="19"/>
  <c r="AG220" i="19"/>
  <c r="AF220" i="19"/>
  <c r="AE220" i="19"/>
  <c r="AD220" i="19"/>
  <c r="AC220" i="19"/>
  <c r="AB220" i="19"/>
  <c r="AA220" i="19"/>
  <c r="AH221" i="19"/>
  <c r="AG221" i="19"/>
  <c r="AF221" i="19"/>
  <c r="AE221" i="19"/>
  <c r="AD221" i="19"/>
  <c r="AC221" i="19"/>
  <c r="AB221" i="19"/>
  <c r="AA221" i="19"/>
  <c r="AH222" i="19"/>
  <c r="AG222" i="19"/>
  <c r="AF222" i="19"/>
  <c r="AE222" i="19"/>
  <c r="AD222" i="19"/>
  <c r="AC222" i="19"/>
  <c r="AB222" i="19"/>
  <c r="AA222" i="19"/>
  <c r="AH223" i="19"/>
  <c r="AG223" i="19"/>
  <c r="AF223" i="19"/>
  <c r="AE223" i="19"/>
  <c r="AD223" i="19"/>
  <c r="AC223" i="19"/>
  <c r="AB223" i="19"/>
  <c r="AA223" i="19"/>
  <c r="AH224" i="19"/>
  <c r="AG224" i="19"/>
  <c r="AF224" i="19"/>
  <c r="AE224" i="19"/>
  <c r="AD224" i="19"/>
  <c r="AC224" i="19"/>
  <c r="AB224" i="19"/>
  <c r="AA224" i="19"/>
  <c r="AH225" i="19"/>
  <c r="AG225" i="19"/>
  <c r="AF225" i="19"/>
  <c r="AE225" i="19"/>
  <c r="AD225" i="19"/>
  <c r="AC225" i="19"/>
  <c r="AB225" i="19"/>
  <c r="AA225" i="19"/>
  <c r="AH226" i="19"/>
  <c r="AG226" i="19"/>
  <c r="AF226" i="19"/>
  <c r="AE226" i="19"/>
  <c r="AD226" i="19"/>
  <c r="AC226" i="19"/>
  <c r="AB226" i="19"/>
  <c r="AA226" i="19"/>
  <c r="AH227" i="19"/>
  <c r="AG227" i="19"/>
  <c r="AF227" i="19"/>
  <c r="AE227" i="19"/>
  <c r="AD227" i="19"/>
  <c r="AC227" i="19"/>
  <c r="AB227" i="19"/>
  <c r="AA227" i="19"/>
  <c r="AH228" i="19"/>
  <c r="AG228" i="19"/>
  <c r="AF228" i="19"/>
  <c r="AE228" i="19"/>
  <c r="AD228" i="19"/>
  <c r="AC228" i="19"/>
  <c r="AB228" i="19"/>
  <c r="AA228" i="19"/>
  <c r="AH229" i="19"/>
  <c r="AG229" i="19"/>
  <c r="AF229" i="19"/>
  <c r="AE229" i="19"/>
  <c r="AD229" i="19"/>
  <c r="AC229" i="19"/>
  <c r="AB229" i="19"/>
  <c r="AA229" i="19"/>
  <c r="AH230" i="19"/>
  <c r="AG230" i="19"/>
  <c r="AF230" i="19"/>
  <c r="AE230" i="19"/>
  <c r="AD230" i="19"/>
  <c r="AC230" i="19"/>
  <c r="AB230" i="19"/>
  <c r="AA230" i="19"/>
  <c r="AH231" i="19"/>
  <c r="AG231" i="19"/>
  <c r="AF231" i="19"/>
  <c r="AE231" i="19"/>
  <c r="AD231" i="19"/>
  <c r="AC231" i="19"/>
  <c r="AB231" i="19"/>
  <c r="AA231" i="19"/>
  <c r="AH232" i="19"/>
  <c r="AG232" i="19"/>
  <c r="AF232" i="19"/>
  <c r="AE232" i="19"/>
  <c r="AD232" i="19"/>
  <c r="AC232" i="19"/>
  <c r="AB232" i="19"/>
  <c r="AA232" i="19"/>
  <c r="AH233" i="19"/>
  <c r="AG233" i="19"/>
  <c r="AF233" i="19"/>
  <c r="AE233" i="19"/>
  <c r="AD233" i="19"/>
  <c r="AC233" i="19"/>
  <c r="AB233" i="19"/>
  <c r="AA233" i="19"/>
  <c r="AH234" i="19"/>
  <c r="AG234" i="19"/>
  <c r="AF234" i="19"/>
  <c r="AE234" i="19"/>
  <c r="AD234" i="19"/>
  <c r="AC234" i="19"/>
  <c r="AB234" i="19"/>
  <c r="AA234" i="19"/>
  <c r="AH235" i="19"/>
  <c r="AG235" i="19"/>
  <c r="AF235" i="19"/>
  <c r="AE235" i="19"/>
  <c r="AD235" i="19"/>
  <c r="AC235" i="19"/>
  <c r="AB235" i="19"/>
  <c r="AA235" i="19"/>
  <c r="AH236" i="19"/>
  <c r="AG236" i="19"/>
  <c r="AF236" i="19"/>
  <c r="AE236" i="19"/>
  <c r="AD236" i="19"/>
  <c r="AC236" i="19"/>
  <c r="AB236" i="19"/>
  <c r="AA236" i="19"/>
  <c r="AH237" i="19"/>
  <c r="AG237" i="19"/>
  <c r="AF237" i="19"/>
  <c r="AE237" i="19"/>
  <c r="AD237" i="19"/>
  <c r="AC237" i="19"/>
  <c r="AB237" i="19"/>
  <c r="AA237" i="19"/>
  <c r="AH238" i="19"/>
  <c r="AG238" i="19"/>
  <c r="AF238" i="19"/>
  <c r="AE238" i="19"/>
  <c r="AD238" i="19"/>
  <c r="AC238" i="19"/>
  <c r="AB238" i="19"/>
  <c r="AA238" i="19"/>
  <c r="AH239" i="19"/>
  <c r="AG239" i="19"/>
  <c r="AF239" i="19"/>
  <c r="AE239" i="19"/>
  <c r="AD239" i="19"/>
  <c r="AC239" i="19"/>
  <c r="AB239" i="19"/>
  <c r="AA239" i="19"/>
  <c r="AH240" i="19"/>
  <c r="AG240" i="19"/>
  <c r="AF240" i="19"/>
  <c r="AE240" i="19"/>
  <c r="AD240" i="19"/>
  <c r="AC240" i="19"/>
  <c r="AB240" i="19"/>
  <c r="AA240" i="19"/>
  <c r="AH241" i="19"/>
  <c r="AG241" i="19"/>
  <c r="AF241" i="19"/>
  <c r="AE241" i="19"/>
  <c r="AD241" i="19"/>
  <c r="AC241" i="19"/>
  <c r="AB241" i="19"/>
  <c r="AA241" i="19"/>
  <c r="AH242" i="19"/>
  <c r="AG242" i="19"/>
  <c r="AF242" i="19"/>
  <c r="AE242" i="19"/>
  <c r="AD242" i="19"/>
  <c r="AC242" i="19"/>
  <c r="AB242" i="19"/>
  <c r="AA242" i="19"/>
  <c r="AH243" i="19"/>
  <c r="AG243" i="19"/>
  <c r="AF243" i="19"/>
  <c r="AE243" i="19"/>
  <c r="AD243" i="19"/>
  <c r="AC243" i="19"/>
  <c r="AB243" i="19"/>
  <c r="AA243" i="19"/>
  <c r="AH244" i="19"/>
  <c r="AG244" i="19"/>
  <c r="AF244" i="19"/>
  <c r="AE244" i="19"/>
  <c r="AD244" i="19"/>
  <c r="AC244" i="19"/>
  <c r="AB244" i="19"/>
  <c r="AA244" i="19"/>
  <c r="AH245" i="19"/>
  <c r="AG245" i="19"/>
  <c r="AF245" i="19"/>
  <c r="AE245" i="19"/>
  <c r="AD245" i="19"/>
  <c r="AC245" i="19"/>
  <c r="AB245" i="19"/>
  <c r="AA245" i="19"/>
  <c r="AH246" i="19"/>
  <c r="AG246" i="19"/>
  <c r="AF246" i="19"/>
  <c r="AE246" i="19"/>
  <c r="AD246" i="19"/>
  <c r="AC246" i="19"/>
  <c r="AB246" i="19"/>
  <c r="AA246" i="19"/>
  <c r="AH247" i="19"/>
  <c r="AG247" i="19"/>
  <c r="AF247" i="19"/>
  <c r="AE247" i="19"/>
  <c r="AD247" i="19"/>
  <c r="AC247" i="19"/>
  <c r="AB247" i="19"/>
  <c r="AA247" i="19"/>
  <c r="AH248" i="19"/>
  <c r="AG248" i="19"/>
  <c r="AF248" i="19"/>
  <c r="AE248" i="19"/>
  <c r="AD248" i="19"/>
  <c r="AC248" i="19"/>
  <c r="AB248" i="19"/>
  <c r="AA248" i="19"/>
  <c r="AH249" i="19"/>
  <c r="AG249" i="19"/>
  <c r="AF249" i="19"/>
  <c r="AE249" i="19"/>
  <c r="AD249" i="19"/>
  <c r="AC249" i="19"/>
  <c r="AB249" i="19"/>
  <c r="AA249" i="19"/>
  <c r="AH250" i="19"/>
  <c r="AG250" i="19"/>
  <c r="AF250" i="19"/>
  <c r="AE250" i="19"/>
  <c r="AD250" i="19"/>
  <c r="AC250" i="19"/>
  <c r="AB250" i="19"/>
  <c r="AA250" i="19"/>
  <c r="AH251" i="19"/>
  <c r="AG251" i="19"/>
  <c r="AF251" i="19"/>
  <c r="AE251" i="19"/>
  <c r="AD251" i="19"/>
  <c r="AC251" i="19"/>
  <c r="AB251" i="19"/>
  <c r="AA251" i="19"/>
  <c r="AH252" i="19"/>
  <c r="AG252" i="19"/>
  <c r="AF252" i="19"/>
  <c r="AE252" i="19"/>
  <c r="AD252" i="19"/>
  <c r="AC252" i="19"/>
  <c r="AB252" i="19"/>
  <c r="AA252" i="19"/>
  <c r="AH253" i="19"/>
  <c r="AG253" i="19"/>
  <c r="AF253" i="19"/>
  <c r="AE253" i="19"/>
  <c r="AD253" i="19"/>
  <c r="AC253" i="19"/>
  <c r="AB253" i="19"/>
  <c r="AA253" i="19"/>
  <c r="AH254" i="19"/>
  <c r="AG254" i="19"/>
  <c r="AF254" i="19"/>
  <c r="AE254" i="19"/>
  <c r="AD254" i="19"/>
  <c r="AC254" i="19"/>
  <c r="AB254" i="19"/>
  <c r="AA254" i="19"/>
  <c r="AH255" i="19"/>
  <c r="AG255" i="19"/>
  <c r="AF255" i="19"/>
  <c r="AE255" i="19"/>
  <c r="AD255" i="19"/>
  <c r="AC255" i="19"/>
  <c r="AB255" i="19"/>
  <c r="AA255" i="19"/>
  <c r="AH256" i="19"/>
  <c r="AG256" i="19"/>
  <c r="AF256" i="19"/>
  <c r="AE256" i="19"/>
  <c r="AD256" i="19"/>
  <c r="AC256" i="19"/>
  <c r="AB256" i="19"/>
  <c r="AA256" i="19"/>
  <c r="AH257" i="19"/>
  <c r="AG257" i="19"/>
  <c r="AF257" i="19"/>
  <c r="AE257" i="19"/>
  <c r="AD257" i="19"/>
  <c r="AC257" i="19"/>
  <c r="AB257" i="19"/>
  <c r="AA257" i="19"/>
  <c r="AH258" i="19"/>
  <c r="AG258" i="19"/>
  <c r="AF258" i="19"/>
  <c r="AE258" i="19"/>
  <c r="AD258" i="19"/>
  <c r="AC258" i="19"/>
  <c r="AB258" i="19"/>
  <c r="AA258" i="19"/>
  <c r="AH259" i="19"/>
  <c r="AG259" i="19"/>
  <c r="AF259" i="19"/>
  <c r="AE259" i="19"/>
  <c r="AD259" i="19"/>
  <c r="AC259" i="19"/>
  <c r="AB259" i="19"/>
  <c r="AA259" i="19"/>
  <c r="AH260" i="19"/>
  <c r="AG260" i="19"/>
  <c r="AF260" i="19"/>
  <c r="AE260" i="19"/>
  <c r="AD260" i="19"/>
  <c r="AC260" i="19"/>
  <c r="AB260" i="19"/>
  <c r="AA260" i="19"/>
  <c r="AH261" i="19"/>
  <c r="AG261" i="19"/>
  <c r="AF261" i="19"/>
  <c r="AE261" i="19"/>
  <c r="AD261" i="19"/>
  <c r="AC261" i="19"/>
  <c r="AB261" i="19"/>
  <c r="AA261" i="19"/>
  <c r="AH262" i="19"/>
  <c r="AG262" i="19"/>
  <c r="AF262" i="19"/>
  <c r="AE262" i="19"/>
  <c r="AD262" i="19"/>
  <c r="AC262" i="19"/>
  <c r="AB262" i="19"/>
  <c r="AA262" i="19"/>
  <c r="AH263" i="19"/>
  <c r="AG263" i="19"/>
  <c r="AF263" i="19"/>
  <c r="AE263" i="19"/>
  <c r="AD263" i="19"/>
  <c r="AC263" i="19"/>
  <c r="AB263" i="19"/>
  <c r="AA263" i="19"/>
  <c r="AH264" i="19"/>
  <c r="AG264" i="19"/>
  <c r="AF264" i="19"/>
  <c r="AE264" i="19"/>
  <c r="AD264" i="19"/>
  <c r="AC264" i="19"/>
  <c r="AB264" i="19"/>
  <c r="AA264" i="19"/>
  <c r="AH265" i="19"/>
  <c r="AG265" i="19"/>
  <c r="AF265" i="19"/>
  <c r="AE265" i="19"/>
  <c r="AD265" i="19"/>
  <c r="AC265" i="19"/>
  <c r="AB265" i="19"/>
  <c r="AA265" i="19"/>
  <c r="AH266" i="19"/>
  <c r="AG266" i="19"/>
  <c r="AF266" i="19"/>
  <c r="AE266" i="19"/>
  <c r="AD266" i="19"/>
  <c r="AC266" i="19"/>
  <c r="AB266" i="19"/>
  <c r="AA266" i="19"/>
  <c r="AH267" i="19"/>
  <c r="AG267" i="19"/>
  <c r="AF267" i="19"/>
  <c r="AE267" i="19"/>
  <c r="AD267" i="19"/>
  <c r="AC267" i="19"/>
  <c r="AB267" i="19"/>
  <c r="AA267" i="19"/>
  <c r="AH268" i="19"/>
  <c r="AG268" i="19"/>
  <c r="AF268" i="19"/>
  <c r="AE268" i="19"/>
  <c r="AD268" i="19"/>
  <c r="AC268" i="19"/>
  <c r="AB268" i="19"/>
  <c r="AA268" i="19"/>
  <c r="AH269" i="19"/>
  <c r="AG269" i="19"/>
  <c r="AF269" i="19"/>
  <c r="AE269" i="19"/>
  <c r="AD269" i="19"/>
  <c r="AC269" i="19"/>
  <c r="AB269" i="19"/>
  <c r="AA269" i="19"/>
  <c r="AH270" i="19"/>
  <c r="AG270" i="19"/>
  <c r="AF270" i="19"/>
  <c r="AE270" i="19"/>
  <c r="AD270" i="19"/>
  <c r="AC270" i="19"/>
  <c r="AB270" i="19"/>
  <c r="AA270" i="19"/>
  <c r="AH271" i="19"/>
  <c r="AG271" i="19"/>
  <c r="AF271" i="19"/>
  <c r="AE271" i="19"/>
  <c r="AD271" i="19"/>
  <c r="AC271" i="19"/>
  <c r="AB271" i="19"/>
  <c r="AA271" i="19"/>
  <c r="AH272" i="19"/>
  <c r="AG272" i="19"/>
  <c r="AF272" i="19"/>
  <c r="AE272" i="19"/>
  <c r="AD272" i="19"/>
  <c r="AC272" i="19"/>
  <c r="AB272" i="19"/>
  <c r="AA272" i="19"/>
  <c r="AH273" i="19"/>
  <c r="AG273" i="19"/>
  <c r="AF273" i="19"/>
  <c r="AE273" i="19"/>
  <c r="AD273" i="19"/>
  <c r="AC273" i="19"/>
  <c r="AB273" i="19"/>
  <c r="AA273" i="19"/>
  <c r="AH274" i="19"/>
  <c r="AG274" i="19"/>
  <c r="AF274" i="19"/>
  <c r="AE274" i="19"/>
  <c r="AD274" i="19"/>
  <c r="AC274" i="19"/>
  <c r="AB274" i="19"/>
  <c r="AA274" i="19"/>
  <c r="AH275" i="19"/>
  <c r="AG275" i="19"/>
  <c r="AF275" i="19"/>
  <c r="AE275" i="19"/>
  <c r="AD275" i="19"/>
  <c r="AC275" i="19"/>
  <c r="AB275" i="19"/>
  <c r="AA275" i="19"/>
  <c r="AH276" i="19"/>
  <c r="AG276" i="19"/>
  <c r="AF276" i="19"/>
  <c r="AE276" i="19"/>
  <c r="AD276" i="19"/>
  <c r="AC276" i="19"/>
  <c r="AB276" i="19"/>
  <c r="AA276" i="19"/>
  <c r="AH277" i="19"/>
  <c r="AG277" i="19"/>
  <c r="AF277" i="19"/>
  <c r="AE277" i="19"/>
  <c r="AD277" i="19"/>
  <c r="AC277" i="19"/>
  <c r="AB277" i="19"/>
  <c r="AA277" i="19"/>
  <c r="AH278" i="19"/>
  <c r="AG278" i="19"/>
  <c r="AF278" i="19"/>
  <c r="AE278" i="19"/>
  <c r="AD278" i="19"/>
  <c r="AC278" i="19"/>
  <c r="AB278" i="19"/>
  <c r="AA278" i="19"/>
  <c r="AH279" i="19"/>
  <c r="AG279" i="19"/>
  <c r="AF279" i="19"/>
  <c r="AE279" i="19"/>
  <c r="AD279" i="19"/>
  <c r="AC279" i="19"/>
  <c r="AB279" i="19"/>
  <c r="AA279" i="19"/>
  <c r="AH280" i="19"/>
  <c r="AG280" i="19"/>
  <c r="AF280" i="19"/>
  <c r="AE280" i="19"/>
  <c r="AD280" i="19"/>
  <c r="AC280" i="19"/>
  <c r="AB280" i="19"/>
  <c r="AA280" i="19"/>
  <c r="AH281" i="19"/>
  <c r="AG281" i="19"/>
  <c r="AF281" i="19"/>
  <c r="AE281" i="19"/>
  <c r="AD281" i="19"/>
  <c r="AC281" i="19"/>
  <c r="AB281" i="19"/>
  <c r="AA281" i="19"/>
  <c r="AH282" i="19"/>
  <c r="AG282" i="19"/>
  <c r="AF282" i="19"/>
  <c r="AE282" i="19"/>
  <c r="AD282" i="19"/>
  <c r="AC282" i="19"/>
  <c r="AB282" i="19"/>
  <c r="AA282" i="19"/>
  <c r="AH283" i="19"/>
  <c r="AG283" i="19"/>
  <c r="AF283" i="19"/>
  <c r="AE283" i="19"/>
  <c r="AD283" i="19"/>
  <c r="AC283" i="19"/>
  <c r="AB283" i="19"/>
  <c r="AA283" i="19"/>
  <c r="AH284" i="19"/>
  <c r="AG284" i="19"/>
  <c r="AF284" i="19"/>
  <c r="AE284" i="19"/>
  <c r="AD284" i="19"/>
  <c r="AC284" i="19"/>
  <c r="AB284" i="19"/>
  <c r="AA284" i="19"/>
  <c r="AH285" i="19"/>
  <c r="AG285" i="19"/>
  <c r="AF285" i="19"/>
  <c r="AE285" i="19"/>
  <c r="AD285" i="19"/>
  <c r="AC285" i="19"/>
  <c r="AB285" i="19"/>
  <c r="AA285" i="19"/>
  <c r="AH286" i="19"/>
  <c r="AG286" i="19"/>
  <c r="AF286" i="19"/>
  <c r="AE286" i="19"/>
  <c r="AD286" i="19"/>
  <c r="AC286" i="19"/>
  <c r="AB286" i="19"/>
  <c r="AA286" i="19"/>
  <c r="AH287" i="19"/>
  <c r="AG287" i="19"/>
  <c r="AF287" i="19"/>
  <c r="AE287" i="19"/>
  <c r="AD287" i="19"/>
  <c r="AC287" i="19"/>
  <c r="AB287" i="19"/>
  <c r="AA287" i="19"/>
  <c r="AH288" i="19"/>
  <c r="AG288" i="19"/>
  <c r="AF288" i="19"/>
  <c r="AE288" i="19"/>
  <c r="AD288" i="19"/>
  <c r="AC288" i="19"/>
  <c r="AB288" i="19"/>
  <c r="AA288" i="19"/>
  <c r="AH344" i="19"/>
  <c r="AG344" i="19"/>
  <c r="AF344" i="19"/>
  <c r="AE344" i="19"/>
  <c r="AD344" i="19"/>
  <c r="AC344" i="19"/>
  <c r="AB344" i="19"/>
  <c r="AA344" i="19"/>
  <c r="AH345" i="19"/>
  <c r="AG345" i="19"/>
  <c r="AF345" i="19"/>
  <c r="AE345" i="19"/>
  <c r="AD345" i="19"/>
  <c r="AC345" i="19"/>
  <c r="AB345" i="19"/>
  <c r="AA345" i="19"/>
  <c r="AH346" i="19"/>
  <c r="AG346" i="19"/>
  <c r="AF346" i="19"/>
  <c r="AE346" i="19"/>
  <c r="AD346" i="19"/>
  <c r="AC346" i="19"/>
  <c r="AB346" i="19"/>
  <c r="AA346" i="19"/>
  <c r="AH347" i="19"/>
  <c r="AG347" i="19"/>
  <c r="AF347" i="19"/>
  <c r="AE347" i="19"/>
  <c r="AD347" i="19"/>
  <c r="AC347" i="19"/>
  <c r="AB347" i="19"/>
  <c r="AA347" i="19"/>
  <c r="AH348" i="19"/>
  <c r="AG348" i="19"/>
  <c r="AF348" i="19"/>
  <c r="AE348" i="19"/>
  <c r="AD348" i="19"/>
  <c r="AC348" i="19"/>
  <c r="AB348" i="19"/>
  <c r="AA348" i="19"/>
  <c r="AH349" i="19"/>
  <c r="AG349" i="19"/>
  <c r="AF349" i="19"/>
  <c r="AE349" i="19"/>
  <c r="AD349" i="19"/>
  <c r="AC349" i="19"/>
  <c r="AB349" i="19"/>
  <c r="AA349" i="19"/>
  <c r="AH350" i="19"/>
  <c r="AG350" i="19"/>
  <c r="AF350" i="19"/>
  <c r="AE350" i="19"/>
  <c r="AD350" i="19"/>
  <c r="AC350" i="19"/>
  <c r="AB350" i="19"/>
  <c r="AA350" i="19"/>
  <c r="AH351" i="19"/>
  <c r="AG351" i="19"/>
  <c r="AF351" i="19"/>
  <c r="AE351" i="19"/>
  <c r="AD351" i="19"/>
  <c r="AC351" i="19"/>
  <c r="AB351" i="19"/>
  <c r="AA351" i="19"/>
  <c r="AH352" i="19"/>
  <c r="AG352" i="19"/>
  <c r="AF352" i="19"/>
  <c r="AE352" i="19"/>
  <c r="AD352" i="19"/>
  <c r="AC352" i="19"/>
  <c r="AB352" i="19"/>
  <c r="AA352" i="19"/>
  <c r="AH353" i="19"/>
  <c r="AG353" i="19"/>
  <c r="AF353" i="19"/>
  <c r="AE353" i="19"/>
  <c r="AD353" i="19"/>
  <c r="AC353" i="19"/>
  <c r="AB353" i="19"/>
  <c r="AA353" i="19"/>
  <c r="AH354" i="19"/>
  <c r="AG354" i="19"/>
  <c r="AF354" i="19"/>
  <c r="AE354" i="19"/>
  <c r="AD354" i="19"/>
  <c r="AC354" i="19"/>
  <c r="AB354" i="19"/>
  <c r="AA354" i="19"/>
  <c r="AH355" i="19"/>
  <c r="AG355" i="19"/>
  <c r="AF355" i="19"/>
  <c r="AE355" i="19"/>
  <c r="AD355" i="19"/>
  <c r="AC355" i="19"/>
  <c r="AB355" i="19"/>
  <c r="AA355" i="19"/>
  <c r="AH356" i="19"/>
  <c r="AG356" i="19"/>
  <c r="AF356" i="19"/>
  <c r="AE356" i="19"/>
  <c r="AD356" i="19"/>
  <c r="AC356" i="19"/>
  <c r="AB356" i="19"/>
  <c r="AA356" i="19"/>
  <c r="AH357" i="19"/>
  <c r="AG357" i="19"/>
  <c r="AF357" i="19"/>
  <c r="AE357" i="19"/>
  <c r="AD357" i="19"/>
  <c r="AC357" i="19"/>
  <c r="AB357" i="19"/>
  <c r="AA357" i="19"/>
  <c r="AH358" i="19"/>
  <c r="AG358" i="19"/>
  <c r="AF358" i="19"/>
  <c r="AE358" i="19"/>
  <c r="AD358" i="19"/>
  <c r="AC358" i="19"/>
  <c r="AB358" i="19"/>
  <c r="AA358" i="19"/>
  <c r="AH359" i="19"/>
  <c r="AG359" i="19"/>
  <c r="AF359" i="19"/>
  <c r="AE359" i="19"/>
  <c r="AD359" i="19"/>
  <c r="AC359" i="19"/>
  <c r="AB359" i="19"/>
  <c r="AA359" i="19"/>
  <c r="AH360" i="19"/>
  <c r="AG360" i="19"/>
  <c r="AF360" i="19"/>
  <c r="AE360" i="19"/>
  <c r="AD360" i="19"/>
  <c r="AC360" i="19"/>
  <c r="AB360" i="19"/>
  <c r="AA360" i="19"/>
  <c r="AH361" i="19"/>
  <c r="AG361" i="19"/>
  <c r="AF361" i="19"/>
  <c r="AE361" i="19"/>
  <c r="AD361" i="19"/>
  <c r="AC361" i="19"/>
  <c r="AB361" i="19"/>
  <c r="AA361" i="19"/>
  <c r="AH362" i="19"/>
  <c r="AG362" i="19"/>
  <c r="AF362" i="19"/>
  <c r="AE362" i="19"/>
  <c r="AD362" i="19"/>
  <c r="AC362" i="19"/>
  <c r="AB362" i="19"/>
  <c r="AA362" i="19"/>
  <c r="AH363" i="19"/>
  <c r="AG363" i="19"/>
  <c r="AF363" i="19"/>
  <c r="AE363" i="19"/>
  <c r="AD363" i="19"/>
  <c r="AC363" i="19"/>
  <c r="AB363" i="19"/>
  <c r="AA363" i="19"/>
  <c r="AH364" i="19"/>
  <c r="AG364" i="19"/>
  <c r="AF364" i="19"/>
  <c r="AE364" i="19"/>
  <c r="AD364" i="19"/>
  <c r="AC364" i="19"/>
  <c r="AB364" i="19"/>
  <c r="AA364" i="19"/>
  <c r="AH365" i="19"/>
  <c r="AG365" i="19"/>
  <c r="AF365" i="19"/>
  <c r="AE365" i="19"/>
  <c r="AD365" i="19"/>
  <c r="AC365" i="19"/>
  <c r="AB365" i="19"/>
  <c r="AA365" i="19"/>
  <c r="AH366" i="19"/>
  <c r="AG366" i="19"/>
  <c r="AF366" i="19"/>
  <c r="AE366" i="19"/>
  <c r="AD366" i="19"/>
  <c r="AC366" i="19"/>
  <c r="AB366" i="19"/>
  <c r="AA366" i="19"/>
  <c r="AH367" i="19"/>
  <c r="AG367" i="19"/>
  <c r="AF367" i="19"/>
  <c r="AE367" i="19"/>
  <c r="AD367" i="19"/>
  <c r="AC367" i="19"/>
  <c r="AB367" i="19"/>
  <c r="AA367" i="19"/>
  <c r="AH368" i="19"/>
  <c r="AG368" i="19"/>
  <c r="AF368" i="19"/>
  <c r="AE368" i="19"/>
  <c r="AD368" i="19"/>
  <c r="AC368" i="19"/>
  <c r="AB368" i="19"/>
  <c r="AA368" i="19"/>
  <c r="AH369" i="19"/>
  <c r="AG369" i="19"/>
  <c r="AF369" i="19"/>
  <c r="AE369" i="19"/>
  <c r="AD369" i="19"/>
  <c r="AC369" i="19"/>
  <c r="AB369" i="19"/>
  <c r="AA369" i="19"/>
  <c r="AH370" i="19"/>
  <c r="AG370" i="19"/>
  <c r="AF370" i="19"/>
  <c r="AE370" i="19"/>
  <c r="AD370" i="19"/>
  <c r="AC370" i="19"/>
  <c r="AB370" i="19"/>
  <c r="AA370" i="19"/>
  <c r="AH371" i="19"/>
  <c r="AG371" i="19"/>
  <c r="AF371" i="19"/>
  <c r="AE371" i="19"/>
  <c r="AD371" i="19"/>
  <c r="AC371" i="19"/>
  <c r="AB371" i="19"/>
  <c r="AA371" i="19"/>
  <c r="AH372" i="19"/>
  <c r="AG372" i="19"/>
  <c r="AF372" i="19"/>
  <c r="AE372" i="19"/>
  <c r="AD372" i="19"/>
  <c r="AC372" i="19"/>
  <c r="AB372" i="19"/>
  <c r="AA372" i="19"/>
  <c r="AH374" i="19"/>
  <c r="AG374" i="19"/>
  <c r="AF374" i="19"/>
  <c r="AE374" i="19"/>
  <c r="AD374" i="19"/>
  <c r="AC374" i="19"/>
  <c r="AB374" i="19"/>
  <c r="AA374" i="19"/>
  <c r="AH375" i="19"/>
  <c r="AG375" i="19"/>
  <c r="AF375" i="19"/>
  <c r="AE375" i="19"/>
  <c r="AD375" i="19"/>
  <c r="AC375" i="19"/>
  <c r="AB375" i="19"/>
  <c r="AA375" i="19"/>
  <c r="AH376" i="19"/>
  <c r="AG376" i="19"/>
  <c r="AF376" i="19"/>
  <c r="AE376" i="19"/>
  <c r="AD376" i="19"/>
  <c r="AC376" i="19"/>
  <c r="AB376" i="19"/>
  <c r="AA376" i="19"/>
  <c r="AH377" i="19"/>
  <c r="AG377" i="19"/>
  <c r="AF377" i="19"/>
  <c r="AE377" i="19"/>
  <c r="AD377" i="19"/>
  <c r="AC377" i="19"/>
  <c r="AB377" i="19"/>
  <c r="AA377" i="19"/>
  <c r="AH378" i="19"/>
  <c r="AG378" i="19"/>
  <c r="AF378" i="19"/>
  <c r="AE378" i="19"/>
  <c r="AD378" i="19"/>
  <c r="AC378" i="19"/>
  <c r="AB378" i="19"/>
  <c r="AA378" i="19"/>
  <c r="AH379" i="19"/>
  <c r="AG379" i="19"/>
  <c r="AF379" i="19"/>
  <c r="AE379" i="19"/>
  <c r="AD379" i="19"/>
  <c r="AC379" i="19"/>
  <c r="AB379" i="19"/>
  <c r="AA379" i="19"/>
  <c r="AH380" i="19"/>
  <c r="AG380" i="19"/>
  <c r="AF380" i="19"/>
  <c r="AE380" i="19"/>
  <c r="AD380" i="19"/>
  <c r="AC380" i="19"/>
  <c r="AB380" i="19"/>
  <c r="AA380" i="19"/>
  <c r="AH381" i="19"/>
  <c r="AG381" i="19"/>
  <c r="AF381" i="19"/>
  <c r="AE381" i="19"/>
  <c r="AD381" i="19"/>
  <c r="AC381" i="19"/>
  <c r="AB381" i="19"/>
  <c r="AA381" i="19"/>
  <c r="AH382" i="19"/>
  <c r="AG382" i="19"/>
  <c r="AF382" i="19"/>
  <c r="AE382" i="19"/>
  <c r="AD382" i="19"/>
  <c r="AC382" i="19"/>
  <c r="AB382" i="19"/>
  <c r="AA382" i="19"/>
  <c r="AH383" i="19"/>
  <c r="AG383" i="19"/>
  <c r="AF383" i="19"/>
  <c r="AE383" i="19"/>
  <c r="AD383" i="19"/>
  <c r="AC383" i="19"/>
  <c r="AB383" i="19"/>
  <c r="AA383" i="19"/>
  <c r="AH384" i="19"/>
  <c r="AG384" i="19"/>
  <c r="AF384" i="19"/>
  <c r="AE384" i="19"/>
  <c r="AD384" i="19"/>
  <c r="AC384" i="19"/>
  <c r="AB384" i="19"/>
  <c r="AA384" i="19"/>
  <c r="AH385" i="19"/>
  <c r="AG385" i="19"/>
  <c r="AF385" i="19"/>
  <c r="AE385" i="19"/>
  <c r="AD385" i="19"/>
  <c r="AC385" i="19"/>
  <c r="AB385" i="19"/>
  <c r="AA385" i="19"/>
  <c r="AH386" i="19"/>
  <c r="AG386" i="19"/>
  <c r="AF386" i="19"/>
  <c r="AE386" i="19"/>
  <c r="AD386" i="19"/>
  <c r="AC386" i="19"/>
  <c r="AB386" i="19"/>
  <c r="AA386" i="19"/>
  <c r="AH387" i="19"/>
  <c r="AG387" i="19"/>
  <c r="AF387" i="19"/>
  <c r="AE387" i="19"/>
  <c r="AD387" i="19"/>
  <c r="AC387" i="19"/>
  <c r="AB387" i="19"/>
  <c r="AA387" i="19"/>
  <c r="AH388" i="19"/>
  <c r="AG388" i="19"/>
  <c r="AF388" i="19"/>
  <c r="AE388" i="19"/>
  <c r="AD388" i="19"/>
  <c r="AC388" i="19"/>
  <c r="AB388" i="19"/>
  <c r="AA388" i="19"/>
  <c r="AH389" i="19"/>
  <c r="AG389" i="19"/>
  <c r="AF389" i="19"/>
  <c r="AE389" i="19"/>
  <c r="AD389" i="19"/>
  <c r="AC389" i="19"/>
  <c r="AB389" i="19"/>
  <c r="AA389" i="19"/>
  <c r="AH390" i="19"/>
  <c r="AG390" i="19"/>
  <c r="AF390" i="19"/>
  <c r="AE390" i="19"/>
  <c r="AD390" i="19"/>
  <c r="AC390" i="19"/>
  <c r="AB390" i="19"/>
  <c r="AA390" i="19"/>
  <c r="AH391" i="19"/>
  <c r="AG391" i="19"/>
  <c r="AF391" i="19"/>
  <c r="AE391" i="19"/>
  <c r="AD391" i="19"/>
  <c r="AC391" i="19"/>
  <c r="AB391" i="19"/>
  <c r="AA391" i="19"/>
  <c r="AH392" i="19"/>
  <c r="AG392" i="19"/>
  <c r="AF392" i="19"/>
  <c r="AE392" i="19"/>
  <c r="AD392" i="19"/>
  <c r="AC392" i="19"/>
  <c r="AB392" i="19"/>
  <c r="AA392" i="19"/>
  <c r="AH393" i="19"/>
  <c r="AG393" i="19"/>
  <c r="AF393" i="19"/>
  <c r="AE393" i="19"/>
  <c r="AD393" i="19"/>
  <c r="AC393" i="19"/>
  <c r="AB393" i="19"/>
  <c r="AA393" i="19"/>
  <c r="AH394" i="19"/>
  <c r="AG394" i="19"/>
  <c r="AF394" i="19"/>
  <c r="AE394" i="19"/>
  <c r="AD394" i="19"/>
  <c r="AC394" i="19"/>
  <c r="AB394" i="19"/>
  <c r="AA394" i="19"/>
  <c r="AH395" i="19"/>
  <c r="AG395" i="19"/>
  <c r="AF395" i="19"/>
  <c r="AE395" i="19"/>
  <c r="AD395" i="19"/>
  <c r="AC395" i="19"/>
  <c r="AB395" i="19"/>
  <c r="AA395" i="19"/>
  <c r="AH396" i="19"/>
  <c r="AG396" i="19"/>
  <c r="AF396" i="19"/>
  <c r="AE396" i="19"/>
  <c r="AD396" i="19"/>
  <c r="AC396" i="19"/>
  <c r="AB396" i="19"/>
  <c r="AA396" i="19"/>
  <c r="AH397" i="19"/>
  <c r="AG397" i="19"/>
  <c r="AF397" i="19"/>
  <c r="AE397" i="19"/>
  <c r="AD397" i="19"/>
  <c r="AC397" i="19"/>
  <c r="AB397" i="19"/>
  <c r="AA397" i="19"/>
  <c r="AH398" i="19"/>
  <c r="AG398" i="19"/>
  <c r="AF398" i="19"/>
  <c r="AE398" i="19"/>
  <c r="AD398" i="19"/>
  <c r="AC398" i="19"/>
  <c r="AB398" i="19"/>
  <c r="AA398" i="19"/>
  <c r="AH399" i="19"/>
  <c r="AG399" i="19"/>
  <c r="AF399" i="19"/>
  <c r="AE399" i="19"/>
  <c r="AD399" i="19"/>
  <c r="AC399" i="19"/>
  <c r="AB399" i="19"/>
  <c r="AA399" i="19"/>
  <c r="AH400" i="19"/>
  <c r="AG400" i="19"/>
  <c r="AF400" i="19"/>
  <c r="AE400" i="19"/>
  <c r="AD400" i="19"/>
  <c r="AC400" i="19"/>
  <c r="AB400" i="19"/>
  <c r="AA400" i="19"/>
  <c r="AH401" i="19"/>
  <c r="AG401" i="19"/>
  <c r="AF401" i="19"/>
  <c r="AE401" i="19"/>
  <c r="AD401" i="19"/>
  <c r="AC401" i="19"/>
  <c r="AB401" i="19"/>
  <c r="AA401" i="19"/>
  <c r="AH402" i="19"/>
  <c r="AG402" i="19"/>
  <c r="AF402" i="19"/>
  <c r="AE402" i="19"/>
  <c r="AD402" i="19"/>
  <c r="AC402" i="19"/>
  <c r="AB402" i="19"/>
  <c r="AA402" i="19"/>
  <c r="AH403" i="19"/>
  <c r="AG403" i="19"/>
  <c r="AF403" i="19"/>
  <c r="AE403" i="19"/>
  <c r="AD403" i="19"/>
  <c r="AC403" i="19"/>
  <c r="AB403" i="19"/>
  <c r="AA403" i="19"/>
  <c r="AH404" i="19"/>
  <c r="AG404" i="19"/>
  <c r="AF404" i="19"/>
  <c r="AE404" i="19"/>
  <c r="AD404" i="19"/>
  <c r="AC404" i="19"/>
  <c r="AB404" i="19"/>
  <c r="AA404" i="19"/>
  <c r="AH405" i="19"/>
  <c r="AG405" i="19"/>
  <c r="AF405" i="19"/>
  <c r="AE405" i="19"/>
  <c r="AD405" i="19"/>
  <c r="AC405" i="19"/>
  <c r="AB405" i="19"/>
  <c r="AA405" i="19"/>
  <c r="AH406" i="19"/>
  <c r="AG406" i="19"/>
  <c r="AF406" i="19"/>
  <c r="AE406" i="19"/>
  <c r="AD406" i="19"/>
  <c r="AC406" i="19"/>
  <c r="AB406" i="19"/>
  <c r="AA406" i="19"/>
  <c r="AH407" i="19"/>
  <c r="AG407" i="19"/>
  <c r="AF407" i="19"/>
  <c r="AE407" i="19"/>
  <c r="AD407" i="19"/>
  <c r="AC407" i="19"/>
  <c r="AB407" i="19"/>
  <c r="AA407" i="19"/>
  <c r="AH408" i="19"/>
  <c r="AG408" i="19"/>
  <c r="AF408" i="19"/>
  <c r="AE408" i="19"/>
  <c r="AD408" i="19"/>
  <c r="AC408" i="19"/>
  <c r="AB408" i="19"/>
  <c r="AA408" i="19"/>
  <c r="AH409" i="19"/>
  <c r="AG409" i="19"/>
  <c r="AF409" i="19"/>
  <c r="AE409" i="19"/>
  <c r="AD409" i="19"/>
  <c r="AC409" i="19"/>
  <c r="AB409" i="19"/>
  <c r="AA409" i="19"/>
  <c r="AH410" i="19"/>
  <c r="AG410" i="19"/>
  <c r="AF410" i="19"/>
  <c r="AE410" i="19"/>
  <c r="AD410" i="19"/>
  <c r="AC410" i="19"/>
  <c r="AB410" i="19"/>
  <c r="AA410" i="19"/>
  <c r="AH411" i="19"/>
  <c r="AG411" i="19"/>
  <c r="AF411" i="19"/>
  <c r="AE411" i="19"/>
  <c r="AD411" i="19"/>
  <c r="AC411" i="19"/>
  <c r="AB411" i="19"/>
  <c r="AA411" i="19"/>
  <c r="AH412" i="19"/>
  <c r="AG412" i="19"/>
  <c r="AF412" i="19"/>
  <c r="AE412" i="19"/>
  <c r="AD412" i="19"/>
  <c r="AC412" i="19"/>
  <c r="AB412" i="19"/>
  <c r="AA412" i="19"/>
  <c r="AH413" i="19"/>
  <c r="AG413" i="19"/>
  <c r="AF413" i="19"/>
  <c r="AE413" i="19"/>
  <c r="AD413" i="19"/>
  <c r="AC413" i="19"/>
  <c r="AB413" i="19"/>
  <c r="AA413" i="19"/>
  <c r="AH414" i="19"/>
  <c r="AG414" i="19"/>
  <c r="AF414" i="19"/>
  <c r="AE414" i="19"/>
  <c r="AD414" i="19"/>
  <c r="AC414" i="19"/>
  <c r="AB414" i="19"/>
  <c r="AA414" i="19"/>
  <c r="AH415" i="19"/>
  <c r="AG415" i="19"/>
  <c r="AF415" i="19"/>
  <c r="AE415" i="19"/>
  <c r="AD415" i="19"/>
  <c r="AC415" i="19"/>
  <c r="AB415" i="19"/>
  <c r="AA415" i="19"/>
  <c r="AH416" i="19"/>
  <c r="AG416" i="19"/>
  <c r="AF416" i="19"/>
  <c r="AE416" i="19"/>
  <c r="AD416" i="19"/>
  <c r="AC416" i="19"/>
  <c r="AB416" i="19"/>
  <c r="AA416" i="19"/>
  <c r="AH417" i="19"/>
  <c r="AG417" i="19"/>
  <c r="AF417" i="19"/>
  <c r="AE417" i="19"/>
  <c r="AD417" i="19"/>
  <c r="AC417" i="19"/>
  <c r="AB417" i="19"/>
  <c r="AA417" i="19"/>
  <c r="AH418" i="19"/>
  <c r="AG418" i="19"/>
  <c r="AF418" i="19"/>
  <c r="AE418" i="19"/>
  <c r="AD418" i="19"/>
  <c r="AC418" i="19"/>
  <c r="AB418" i="19"/>
  <c r="AA418" i="19"/>
  <c r="AH419" i="19"/>
  <c r="AG419" i="19"/>
  <c r="AF419" i="19"/>
  <c r="AE419" i="19"/>
  <c r="AD419" i="19"/>
  <c r="AC419" i="19"/>
  <c r="AB419" i="19"/>
  <c r="AA419" i="19"/>
  <c r="AH420" i="19"/>
  <c r="AG420" i="19"/>
  <c r="AF420" i="19"/>
  <c r="AE420" i="19"/>
  <c r="AD420" i="19"/>
  <c r="AC420" i="19"/>
  <c r="AB420" i="19"/>
  <c r="AA420" i="19"/>
  <c r="AH421" i="19"/>
  <c r="AG421" i="19"/>
  <c r="AF421" i="19"/>
  <c r="AE421" i="19"/>
  <c r="AD421" i="19"/>
  <c r="AC421" i="19"/>
  <c r="AB421" i="19"/>
  <c r="AA421" i="19"/>
  <c r="AH422" i="19"/>
  <c r="AG422" i="19"/>
  <c r="AF422" i="19"/>
  <c r="AE422" i="19"/>
  <c r="AD422" i="19"/>
  <c r="AC422" i="19"/>
  <c r="AB422" i="19"/>
  <c r="AA422" i="19"/>
  <c r="AH423" i="19"/>
  <c r="AG423" i="19"/>
  <c r="AF423" i="19"/>
  <c r="AE423" i="19"/>
  <c r="AD423" i="19"/>
  <c r="AC423" i="19"/>
  <c r="AB423" i="19"/>
  <c r="AA423" i="19"/>
  <c r="AH424" i="19"/>
  <c r="AG424" i="19"/>
  <c r="AF424" i="19"/>
  <c r="AE424" i="19"/>
  <c r="AD424" i="19"/>
  <c r="AC424" i="19"/>
  <c r="AB424" i="19"/>
  <c r="AA424" i="19"/>
  <c r="AH425" i="19"/>
  <c r="AG425" i="19"/>
  <c r="AF425" i="19"/>
  <c r="AE425" i="19"/>
  <c r="AD425" i="19"/>
  <c r="AC425" i="19"/>
  <c r="AB425" i="19"/>
  <c r="AA425" i="19"/>
  <c r="AH426" i="19"/>
  <c r="AG426" i="19"/>
  <c r="AF426" i="19"/>
  <c r="AE426" i="19"/>
  <c r="AD426" i="19"/>
  <c r="AC426" i="19"/>
  <c r="AB426" i="19"/>
  <c r="AA426" i="19"/>
  <c r="AH427" i="19"/>
  <c r="AG427" i="19"/>
  <c r="AF427" i="19"/>
  <c r="AE427" i="19"/>
  <c r="AD427" i="19"/>
  <c r="AC427" i="19"/>
  <c r="AB427" i="19"/>
  <c r="AA427" i="19"/>
  <c r="AH428" i="19"/>
  <c r="AG428" i="19"/>
  <c r="AF428" i="19"/>
  <c r="AE428" i="19"/>
  <c r="AD428" i="19"/>
  <c r="AC428" i="19"/>
  <c r="AB428" i="19"/>
  <c r="AA428" i="19"/>
  <c r="AH430" i="19"/>
  <c r="AG430" i="19"/>
  <c r="AF430" i="19"/>
  <c r="AE430" i="19"/>
  <c r="AD430" i="19"/>
  <c r="AC430" i="19"/>
  <c r="AB430" i="19"/>
  <c r="AA430" i="19"/>
  <c r="AH431" i="19"/>
  <c r="AG431" i="19"/>
  <c r="AF431" i="19"/>
  <c r="AE431" i="19"/>
  <c r="AD431" i="19"/>
  <c r="AC431" i="19"/>
  <c r="AB431" i="19"/>
  <c r="AA431" i="19"/>
  <c r="AH432" i="19"/>
  <c r="AG432" i="19"/>
  <c r="AF432" i="19"/>
  <c r="AE432" i="19"/>
  <c r="AD432" i="19"/>
  <c r="AC432" i="19"/>
  <c r="AB432" i="19"/>
  <c r="AA432" i="19"/>
  <c r="AH433" i="19"/>
  <c r="AG433" i="19"/>
  <c r="AF433" i="19"/>
  <c r="AE433" i="19"/>
  <c r="AD433" i="19"/>
  <c r="AC433" i="19"/>
  <c r="AB433" i="19"/>
  <c r="AA433" i="19"/>
  <c r="AH434" i="19"/>
  <c r="AG434" i="19"/>
  <c r="AF434" i="19"/>
  <c r="AE434" i="19"/>
  <c r="AD434" i="19"/>
  <c r="AC434" i="19"/>
  <c r="AB434" i="19"/>
  <c r="AA434" i="19"/>
  <c r="AH435" i="19"/>
  <c r="AG435" i="19"/>
  <c r="AF435" i="19"/>
  <c r="AE435" i="19"/>
  <c r="AD435" i="19"/>
  <c r="AC435" i="19"/>
  <c r="AB435" i="19"/>
  <c r="AA435" i="19"/>
  <c r="AG436" i="19"/>
  <c r="AH436" i="19"/>
  <c r="AE436" i="19"/>
  <c r="AF436" i="19"/>
  <c r="AD436" i="19"/>
  <c r="AC436" i="19"/>
  <c r="AB436" i="19"/>
  <c r="AA436" i="19"/>
  <c r="AE437" i="19"/>
  <c r="AB437" i="19"/>
  <c r="AF437" i="19"/>
  <c r="AD437" i="19"/>
  <c r="AH437" i="19"/>
  <c r="AC437" i="19"/>
  <c r="AG437" i="19"/>
  <c r="AA437" i="19"/>
  <c r="AG443" i="19"/>
  <c r="AD443" i="19"/>
  <c r="AA443" i="19"/>
  <c r="AH443" i="19"/>
  <c r="AE443" i="19"/>
  <c r="AB443" i="19"/>
  <c r="AF443" i="19"/>
  <c r="AC443" i="19"/>
  <c r="AG444" i="19"/>
  <c r="AF444" i="19"/>
  <c r="AD444" i="19"/>
  <c r="AA444" i="19"/>
  <c r="AE444" i="19"/>
  <c r="AB444" i="19"/>
  <c r="AH444" i="19"/>
  <c r="AC444" i="19"/>
  <c r="AG447" i="19"/>
  <c r="AB447" i="19"/>
  <c r="AF447" i="19"/>
  <c r="AC447" i="19"/>
  <c r="AE447" i="19"/>
  <c r="AA447" i="19"/>
  <c r="AH447" i="19"/>
  <c r="AD447" i="19"/>
  <c r="AF451" i="19"/>
  <c r="AA451" i="19"/>
  <c r="AG451" i="19"/>
  <c r="AC451" i="19"/>
  <c r="AE451" i="19"/>
  <c r="AB451" i="19"/>
  <c r="AH451" i="19"/>
  <c r="AD451" i="19"/>
  <c r="AH453" i="19"/>
  <c r="AE453" i="19"/>
  <c r="AB453" i="19"/>
  <c r="AG453" i="19"/>
  <c r="AD453" i="19"/>
  <c r="AA453" i="19"/>
  <c r="AF453" i="19"/>
  <c r="AC453" i="19"/>
  <c r="AH466" i="19"/>
  <c r="AG466" i="19"/>
  <c r="AE466" i="19"/>
  <c r="AC466" i="19"/>
  <c r="AA466" i="19"/>
  <c r="AF466" i="19"/>
  <c r="AD466" i="19"/>
  <c r="AB466" i="19"/>
  <c r="AG471" i="19"/>
  <c r="AD471" i="19"/>
  <c r="AA471" i="19"/>
  <c r="AF471" i="19"/>
  <c r="AC471" i="19"/>
  <c r="AH471" i="19"/>
  <c r="AE471" i="19"/>
  <c r="AB471" i="19"/>
  <c r="AH482" i="19"/>
  <c r="AG482" i="19"/>
  <c r="AF482" i="19"/>
  <c r="AE482" i="19"/>
  <c r="AD482" i="19"/>
  <c r="AB482" i="19"/>
  <c r="AA482" i="19"/>
  <c r="AC482" i="19"/>
  <c r="AF487" i="19"/>
  <c r="AE487" i="19"/>
  <c r="AD487" i="19"/>
  <c r="AC487" i="19"/>
  <c r="AB487" i="19"/>
  <c r="AA487" i="19"/>
  <c r="AH487" i="19"/>
  <c r="AG487" i="19"/>
  <c r="AG440" i="19"/>
  <c r="AD440" i="19"/>
  <c r="AA440" i="19"/>
  <c r="AH440" i="19"/>
  <c r="AF440" i="19"/>
  <c r="AC440" i="19"/>
  <c r="AE440" i="19"/>
  <c r="AB440" i="19"/>
  <c r="AE445" i="19"/>
  <c r="AB445" i="19"/>
  <c r="AH445" i="19"/>
  <c r="AG445" i="19"/>
  <c r="AD445" i="19"/>
  <c r="AA445" i="19"/>
  <c r="AF445" i="19"/>
  <c r="AC445" i="19"/>
  <c r="AG446" i="19"/>
  <c r="AE446" i="19"/>
  <c r="AH446" i="19"/>
  <c r="AF446" i="19"/>
  <c r="AC446" i="19"/>
  <c r="AD446" i="19"/>
  <c r="AA446" i="19"/>
  <c r="AB446" i="19"/>
  <c r="AH449" i="19"/>
  <c r="AC449" i="19"/>
  <c r="AA449" i="19"/>
  <c r="AG449" i="19"/>
  <c r="AF449" i="19"/>
  <c r="AD449" i="19"/>
  <c r="AB449" i="19"/>
  <c r="AE449" i="19"/>
  <c r="AF454" i="19"/>
  <c r="AG454" i="19"/>
  <c r="AD454" i="19"/>
  <c r="AA454" i="19"/>
  <c r="AC454" i="19"/>
  <c r="AH454" i="19"/>
  <c r="AE454" i="19"/>
  <c r="AB454" i="19"/>
  <c r="AF455" i="19"/>
  <c r="AC455" i="19"/>
  <c r="AH455" i="19"/>
  <c r="AE455" i="19"/>
  <c r="AA455" i="19"/>
  <c r="AG455" i="19"/>
  <c r="AB455" i="19"/>
  <c r="AD455" i="19"/>
  <c r="AF456" i="19"/>
  <c r="AD456" i="19"/>
  <c r="AA456" i="19"/>
  <c r="AH456" i="19"/>
  <c r="AE456" i="19"/>
  <c r="AB456" i="19"/>
  <c r="AG456" i="19"/>
  <c r="AC456" i="19"/>
  <c r="AG457" i="19"/>
  <c r="AC457" i="19"/>
  <c r="AF457" i="19"/>
  <c r="AB457" i="19"/>
  <c r="AH457" i="19"/>
  <c r="AD457" i="19"/>
  <c r="AA457" i="19"/>
  <c r="AE457" i="19"/>
  <c r="AF462" i="19"/>
  <c r="AG462" i="19"/>
  <c r="AD462" i="19"/>
  <c r="AB462" i="19"/>
  <c r="AH462" i="19"/>
  <c r="AE462" i="19"/>
  <c r="AC462" i="19"/>
  <c r="AA462" i="19"/>
  <c r="AH467" i="19"/>
  <c r="AF467" i="19"/>
  <c r="AD467" i="19"/>
  <c r="AB467" i="19"/>
  <c r="AG467" i="19"/>
  <c r="AE467" i="19"/>
  <c r="AC467" i="19"/>
  <c r="AA467" i="19"/>
  <c r="AH473" i="19"/>
  <c r="AC473" i="19"/>
  <c r="AG473" i="19"/>
  <c r="AF473" i="19"/>
  <c r="AD473" i="19"/>
  <c r="AA473" i="19"/>
  <c r="AE473" i="19"/>
  <c r="AB473" i="19"/>
  <c r="AF474" i="19"/>
  <c r="AC474" i="19"/>
  <c r="AH474" i="19"/>
  <c r="AD474" i="19"/>
  <c r="AA474" i="19"/>
  <c r="AG474" i="19"/>
  <c r="AE474" i="19"/>
  <c r="AB474" i="19"/>
  <c r="AH490" i="19"/>
  <c r="AG490" i="19"/>
  <c r="AF490" i="19"/>
  <c r="AE490" i="19"/>
  <c r="AD490" i="19"/>
  <c r="AB490" i="19"/>
  <c r="AA490" i="19"/>
  <c r="AC490" i="19"/>
  <c r="AH478" i="19"/>
  <c r="AG478" i="19"/>
  <c r="AF478" i="19"/>
  <c r="AE478" i="19"/>
  <c r="AD478" i="19"/>
  <c r="AC478" i="19"/>
  <c r="AB478" i="19"/>
  <c r="AA478" i="19"/>
  <c r="AH479" i="19"/>
  <c r="AG479" i="19"/>
  <c r="AF479" i="19"/>
  <c r="AE479" i="19"/>
  <c r="AD479" i="19"/>
  <c r="AC479" i="19"/>
  <c r="AB479" i="19"/>
  <c r="AA479" i="19"/>
  <c r="AH480" i="19"/>
  <c r="AG480" i="19"/>
  <c r="AF480" i="19"/>
  <c r="AE480" i="19"/>
  <c r="AD480" i="19"/>
  <c r="AC480" i="19"/>
  <c r="AB480" i="19"/>
  <c r="AA480" i="19"/>
  <c r="AH481" i="19"/>
  <c r="AG481" i="19"/>
  <c r="AF481" i="19"/>
  <c r="AD481" i="19"/>
  <c r="AC481" i="19"/>
  <c r="AB481" i="19"/>
  <c r="AA481" i="19"/>
  <c r="AE481" i="19"/>
  <c r="AC486" i="19"/>
  <c r="AA486" i="19"/>
  <c r="AE486" i="19"/>
  <c r="AH486" i="19"/>
  <c r="AD486" i="19"/>
  <c r="AG486" i="19"/>
  <c r="AF486" i="19"/>
  <c r="AB486" i="19"/>
  <c r="AH491" i="19"/>
  <c r="AG491" i="19"/>
  <c r="AE491" i="19"/>
  <c r="AD491" i="19"/>
  <c r="AC491" i="19"/>
  <c r="AB491" i="19"/>
  <c r="AA491" i="19"/>
  <c r="AF491" i="19"/>
  <c r="AB492" i="19"/>
  <c r="AA492" i="19"/>
  <c r="AH492" i="19"/>
  <c r="AF492" i="19"/>
  <c r="AE492" i="19"/>
  <c r="AD492" i="19"/>
  <c r="AC492" i="19"/>
  <c r="AG492" i="19"/>
  <c r="AG496" i="19"/>
  <c r="AH496" i="19"/>
  <c r="AE496" i="19"/>
  <c r="AD496" i="19"/>
  <c r="AC496" i="19"/>
  <c r="AB496" i="19"/>
  <c r="AA496" i="19"/>
  <c r="AF496" i="19"/>
  <c r="AG497" i="19"/>
  <c r="AB497" i="19"/>
  <c r="AD497" i="19"/>
  <c r="AC497" i="19"/>
  <c r="AH497" i="19"/>
  <c r="AE497" i="19"/>
  <c r="AF497" i="19"/>
  <c r="AA497" i="19"/>
  <c r="AH499" i="19"/>
  <c r="AD499" i="19"/>
  <c r="AF499" i="19"/>
  <c r="AB499" i="19"/>
  <c r="AG499" i="19"/>
  <c r="AC499" i="19"/>
  <c r="AE499" i="19"/>
  <c r="AA499" i="19"/>
  <c r="AG438" i="19"/>
  <c r="AD438" i="19"/>
  <c r="AA438" i="19"/>
  <c r="AH438" i="19"/>
  <c r="AE438" i="19"/>
  <c r="AB438" i="19"/>
  <c r="AF438" i="19"/>
  <c r="AC438" i="19"/>
  <c r="AF448" i="19"/>
  <c r="AB448" i="19"/>
  <c r="AH448" i="19"/>
  <c r="AE448" i="19"/>
  <c r="AC448" i="19"/>
  <c r="AG448" i="19"/>
  <c r="AD448" i="19"/>
  <c r="AA448" i="19"/>
  <c r="AE450" i="19"/>
  <c r="AG450" i="19"/>
  <c r="AC450" i="19"/>
  <c r="AD450" i="19"/>
  <c r="AA450" i="19"/>
  <c r="AH450" i="19"/>
  <c r="AF450" i="19"/>
  <c r="AB450" i="19"/>
  <c r="AG452" i="19"/>
  <c r="AB452" i="19"/>
  <c r="AF452" i="19"/>
  <c r="AC452" i="19"/>
  <c r="AH452" i="19"/>
  <c r="AE452" i="19"/>
  <c r="AD452" i="19"/>
  <c r="AA452" i="19"/>
  <c r="AH458" i="19"/>
  <c r="AE458" i="19"/>
  <c r="AC458" i="19"/>
  <c r="AG458" i="19"/>
  <c r="AD458" i="19"/>
  <c r="AB458" i="19"/>
  <c r="AF458" i="19"/>
  <c r="AA458" i="19"/>
  <c r="AG460" i="19"/>
  <c r="AC460" i="19"/>
  <c r="AA460" i="19"/>
  <c r="AH460" i="19"/>
  <c r="AE460" i="19"/>
  <c r="AB460" i="19"/>
  <c r="AF460" i="19"/>
  <c r="AD460" i="19"/>
  <c r="AH469" i="19"/>
  <c r="AE469" i="19"/>
  <c r="AB469" i="19"/>
  <c r="AF469" i="19"/>
  <c r="AD469" i="19"/>
  <c r="AA469" i="19"/>
  <c r="AG469" i="19"/>
  <c r="AC469" i="19"/>
  <c r="AG470" i="19"/>
  <c r="AE470" i="19"/>
  <c r="AC470" i="19"/>
  <c r="AA470" i="19"/>
  <c r="AH470" i="19"/>
  <c r="AF470" i="19"/>
  <c r="AD470" i="19"/>
  <c r="AB470" i="19"/>
  <c r="AH472" i="19"/>
  <c r="AD472" i="19"/>
  <c r="AF472" i="19"/>
  <c r="AC472" i="19"/>
  <c r="AA472" i="19"/>
  <c r="AG472" i="19"/>
  <c r="AE472" i="19"/>
  <c r="AB472" i="19"/>
  <c r="AH475" i="19"/>
  <c r="AD475" i="19"/>
  <c r="AA475" i="19"/>
  <c r="AF475" i="19"/>
  <c r="AC475" i="19"/>
  <c r="AG475" i="19"/>
  <c r="AE475" i="19"/>
  <c r="AB475" i="19"/>
  <c r="AH476" i="19"/>
  <c r="AD476" i="19"/>
  <c r="AF476" i="19"/>
  <c r="AC476" i="19"/>
  <c r="AA476" i="19"/>
  <c r="AG476" i="19"/>
  <c r="AE476" i="19"/>
  <c r="AB476" i="19"/>
  <c r="AD483" i="19"/>
  <c r="AF483" i="19"/>
  <c r="AE483" i="19"/>
  <c r="AB483" i="19"/>
  <c r="AA483" i="19"/>
  <c r="AC483" i="19"/>
  <c r="AH483" i="19"/>
  <c r="AG483" i="19"/>
  <c r="AE489" i="19"/>
  <c r="AG489" i="19"/>
  <c r="AD489" i="19"/>
  <c r="AC489" i="19"/>
  <c r="AB489" i="19"/>
  <c r="AA489" i="19"/>
  <c r="AF489" i="19"/>
  <c r="AH489" i="19"/>
  <c r="AH439" i="19"/>
  <c r="AB439" i="19"/>
  <c r="AG439" i="19"/>
  <c r="AE439" i="19"/>
  <c r="AC439" i="19"/>
  <c r="AF439" i="19"/>
  <c r="AD439" i="19"/>
  <c r="AA439" i="19"/>
  <c r="AD441" i="19"/>
  <c r="AF441" i="19"/>
  <c r="AA441" i="19"/>
  <c r="AH441" i="19"/>
  <c r="AC441" i="19"/>
  <c r="AG441" i="19"/>
  <c r="AE441" i="19"/>
  <c r="AB441" i="19"/>
  <c r="AH442" i="19"/>
  <c r="AE442" i="19"/>
  <c r="AB442" i="19"/>
  <c r="AG442" i="19"/>
  <c r="AD442" i="19"/>
  <c r="AA442" i="19"/>
  <c r="AF442" i="19"/>
  <c r="AC442" i="19"/>
  <c r="AF459" i="19"/>
  <c r="AC459" i="19"/>
  <c r="AG459" i="19"/>
  <c r="AD459" i="19"/>
  <c r="AB459" i="19"/>
  <c r="AH459" i="19"/>
  <c r="AE459" i="19"/>
  <c r="AA459" i="19"/>
  <c r="AH461" i="19"/>
  <c r="AE461" i="19"/>
  <c r="AG461" i="19"/>
  <c r="AD461" i="19"/>
  <c r="AB461" i="19"/>
  <c r="AF461" i="19"/>
  <c r="AC461" i="19"/>
  <c r="AA461" i="19"/>
  <c r="AH463" i="19"/>
  <c r="AE463" i="19"/>
  <c r="AB463" i="19"/>
  <c r="AG463" i="19"/>
  <c r="AD463" i="19"/>
  <c r="AA463" i="19"/>
  <c r="AF463" i="19"/>
  <c r="AC463" i="19"/>
  <c r="AH465" i="19"/>
  <c r="AF465" i="19"/>
  <c r="AD465" i="19"/>
  <c r="AB465" i="19"/>
  <c r="AG465" i="19"/>
  <c r="AE465" i="19"/>
  <c r="AC465" i="19"/>
  <c r="AA465" i="19"/>
  <c r="AH468" i="19"/>
  <c r="AE468" i="19"/>
  <c r="AC468" i="19"/>
  <c r="AF468" i="19"/>
  <c r="AD468" i="19"/>
  <c r="AA468" i="19"/>
  <c r="AG468" i="19"/>
  <c r="AB468" i="19"/>
  <c r="AG477" i="19"/>
  <c r="AH477" i="19"/>
  <c r="AF477" i="19"/>
  <c r="AE477" i="19"/>
  <c r="AD477" i="19"/>
  <c r="AC477" i="19"/>
  <c r="AB477" i="19"/>
  <c r="AA477" i="19"/>
  <c r="AH485" i="19"/>
  <c r="AF485" i="19"/>
  <c r="AE485" i="19"/>
  <c r="AD485" i="19"/>
  <c r="AC485" i="19"/>
  <c r="AB485" i="19"/>
  <c r="AA485" i="19"/>
  <c r="AG485" i="19"/>
  <c r="AC488" i="19"/>
  <c r="AB488" i="19"/>
  <c r="AA488" i="19"/>
  <c r="AH488" i="19"/>
  <c r="AG488" i="19"/>
  <c r="AE488" i="19"/>
  <c r="AD488" i="19"/>
  <c r="AF488" i="19"/>
  <c r="AH493" i="19"/>
  <c r="AF493" i="19"/>
  <c r="AE493" i="19"/>
  <c r="AG493" i="19"/>
  <c r="AD493" i="19"/>
  <c r="AC493" i="19"/>
  <c r="AB493" i="19"/>
  <c r="AA493" i="19"/>
  <c r="AD495" i="19"/>
  <c r="AC495" i="19"/>
  <c r="AA495" i="19"/>
  <c r="AH495" i="19"/>
  <c r="AG495" i="19"/>
  <c r="AF495" i="19"/>
  <c r="AE495" i="19"/>
  <c r="AB495" i="19"/>
  <c r="CC250" i="22"/>
  <c r="CC144" i="22"/>
  <c r="CD38" i="22" s="1"/>
  <c r="CH38" i="22" s="1"/>
  <c r="D19" i="23" s="1"/>
  <c r="H19" i="23" s="1"/>
  <c r="I19" i="23" s="1"/>
  <c r="J19" i="23" s="1"/>
  <c r="CC38" i="22"/>
  <c r="G19" i="23" s="1"/>
  <c r="AJ6" i="19" l="1"/>
  <c r="AJ7" i="19" s="1"/>
  <c r="AJ8" i="19" s="1"/>
  <c r="AJ9" i="19" s="1"/>
  <c r="AJ10" i="19" s="1"/>
  <c r="AJ11" i="19" s="1"/>
  <c r="AJ12" i="19" s="1"/>
  <c r="AJ13" i="19" s="1"/>
  <c r="AJ14" i="19" s="1"/>
  <c r="AJ15" i="19" s="1"/>
  <c r="AJ16" i="19" s="1"/>
  <c r="AJ17" i="19" s="1"/>
  <c r="AJ18" i="19" s="1"/>
  <c r="AJ19" i="19" s="1"/>
  <c r="AJ20" i="19" s="1"/>
  <c r="AJ21" i="19" s="1"/>
  <c r="AJ22" i="19" s="1"/>
  <c r="AJ23" i="19" s="1"/>
  <c r="AJ24" i="19" s="1"/>
  <c r="AJ25" i="19" s="1"/>
  <c r="AJ26" i="19" s="1"/>
  <c r="AJ27" i="19" s="1"/>
  <c r="AJ28" i="19" s="1"/>
  <c r="AJ29" i="19" s="1"/>
  <c r="AJ30" i="19" s="1"/>
  <c r="AJ31" i="19" s="1"/>
  <c r="AJ32" i="19" s="1"/>
  <c r="AJ33" i="19" s="1"/>
  <c r="AJ34" i="19" s="1"/>
  <c r="AJ35" i="19" s="1"/>
  <c r="AJ36" i="19" s="1"/>
  <c r="AJ37" i="19" s="1"/>
  <c r="AJ38" i="19" s="1"/>
  <c r="AJ39" i="19" s="1"/>
  <c r="AJ40" i="19" s="1"/>
  <c r="AJ41" i="19" s="1"/>
  <c r="AJ42" i="19" s="1"/>
  <c r="AJ43" i="19" s="1"/>
  <c r="AJ44" i="19" s="1"/>
  <c r="AJ45" i="19" s="1"/>
  <c r="AJ46" i="19" s="1"/>
  <c r="AJ47" i="19" s="1"/>
  <c r="AJ48" i="19" s="1"/>
  <c r="AJ49" i="19" s="1"/>
  <c r="AJ50" i="19" s="1"/>
  <c r="AJ51" i="19" s="1"/>
  <c r="AJ52" i="19" s="1"/>
  <c r="AJ53" i="19" s="1"/>
  <c r="AJ54" i="19" s="1"/>
  <c r="AJ55" i="19" s="1"/>
  <c r="AJ56" i="19" s="1"/>
  <c r="AJ57" i="19" s="1"/>
  <c r="AJ58" i="19" s="1"/>
  <c r="AJ59" i="19" s="1"/>
  <c r="AJ60" i="19" s="1"/>
  <c r="AJ61" i="19" s="1"/>
  <c r="AJ62" i="19" s="1"/>
  <c r="AJ63" i="19" s="1"/>
  <c r="AJ64" i="19" s="1"/>
  <c r="AJ65" i="19" s="1"/>
  <c r="AJ66" i="19" s="1"/>
  <c r="AJ67" i="19" s="1"/>
  <c r="AJ68" i="19" s="1"/>
  <c r="AJ69" i="19" s="1"/>
  <c r="AJ70" i="19" s="1"/>
  <c r="AJ71" i="19" s="1"/>
  <c r="AJ72" i="19" s="1"/>
  <c r="AJ73" i="19" s="1"/>
  <c r="AJ74" i="19" s="1"/>
  <c r="AJ75" i="19" s="1"/>
  <c r="AJ76" i="19" s="1"/>
  <c r="AJ77" i="19" s="1"/>
  <c r="AJ78" i="19" s="1"/>
  <c r="AJ79" i="19" s="1"/>
  <c r="AJ80" i="19" s="1"/>
  <c r="AJ81" i="19" s="1"/>
  <c r="AJ82" i="19" s="1"/>
  <c r="AJ83" i="19" s="1"/>
  <c r="AJ84" i="19" s="1"/>
  <c r="AJ85" i="19" s="1"/>
  <c r="AJ86" i="19" s="1"/>
  <c r="AJ87" i="19" s="1"/>
  <c r="AJ88" i="19" s="1"/>
  <c r="AJ89" i="19" s="1"/>
  <c r="AJ90" i="19" s="1"/>
  <c r="AJ91" i="19" s="1"/>
  <c r="AJ92" i="19" s="1"/>
  <c r="AJ93" i="19" s="1"/>
  <c r="AJ94" i="19" s="1"/>
  <c r="AJ95" i="19" s="1"/>
  <c r="AJ96" i="19" s="1"/>
  <c r="AJ97" i="19" s="1"/>
  <c r="AJ98" i="19" s="1"/>
  <c r="AJ99" i="19" s="1"/>
  <c r="AJ100" i="19" s="1"/>
  <c r="AJ101" i="19" s="1"/>
  <c r="AJ102" i="19" s="1"/>
  <c r="AJ103" i="19" s="1"/>
  <c r="AJ104" i="19" s="1"/>
  <c r="AJ105" i="19" s="1"/>
  <c r="AJ106" i="19" s="1"/>
  <c r="AJ107" i="19" s="1"/>
  <c r="AJ108" i="19" s="1"/>
  <c r="AJ109" i="19" s="1"/>
  <c r="AJ110" i="19" s="1"/>
  <c r="AJ111" i="19" s="1"/>
  <c r="AJ112" i="19" s="1"/>
  <c r="AJ113" i="19" s="1"/>
  <c r="AJ114" i="19" s="1"/>
  <c r="AJ115" i="19" s="1"/>
  <c r="AJ116" i="19" s="1"/>
  <c r="AJ117" i="19" s="1"/>
  <c r="AJ118" i="19" s="1"/>
  <c r="AJ119" i="19" s="1"/>
  <c r="AJ120" i="19" s="1"/>
  <c r="AJ121" i="19" s="1"/>
  <c r="AJ122" i="19" s="1"/>
  <c r="AJ123" i="19" s="1"/>
  <c r="AJ124" i="19" s="1"/>
  <c r="AJ125" i="19" s="1"/>
  <c r="AJ126" i="19" s="1"/>
  <c r="AJ127" i="19" s="1"/>
  <c r="AJ128" i="19" s="1"/>
  <c r="AJ129" i="19" s="1"/>
  <c r="AJ130" i="19" s="1"/>
  <c r="AJ131" i="19" s="1"/>
  <c r="AJ132" i="19" s="1"/>
  <c r="AJ133" i="19" s="1"/>
  <c r="AJ134" i="19" s="1"/>
  <c r="AJ135" i="19" s="1"/>
  <c r="AJ136" i="19" s="1"/>
  <c r="AJ137" i="19" s="1"/>
  <c r="AJ138" i="19" s="1"/>
  <c r="AJ139" i="19" s="1"/>
  <c r="AJ140" i="19" s="1"/>
  <c r="AJ141" i="19" s="1"/>
  <c r="AJ142" i="19" s="1"/>
  <c r="AJ143" i="19" s="1"/>
  <c r="AJ144" i="19" s="1"/>
  <c r="AJ145" i="19" s="1"/>
  <c r="AJ146" i="19" s="1"/>
  <c r="AJ147" i="19" s="1"/>
  <c r="AJ148" i="19" s="1"/>
  <c r="AJ149" i="19" s="1"/>
  <c r="AJ150" i="19" s="1"/>
  <c r="AJ151" i="19" s="1"/>
  <c r="AJ152" i="19" s="1"/>
  <c r="AJ153" i="19" s="1"/>
  <c r="AJ154" i="19" s="1"/>
  <c r="AJ155" i="19" s="1"/>
  <c r="AJ156" i="19" s="1"/>
  <c r="AJ157" i="19" s="1"/>
  <c r="AJ158" i="19" s="1"/>
  <c r="AJ159" i="19" s="1"/>
  <c r="AJ160" i="19" s="1"/>
  <c r="AJ161" i="19" s="1"/>
  <c r="AJ162" i="19" s="1"/>
  <c r="AJ163" i="19" s="1"/>
  <c r="AJ164" i="19" s="1"/>
  <c r="AJ165" i="19" s="1"/>
  <c r="AJ166" i="19" s="1"/>
  <c r="AJ167" i="19" s="1"/>
  <c r="AJ168" i="19" s="1"/>
  <c r="AK6" i="19"/>
  <c r="AK7" i="19" s="1"/>
  <c r="AK8" i="19" s="1"/>
  <c r="AK9" i="19" s="1"/>
  <c r="AK10" i="19" s="1"/>
  <c r="AK11" i="19" s="1"/>
  <c r="AK12" i="19" s="1"/>
  <c r="AK13" i="19" s="1"/>
  <c r="AK14" i="19" s="1"/>
  <c r="AK15" i="19" s="1"/>
  <c r="AK16" i="19" s="1"/>
  <c r="AK17" i="19" s="1"/>
  <c r="AK18" i="19" s="1"/>
  <c r="AK19" i="19" s="1"/>
  <c r="AK20" i="19" s="1"/>
  <c r="AK21" i="19" s="1"/>
  <c r="AK22" i="19" s="1"/>
  <c r="AK23" i="19" s="1"/>
  <c r="AK24" i="19" s="1"/>
  <c r="AK25" i="19" s="1"/>
  <c r="AK26" i="19" s="1"/>
  <c r="AK27" i="19" s="1"/>
  <c r="AK28" i="19" s="1"/>
  <c r="AK29" i="19" s="1"/>
  <c r="AK30" i="19" s="1"/>
  <c r="AK31" i="19" s="1"/>
  <c r="AK32" i="19" s="1"/>
  <c r="AK33" i="19" s="1"/>
  <c r="AK34" i="19" s="1"/>
  <c r="AK35" i="19" s="1"/>
  <c r="AK36" i="19" s="1"/>
  <c r="AK37" i="19" s="1"/>
  <c r="AK38" i="19" s="1"/>
  <c r="AK39" i="19" s="1"/>
  <c r="AK40" i="19" s="1"/>
  <c r="AK41" i="19" s="1"/>
  <c r="AK42" i="19" s="1"/>
  <c r="AK43" i="19" s="1"/>
  <c r="AK44" i="19" s="1"/>
  <c r="AK45" i="19" s="1"/>
  <c r="AK46" i="19" s="1"/>
  <c r="AK47" i="19" s="1"/>
  <c r="AK48" i="19" s="1"/>
  <c r="AK49" i="19" s="1"/>
  <c r="AK50" i="19" s="1"/>
  <c r="AK51" i="19" s="1"/>
  <c r="AK52" i="19" s="1"/>
  <c r="AK53" i="19" s="1"/>
  <c r="AK54" i="19" s="1"/>
  <c r="AK55" i="19" s="1"/>
  <c r="AK56" i="19" s="1"/>
  <c r="AK57" i="19" s="1"/>
  <c r="AK58" i="19" s="1"/>
  <c r="AK59" i="19" s="1"/>
  <c r="AK60" i="19" s="1"/>
  <c r="AK61" i="19" s="1"/>
  <c r="AK62" i="19" s="1"/>
  <c r="AK63" i="19" s="1"/>
  <c r="AK64" i="19" s="1"/>
  <c r="AK65" i="19" s="1"/>
  <c r="AK66" i="19" s="1"/>
  <c r="AK67" i="19" s="1"/>
  <c r="AK68" i="19" s="1"/>
  <c r="AK69" i="19" s="1"/>
  <c r="AK70" i="19" s="1"/>
  <c r="AK71" i="19" s="1"/>
  <c r="AK72" i="19" s="1"/>
  <c r="AK73" i="19" s="1"/>
  <c r="AK74" i="19" s="1"/>
  <c r="AK75" i="19" s="1"/>
  <c r="AK76" i="19" s="1"/>
  <c r="AK77" i="19" s="1"/>
  <c r="AK78" i="19" s="1"/>
  <c r="AK79" i="19" s="1"/>
  <c r="AK80" i="19" s="1"/>
  <c r="AK81" i="19" s="1"/>
  <c r="AK82" i="19" s="1"/>
  <c r="AK83" i="19" s="1"/>
  <c r="AK84" i="19" s="1"/>
  <c r="AK85" i="19" s="1"/>
  <c r="AK86" i="19" s="1"/>
  <c r="AK87" i="19" s="1"/>
  <c r="AK88" i="19" s="1"/>
  <c r="AK89" i="19" s="1"/>
  <c r="AK90" i="19" s="1"/>
  <c r="AK91" i="19" s="1"/>
  <c r="AK92" i="19" s="1"/>
  <c r="AK93" i="19" s="1"/>
  <c r="AK94" i="19" s="1"/>
  <c r="AK95" i="19" s="1"/>
  <c r="AK96" i="19" s="1"/>
  <c r="AK97" i="19" s="1"/>
  <c r="AK98" i="19" s="1"/>
  <c r="AK99" i="19" s="1"/>
  <c r="AK100" i="19" s="1"/>
  <c r="AK101" i="19" s="1"/>
  <c r="AK102" i="19" s="1"/>
  <c r="AK103" i="19" s="1"/>
  <c r="AK104" i="19" s="1"/>
  <c r="AK105" i="19" s="1"/>
  <c r="AK106" i="19" s="1"/>
  <c r="AK107" i="19" s="1"/>
  <c r="AK108" i="19" s="1"/>
  <c r="AK109" i="19" s="1"/>
  <c r="AK110" i="19" s="1"/>
  <c r="AK111" i="19" s="1"/>
  <c r="AK112" i="19" s="1"/>
  <c r="AK113" i="19" s="1"/>
  <c r="AK114" i="19" s="1"/>
  <c r="AK115" i="19" s="1"/>
  <c r="AK116" i="19" s="1"/>
  <c r="AK117" i="19" s="1"/>
  <c r="AK118" i="19" s="1"/>
  <c r="AK119" i="19" s="1"/>
  <c r="AK120" i="19" s="1"/>
  <c r="AK121" i="19" s="1"/>
  <c r="AK122" i="19" s="1"/>
  <c r="AK123" i="19" s="1"/>
  <c r="AK124" i="19" s="1"/>
  <c r="AK125" i="19" s="1"/>
  <c r="AK126" i="19" s="1"/>
  <c r="AK127" i="19" s="1"/>
  <c r="AK128" i="19" s="1"/>
  <c r="AK129" i="19" s="1"/>
  <c r="AK130" i="19" s="1"/>
  <c r="AK131" i="19" s="1"/>
  <c r="AK132" i="19" s="1"/>
  <c r="AK133" i="19" s="1"/>
  <c r="AK134" i="19" s="1"/>
  <c r="AK135" i="19" s="1"/>
  <c r="AK136" i="19" s="1"/>
  <c r="AK137" i="19" s="1"/>
  <c r="AK138" i="19" s="1"/>
  <c r="AK139" i="19" s="1"/>
  <c r="AK140" i="19" s="1"/>
  <c r="AK141" i="19" s="1"/>
  <c r="AK142" i="19" s="1"/>
  <c r="AK143" i="19" s="1"/>
  <c r="AK144" i="19" s="1"/>
  <c r="AK145" i="19" s="1"/>
  <c r="AK146" i="19" s="1"/>
  <c r="AK147" i="19" s="1"/>
  <c r="AK148" i="19" s="1"/>
  <c r="AK149" i="19" s="1"/>
  <c r="AK150" i="19" s="1"/>
  <c r="AK151" i="19" s="1"/>
  <c r="AK152" i="19" s="1"/>
  <c r="AK153" i="19" s="1"/>
  <c r="AK154" i="19" s="1"/>
  <c r="AK155" i="19" s="1"/>
  <c r="AK156" i="19" s="1"/>
  <c r="AK157" i="19" s="1"/>
  <c r="AK158" i="19" s="1"/>
  <c r="AK159" i="19" s="1"/>
  <c r="AK160" i="19" s="1"/>
  <c r="AK161" i="19" s="1"/>
  <c r="AK162" i="19" s="1"/>
  <c r="AK163" i="19" s="1"/>
  <c r="AK164" i="19" s="1"/>
  <c r="AK165" i="19" s="1"/>
  <c r="AK166" i="19" s="1"/>
  <c r="AK167" i="19" s="1"/>
  <c r="AK168" i="19" s="1"/>
  <c r="D252" i="22"/>
  <c r="F252" i="22"/>
  <c r="H252" i="22"/>
  <c r="J252" i="22"/>
  <c r="L252" i="22"/>
  <c r="N252" i="22"/>
  <c r="P252" i="22"/>
  <c r="R252" i="22"/>
  <c r="T252" i="22"/>
  <c r="V252" i="22"/>
  <c r="X252" i="22"/>
  <c r="Z252" i="22"/>
  <c r="AB252" i="22"/>
  <c r="AD252" i="22"/>
  <c r="AF252" i="22"/>
  <c r="AH252" i="22"/>
  <c r="AJ252" i="22"/>
  <c r="AL252" i="22"/>
  <c r="AN252" i="22"/>
  <c r="AP252" i="22"/>
  <c r="AR252" i="22"/>
  <c r="AT252" i="22"/>
  <c r="AV252" i="22"/>
  <c r="AX252" i="22"/>
  <c r="AZ252" i="22"/>
  <c r="BB252" i="22"/>
  <c r="BD252" i="22"/>
  <c r="BF252" i="22"/>
  <c r="BH252" i="22"/>
  <c r="BJ252" i="22"/>
  <c r="BL252" i="22"/>
  <c r="BN252" i="22"/>
  <c r="BP252" i="22"/>
  <c r="BR252" i="22"/>
  <c r="BT252" i="22"/>
  <c r="BV252" i="22"/>
  <c r="BX252" i="22"/>
  <c r="BZ252" i="22"/>
  <c r="CB252" i="22"/>
  <c r="B253" i="22"/>
  <c r="D146" i="22"/>
  <c r="F146" i="22"/>
  <c r="H146" i="22"/>
  <c r="J146" i="22"/>
  <c r="L146" i="22"/>
  <c r="N146" i="22"/>
  <c r="P146" i="22"/>
  <c r="R146" i="22"/>
  <c r="T146" i="22"/>
  <c r="V146" i="22"/>
  <c r="X146" i="22"/>
  <c r="Z146" i="22"/>
  <c r="AB146" i="22"/>
  <c r="AD146" i="22"/>
  <c r="AF146" i="22"/>
  <c r="AH146" i="22"/>
  <c r="AJ146" i="22"/>
  <c r="AL146" i="22"/>
  <c r="AN146" i="22"/>
  <c r="AP146" i="22"/>
  <c r="AR146" i="22"/>
  <c r="AT146" i="22"/>
  <c r="AV146" i="22"/>
  <c r="AX146" i="22"/>
  <c r="AZ146" i="22"/>
  <c r="BB146" i="22"/>
  <c r="BD146" i="22"/>
  <c r="BF146" i="22"/>
  <c r="BH146" i="22"/>
  <c r="BJ146" i="22"/>
  <c r="BL146" i="22"/>
  <c r="BN146" i="22"/>
  <c r="BP146" i="22"/>
  <c r="BR146" i="22"/>
  <c r="BT146" i="22"/>
  <c r="BV146" i="22"/>
  <c r="BX146" i="22"/>
  <c r="BZ146" i="22"/>
  <c r="CB146" i="22"/>
  <c r="B147" i="22"/>
  <c r="H40" i="22"/>
  <c r="N40" i="22"/>
  <c r="R40" i="22"/>
  <c r="X40" i="22"/>
  <c r="AD40" i="22"/>
  <c r="AH40" i="22"/>
  <c r="AN40" i="22"/>
  <c r="AV40" i="22"/>
  <c r="BB40" i="22"/>
  <c r="BH40" i="22"/>
  <c r="BN40" i="22"/>
  <c r="BZ40" i="22"/>
  <c r="F40" i="22"/>
  <c r="V40" i="22"/>
  <c r="AB40" i="22"/>
  <c r="AJ40" i="22"/>
  <c r="AR40" i="22"/>
  <c r="AX40" i="22"/>
  <c r="BD40" i="22"/>
  <c r="BJ40" i="22"/>
  <c r="BP40" i="22"/>
  <c r="BR40" i="22"/>
  <c r="BT40" i="22"/>
  <c r="BV40" i="22"/>
  <c r="CE40" i="22"/>
  <c r="D40" i="22"/>
  <c r="J40" i="22"/>
  <c r="L40" i="22"/>
  <c r="P40" i="22"/>
  <c r="T40" i="22"/>
  <c r="Z40" i="22"/>
  <c r="AF40" i="22"/>
  <c r="AL40" i="22"/>
  <c r="AP40" i="22"/>
  <c r="AT40" i="22"/>
  <c r="AZ40" i="22"/>
  <c r="BF40" i="22"/>
  <c r="BL40" i="22"/>
  <c r="BX40" i="22"/>
  <c r="B41" i="22"/>
  <c r="Y123" i="19"/>
  <c r="X123" i="19"/>
  <c r="W123" i="19"/>
  <c r="V123" i="19"/>
  <c r="U123" i="19"/>
  <c r="T123" i="19"/>
  <c r="S123" i="19"/>
  <c r="R123" i="19"/>
  <c r="Q124" i="19"/>
  <c r="Y33" i="19"/>
  <c r="X33" i="19"/>
  <c r="W33" i="19"/>
  <c r="V33" i="19"/>
  <c r="U33" i="19"/>
  <c r="T33" i="19"/>
  <c r="S33" i="19"/>
  <c r="Q34" i="19"/>
  <c r="R33" i="19"/>
  <c r="L19" i="23"/>
  <c r="CG38" i="22" s="1"/>
  <c r="K19" i="23"/>
  <c r="CF38" i="22" s="1"/>
  <c r="CC251" i="22"/>
  <c r="CC145" i="22"/>
  <c r="CD39" i="22" s="1"/>
  <c r="CH39" i="22" s="1"/>
  <c r="D20" i="23" s="1"/>
  <c r="H20" i="23" s="1"/>
  <c r="I20" i="23" s="1"/>
  <c r="J20" i="23" s="1"/>
  <c r="CC39" i="22"/>
  <c r="G20" i="23" s="1"/>
  <c r="AN6" i="19"/>
  <c r="AN7" i="19" s="1"/>
  <c r="AN8" i="19" s="1"/>
  <c r="AN9" i="19" s="1"/>
  <c r="AN10" i="19" s="1"/>
  <c r="AN11" i="19" s="1"/>
  <c r="AN12" i="19" s="1"/>
  <c r="AN13" i="19" s="1"/>
  <c r="AN14" i="19" s="1"/>
  <c r="AN15" i="19" s="1"/>
  <c r="AN16" i="19" s="1"/>
  <c r="AN17" i="19" s="1"/>
  <c r="AN18" i="19" s="1"/>
  <c r="AN19" i="19" s="1"/>
  <c r="AN20" i="19" s="1"/>
  <c r="AN21" i="19" s="1"/>
  <c r="AN22" i="19" s="1"/>
  <c r="AN23" i="19" s="1"/>
  <c r="AN24" i="19" s="1"/>
  <c r="AN25" i="19" s="1"/>
  <c r="AN26" i="19" s="1"/>
  <c r="AN27" i="19" s="1"/>
  <c r="AN28" i="19" s="1"/>
  <c r="AN29" i="19" s="1"/>
  <c r="AN30" i="19" s="1"/>
  <c r="AN31" i="19" s="1"/>
  <c r="AN32" i="19" s="1"/>
  <c r="AN33" i="19" s="1"/>
  <c r="AN34" i="19" s="1"/>
  <c r="AN35" i="19" s="1"/>
  <c r="AN36" i="19" s="1"/>
  <c r="AN37" i="19" s="1"/>
  <c r="AN38" i="19" s="1"/>
  <c r="AN39" i="19" s="1"/>
  <c r="AN40" i="19" s="1"/>
  <c r="AN41" i="19" s="1"/>
  <c r="AN42" i="19" s="1"/>
  <c r="AN43" i="19" s="1"/>
  <c r="AN44" i="19" s="1"/>
  <c r="AN45" i="19" s="1"/>
  <c r="AN46" i="19" s="1"/>
  <c r="AN47" i="19" s="1"/>
  <c r="AN48" i="19" s="1"/>
  <c r="AN49" i="19" s="1"/>
  <c r="AN50" i="19" s="1"/>
  <c r="AN51" i="19" s="1"/>
  <c r="AN52" i="19" s="1"/>
  <c r="AN53" i="19" s="1"/>
  <c r="AN54" i="19" s="1"/>
  <c r="AN55" i="19" s="1"/>
  <c r="AN56" i="19" s="1"/>
  <c r="AN57" i="19" s="1"/>
  <c r="AN58" i="19" s="1"/>
  <c r="AN59" i="19" s="1"/>
  <c r="AN60" i="19" s="1"/>
  <c r="AN61" i="19" s="1"/>
  <c r="AN62" i="19" s="1"/>
  <c r="AN63" i="19" s="1"/>
  <c r="AN64" i="19" s="1"/>
  <c r="AN65" i="19" s="1"/>
  <c r="AN66" i="19" s="1"/>
  <c r="AN67" i="19" s="1"/>
  <c r="AN68" i="19" s="1"/>
  <c r="AN69" i="19" s="1"/>
  <c r="AN70" i="19" s="1"/>
  <c r="AN71" i="19" s="1"/>
  <c r="AN72" i="19" s="1"/>
  <c r="AN73" i="19" s="1"/>
  <c r="AN74" i="19" s="1"/>
  <c r="AN75" i="19" s="1"/>
  <c r="AN76" i="19" s="1"/>
  <c r="AN77" i="19" s="1"/>
  <c r="AN78" i="19" s="1"/>
  <c r="AN79" i="19" s="1"/>
  <c r="AN80" i="19" s="1"/>
  <c r="AN81" i="19" s="1"/>
  <c r="AN82" i="19" s="1"/>
  <c r="AN83" i="19" s="1"/>
  <c r="AN84" i="19" s="1"/>
  <c r="AN85" i="19" s="1"/>
  <c r="AN86" i="19" s="1"/>
  <c r="AN87" i="19" s="1"/>
  <c r="AN88" i="19" s="1"/>
  <c r="AN89" i="19" s="1"/>
  <c r="AN90" i="19" s="1"/>
  <c r="AN91" i="19" s="1"/>
  <c r="AN92" i="19" s="1"/>
  <c r="AN93" i="19" s="1"/>
  <c r="AN94" i="19" s="1"/>
  <c r="AN95" i="19" s="1"/>
  <c r="AN96" i="19" s="1"/>
  <c r="AN97" i="19" s="1"/>
  <c r="AN98" i="19" s="1"/>
  <c r="AN99" i="19" s="1"/>
  <c r="AN100" i="19" s="1"/>
  <c r="AN101" i="19" s="1"/>
  <c r="AN102" i="19" s="1"/>
  <c r="AN103" i="19" s="1"/>
  <c r="AN104" i="19" s="1"/>
  <c r="AN105" i="19" s="1"/>
  <c r="AN106" i="19" s="1"/>
  <c r="AN107" i="19" s="1"/>
  <c r="AN108" i="19" s="1"/>
  <c r="AN109" i="19" s="1"/>
  <c r="AN110" i="19" s="1"/>
  <c r="AN111" i="19" s="1"/>
  <c r="AN112" i="19" s="1"/>
  <c r="AN113" i="19" s="1"/>
  <c r="AN114" i="19" s="1"/>
  <c r="AN115" i="19" s="1"/>
  <c r="AN116" i="19" s="1"/>
  <c r="AN117" i="19" s="1"/>
  <c r="AN118" i="19" s="1"/>
  <c r="AN119" i="19" s="1"/>
  <c r="AN120" i="19" s="1"/>
  <c r="AN121" i="19" s="1"/>
  <c r="AN122" i="19" s="1"/>
  <c r="AN123" i="19" s="1"/>
  <c r="AN124" i="19" s="1"/>
  <c r="AN125" i="19" s="1"/>
  <c r="AN126" i="19" s="1"/>
  <c r="AN127" i="19" s="1"/>
  <c r="AN128" i="19" s="1"/>
  <c r="AN129" i="19" s="1"/>
  <c r="AN130" i="19" s="1"/>
  <c r="AN131" i="19" s="1"/>
  <c r="AN132" i="19" s="1"/>
  <c r="AN133" i="19" s="1"/>
  <c r="AN134" i="19" s="1"/>
  <c r="AN135" i="19" s="1"/>
  <c r="AN136" i="19" s="1"/>
  <c r="AN137" i="19" s="1"/>
  <c r="AN138" i="19" s="1"/>
  <c r="AN139" i="19" s="1"/>
  <c r="AN140" i="19" s="1"/>
  <c r="AN141" i="19" s="1"/>
  <c r="AN142" i="19" s="1"/>
  <c r="AN143" i="19" s="1"/>
  <c r="AN144" i="19" s="1"/>
  <c r="AN145" i="19" s="1"/>
  <c r="AN146" i="19" s="1"/>
  <c r="AN147" i="19" s="1"/>
  <c r="AN148" i="19" s="1"/>
  <c r="AN149" i="19" s="1"/>
  <c r="AN150" i="19" s="1"/>
  <c r="AN151" i="19" s="1"/>
  <c r="AN152" i="19" s="1"/>
  <c r="AN153" i="19" s="1"/>
  <c r="AN154" i="19" s="1"/>
  <c r="AN155" i="19" s="1"/>
  <c r="AN156" i="19" s="1"/>
  <c r="AN157" i="19" s="1"/>
  <c r="AN158" i="19" s="1"/>
  <c r="AN159" i="19" s="1"/>
  <c r="AN160" i="19" s="1"/>
  <c r="AN161" i="19" s="1"/>
  <c r="AN162" i="19" s="1"/>
  <c r="AN163" i="19" s="1"/>
  <c r="AN164" i="19" s="1"/>
  <c r="AN165" i="19" s="1"/>
  <c r="AN166" i="19" s="1"/>
  <c r="AN167" i="19" s="1"/>
  <c r="AN168" i="19" s="1"/>
  <c r="AO6" i="19"/>
  <c r="AO7" i="19" s="1"/>
  <c r="AO8" i="19" s="1"/>
  <c r="AO9" i="19" s="1"/>
  <c r="AO10" i="19" s="1"/>
  <c r="AO11" i="19" s="1"/>
  <c r="AO12" i="19" s="1"/>
  <c r="AO13" i="19" s="1"/>
  <c r="AO14" i="19" s="1"/>
  <c r="AO15" i="19" s="1"/>
  <c r="AO16" i="19" s="1"/>
  <c r="AO17" i="19" s="1"/>
  <c r="AO18" i="19" s="1"/>
  <c r="AO19" i="19" s="1"/>
  <c r="AO20" i="19" s="1"/>
  <c r="AO21" i="19" s="1"/>
  <c r="AO22" i="19" s="1"/>
  <c r="AO23" i="19" s="1"/>
  <c r="AO24" i="19" s="1"/>
  <c r="AO25" i="19" s="1"/>
  <c r="AO26" i="19" s="1"/>
  <c r="AO27" i="19" s="1"/>
  <c r="AO28" i="19" s="1"/>
  <c r="AO29" i="19" s="1"/>
  <c r="AO30" i="19" s="1"/>
  <c r="AO31" i="19" s="1"/>
  <c r="AO32" i="19" s="1"/>
  <c r="AO33" i="19" s="1"/>
  <c r="AO34" i="19" s="1"/>
  <c r="AO35" i="19" s="1"/>
  <c r="AO36" i="19" s="1"/>
  <c r="AO37" i="19" s="1"/>
  <c r="AO38" i="19" s="1"/>
  <c r="AO39" i="19" s="1"/>
  <c r="AO40" i="19" s="1"/>
  <c r="AO41" i="19" s="1"/>
  <c r="AO42" i="19" s="1"/>
  <c r="AO43" i="19" s="1"/>
  <c r="AO44" i="19" s="1"/>
  <c r="AO45" i="19" s="1"/>
  <c r="AO46" i="19" s="1"/>
  <c r="AO47" i="19" s="1"/>
  <c r="AO48" i="19" s="1"/>
  <c r="AO49" i="19" s="1"/>
  <c r="AO50" i="19" s="1"/>
  <c r="AO51" i="19" s="1"/>
  <c r="AO52" i="19" s="1"/>
  <c r="AO53" i="19" s="1"/>
  <c r="AO54" i="19" s="1"/>
  <c r="AO55" i="19" s="1"/>
  <c r="AO56" i="19" s="1"/>
  <c r="AO57" i="19" s="1"/>
  <c r="AO58" i="19" s="1"/>
  <c r="AO59" i="19" s="1"/>
  <c r="AO60" i="19" s="1"/>
  <c r="AO61" i="19" s="1"/>
  <c r="AO62" i="19" s="1"/>
  <c r="AO63" i="19" s="1"/>
  <c r="AO64" i="19" s="1"/>
  <c r="AO65" i="19" s="1"/>
  <c r="AO66" i="19" s="1"/>
  <c r="AO67" i="19" s="1"/>
  <c r="AO68" i="19" s="1"/>
  <c r="AO69" i="19" s="1"/>
  <c r="AO70" i="19" s="1"/>
  <c r="AO71" i="19" s="1"/>
  <c r="AO72" i="19" s="1"/>
  <c r="AO73" i="19" s="1"/>
  <c r="AO74" i="19" s="1"/>
  <c r="AO75" i="19" s="1"/>
  <c r="AO76" i="19" s="1"/>
  <c r="AO77" i="19" s="1"/>
  <c r="AO78" i="19" s="1"/>
  <c r="AO79" i="19" s="1"/>
  <c r="AO80" i="19" s="1"/>
  <c r="AO81" i="19" s="1"/>
  <c r="AO82" i="19" s="1"/>
  <c r="AO83" i="19" s="1"/>
  <c r="AO84" i="19" s="1"/>
  <c r="AO85" i="19" s="1"/>
  <c r="AO86" i="19" s="1"/>
  <c r="AO87" i="19" s="1"/>
  <c r="AO88" i="19" s="1"/>
  <c r="AO89" i="19" s="1"/>
  <c r="AO90" i="19" s="1"/>
  <c r="AO91" i="19" s="1"/>
  <c r="AO92" i="19" s="1"/>
  <c r="AO93" i="19" s="1"/>
  <c r="AO94" i="19" s="1"/>
  <c r="AO95" i="19" s="1"/>
  <c r="AO96" i="19" s="1"/>
  <c r="AO97" i="19" s="1"/>
  <c r="AO98" i="19" s="1"/>
  <c r="AO99" i="19" s="1"/>
  <c r="AO100" i="19" s="1"/>
  <c r="AO101" i="19" s="1"/>
  <c r="AO102" i="19" s="1"/>
  <c r="AO103" i="19" s="1"/>
  <c r="AO104" i="19" s="1"/>
  <c r="AO105" i="19" s="1"/>
  <c r="AO106" i="19" s="1"/>
  <c r="AO107" i="19" s="1"/>
  <c r="AO108" i="19" s="1"/>
  <c r="AO109" i="19" s="1"/>
  <c r="AO110" i="19" s="1"/>
  <c r="AO111" i="19" s="1"/>
  <c r="AO112" i="19" s="1"/>
  <c r="AO113" i="19" s="1"/>
  <c r="AO114" i="19" s="1"/>
  <c r="AO115" i="19" s="1"/>
  <c r="AO116" i="19" s="1"/>
  <c r="AO117" i="19" s="1"/>
  <c r="AO118" i="19" s="1"/>
  <c r="AO119" i="19" s="1"/>
  <c r="AO120" i="19" s="1"/>
  <c r="AO121" i="19" s="1"/>
  <c r="AO122" i="19" s="1"/>
  <c r="AO123" i="19" s="1"/>
  <c r="AO124" i="19" s="1"/>
  <c r="AO125" i="19" s="1"/>
  <c r="AO126" i="19" s="1"/>
  <c r="AO127" i="19" s="1"/>
  <c r="AO128" i="19" s="1"/>
  <c r="AO129" i="19" s="1"/>
  <c r="AO130" i="19" s="1"/>
  <c r="AO131" i="19" s="1"/>
  <c r="AO132" i="19" s="1"/>
  <c r="AO133" i="19" s="1"/>
  <c r="AO134" i="19" s="1"/>
  <c r="AO135" i="19" s="1"/>
  <c r="AO136" i="19" s="1"/>
  <c r="AO137" i="19" s="1"/>
  <c r="AO138" i="19" s="1"/>
  <c r="AO139" i="19" s="1"/>
  <c r="AO140" i="19" s="1"/>
  <c r="AO141" i="19" s="1"/>
  <c r="AO142" i="19" s="1"/>
  <c r="AO143" i="19" s="1"/>
  <c r="AO144" i="19" s="1"/>
  <c r="AO145" i="19" s="1"/>
  <c r="AO146" i="19" s="1"/>
  <c r="AO147" i="19" s="1"/>
  <c r="AO148" i="19" s="1"/>
  <c r="AO149" i="19" s="1"/>
  <c r="AO150" i="19" s="1"/>
  <c r="AO151" i="19" s="1"/>
  <c r="AO152" i="19" s="1"/>
  <c r="AO153" i="19" s="1"/>
  <c r="AO154" i="19" s="1"/>
  <c r="AO155" i="19" s="1"/>
  <c r="AO156" i="19" s="1"/>
  <c r="AO157" i="19" s="1"/>
  <c r="AO158" i="19" s="1"/>
  <c r="AO159" i="19" s="1"/>
  <c r="AO160" i="19" s="1"/>
  <c r="AO161" i="19" s="1"/>
  <c r="AO162" i="19" s="1"/>
  <c r="AO163" i="19" s="1"/>
  <c r="AO164" i="19" s="1"/>
  <c r="AO165" i="19" s="1"/>
  <c r="AO166" i="19" s="1"/>
  <c r="AO167" i="19" s="1"/>
  <c r="AO168" i="19" s="1"/>
  <c r="AL6" i="19"/>
  <c r="AL7" i="19" s="1"/>
  <c r="AL8" i="19" s="1"/>
  <c r="AL9" i="19" s="1"/>
  <c r="AL10" i="19" s="1"/>
  <c r="AL11" i="19" s="1"/>
  <c r="AL12" i="19" s="1"/>
  <c r="AL13" i="19" s="1"/>
  <c r="AL14" i="19" s="1"/>
  <c r="AL15" i="19" s="1"/>
  <c r="AL16" i="19" s="1"/>
  <c r="AL17" i="19" s="1"/>
  <c r="AL18" i="19" s="1"/>
  <c r="AL19" i="19" s="1"/>
  <c r="AL20" i="19" s="1"/>
  <c r="AL21" i="19" s="1"/>
  <c r="AL22" i="19" s="1"/>
  <c r="AL23" i="19" s="1"/>
  <c r="AL24" i="19" s="1"/>
  <c r="AL25" i="19" s="1"/>
  <c r="AL26" i="19" s="1"/>
  <c r="AL27" i="19" s="1"/>
  <c r="AL28" i="19" s="1"/>
  <c r="AL29" i="19" s="1"/>
  <c r="AL30" i="19" s="1"/>
  <c r="AL31" i="19" s="1"/>
  <c r="AL32" i="19" s="1"/>
  <c r="AL33" i="19" s="1"/>
  <c r="AL34" i="19" s="1"/>
  <c r="AL35" i="19" s="1"/>
  <c r="AL36" i="19" s="1"/>
  <c r="AL37" i="19" s="1"/>
  <c r="AL38" i="19" s="1"/>
  <c r="AL39" i="19" s="1"/>
  <c r="AL40" i="19" s="1"/>
  <c r="AL41" i="19" s="1"/>
  <c r="AL42" i="19" s="1"/>
  <c r="AL43" i="19" s="1"/>
  <c r="AL44" i="19" s="1"/>
  <c r="AL45" i="19" s="1"/>
  <c r="AL46" i="19" s="1"/>
  <c r="AL47" i="19" s="1"/>
  <c r="AL48" i="19" s="1"/>
  <c r="AL49" i="19" s="1"/>
  <c r="AL50" i="19" s="1"/>
  <c r="AL51" i="19" s="1"/>
  <c r="AL52" i="19" s="1"/>
  <c r="AL53" i="19" s="1"/>
  <c r="AL54" i="19" s="1"/>
  <c r="AL55" i="19" s="1"/>
  <c r="AL56" i="19" s="1"/>
  <c r="AL57" i="19" s="1"/>
  <c r="AL58" i="19" s="1"/>
  <c r="AL59" i="19" s="1"/>
  <c r="AL60" i="19" s="1"/>
  <c r="AL61" i="19" s="1"/>
  <c r="AL62" i="19" s="1"/>
  <c r="AL63" i="19" s="1"/>
  <c r="AL64" i="19" s="1"/>
  <c r="AL65" i="19" s="1"/>
  <c r="AL66" i="19" s="1"/>
  <c r="AL67" i="19" s="1"/>
  <c r="AL68" i="19" s="1"/>
  <c r="AL69" i="19" s="1"/>
  <c r="AL70" i="19" s="1"/>
  <c r="AL71" i="19" s="1"/>
  <c r="AL72" i="19" s="1"/>
  <c r="AL73" i="19" s="1"/>
  <c r="AL74" i="19" s="1"/>
  <c r="AL75" i="19" s="1"/>
  <c r="AL76" i="19" s="1"/>
  <c r="AL77" i="19" s="1"/>
  <c r="AL78" i="19" s="1"/>
  <c r="AL79" i="19" s="1"/>
  <c r="AL80" i="19" s="1"/>
  <c r="AL81" i="19" s="1"/>
  <c r="AL82" i="19" s="1"/>
  <c r="AL83" i="19" s="1"/>
  <c r="AL84" i="19" s="1"/>
  <c r="AL85" i="19" s="1"/>
  <c r="AL86" i="19" s="1"/>
  <c r="AL87" i="19" s="1"/>
  <c r="AL88" i="19" s="1"/>
  <c r="AL89" i="19" s="1"/>
  <c r="AL90" i="19" s="1"/>
  <c r="AL91" i="19" s="1"/>
  <c r="AL92" i="19" s="1"/>
  <c r="AL93" i="19" s="1"/>
  <c r="AL94" i="19" s="1"/>
  <c r="AL95" i="19" s="1"/>
  <c r="AL96" i="19" s="1"/>
  <c r="AL97" i="19" s="1"/>
  <c r="AL98" i="19" s="1"/>
  <c r="AL99" i="19" s="1"/>
  <c r="AL100" i="19" s="1"/>
  <c r="AL101" i="19" s="1"/>
  <c r="AL102" i="19" s="1"/>
  <c r="AL103" i="19" s="1"/>
  <c r="AL104" i="19" s="1"/>
  <c r="AL105" i="19" s="1"/>
  <c r="AL106" i="19" s="1"/>
  <c r="AL107" i="19" s="1"/>
  <c r="AL108" i="19" s="1"/>
  <c r="AL109" i="19" s="1"/>
  <c r="AL110" i="19" s="1"/>
  <c r="AL111" i="19" s="1"/>
  <c r="AL112" i="19" s="1"/>
  <c r="AL113" i="19" s="1"/>
  <c r="AL114" i="19" s="1"/>
  <c r="AL115" i="19" s="1"/>
  <c r="AL116" i="19" s="1"/>
  <c r="AL117" i="19" s="1"/>
  <c r="AL118" i="19" s="1"/>
  <c r="AL119" i="19" s="1"/>
  <c r="AL120" i="19" s="1"/>
  <c r="AL121" i="19" s="1"/>
  <c r="AL122" i="19" s="1"/>
  <c r="AL123" i="19" s="1"/>
  <c r="AL124" i="19" s="1"/>
  <c r="AL125" i="19" s="1"/>
  <c r="AL126" i="19" s="1"/>
  <c r="AL127" i="19" s="1"/>
  <c r="AL128" i="19" s="1"/>
  <c r="AL129" i="19" s="1"/>
  <c r="AL130" i="19" s="1"/>
  <c r="AL131" i="19" s="1"/>
  <c r="AL132" i="19" s="1"/>
  <c r="AL133" i="19" s="1"/>
  <c r="AL134" i="19" s="1"/>
  <c r="AL135" i="19" s="1"/>
  <c r="AL136" i="19" s="1"/>
  <c r="AL137" i="19" s="1"/>
  <c r="AL138" i="19" s="1"/>
  <c r="AL139" i="19" s="1"/>
  <c r="AL140" i="19" s="1"/>
  <c r="AL141" i="19" s="1"/>
  <c r="AL142" i="19" s="1"/>
  <c r="AL143" i="19" s="1"/>
  <c r="AL144" i="19" s="1"/>
  <c r="AL145" i="19" s="1"/>
  <c r="AL146" i="19" s="1"/>
  <c r="AL147" i="19" s="1"/>
  <c r="AL148" i="19" s="1"/>
  <c r="AL149" i="19" s="1"/>
  <c r="AL150" i="19" s="1"/>
  <c r="AL151" i="19" s="1"/>
  <c r="AL152" i="19" s="1"/>
  <c r="AL153" i="19" s="1"/>
  <c r="AL154" i="19" s="1"/>
  <c r="AL155" i="19" s="1"/>
  <c r="AL156" i="19" s="1"/>
  <c r="AL157" i="19" s="1"/>
  <c r="AL158" i="19" s="1"/>
  <c r="AL159" i="19" s="1"/>
  <c r="AL160" i="19" s="1"/>
  <c r="AL161" i="19" s="1"/>
  <c r="AL162" i="19" s="1"/>
  <c r="AL163" i="19" s="1"/>
  <c r="AL164" i="19" s="1"/>
  <c r="AL165" i="19" s="1"/>
  <c r="AL166" i="19" s="1"/>
  <c r="AL167" i="19" s="1"/>
  <c r="AL168" i="19" s="1"/>
  <c r="AQ6" i="19"/>
  <c r="AQ7" i="19" s="1"/>
  <c r="AQ8" i="19" s="1"/>
  <c r="AQ9" i="19" s="1"/>
  <c r="AQ10" i="19" s="1"/>
  <c r="AQ11" i="19" s="1"/>
  <c r="AQ12" i="19" s="1"/>
  <c r="AQ13" i="19" s="1"/>
  <c r="AQ14" i="19" s="1"/>
  <c r="AQ15" i="19" s="1"/>
  <c r="AQ16" i="19" s="1"/>
  <c r="AQ17" i="19" s="1"/>
  <c r="AQ18" i="19" s="1"/>
  <c r="AQ19" i="19" s="1"/>
  <c r="AQ20" i="19" s="1"/>
  <c r="AQ21" i="19" s="1"/>
  <c r="AQ22" i="19" s="1"/>
  <c r="AQ23" i="19" s="1"/>
  <c r="AQ24" i="19" s="1"/>
  <c r="AQ25" i="19" s="1"/>
  <c r="AQ26" i="19" s="1"/>
  <c r="AQ27" i="19" s="1"/>
  <c r="AQ28" i="19" s="1"/>
  <c r="AQ29" i="19" s="1"/>
  <c r="AQ30" i="19" s="1"/>
  <c r="AQ31" i="19" s="1"/>
  <c r="AQ32" i="19" s="1"/>
  <c r="AQ33" i="19" s="1"/>
  <c r="AQ34" i="19" s="1"/>
  <c r="AQ35" i="19" s="1"/>
  <c r="AQ36" i="19" s="1"/>
  <c r="AQ37" i="19" s="1"/>
  <c r="AQ38" i="19" s="1"/>
  <c r="AQ39" i="19" s="1"/>
  <c r="AQ40" i="19" s="1"/>
  <c r="AQ41" i="19" s="1"/>
  <c r="AQ42" i="19" s="1"/>
  <c r="AQ43" i="19" s="1"/>
  <c r="AQ44" i="19" s="1"/>
  <c r="AQ45" i="19" s="1"/>
  <c r="AQ46" i="19" s="1"/>
  <c r="AQ47" i="19" s="1"/>
  <c r="AQ48" i="19" s="1"/>
  <c r="AQ49" i="19" s="1"/>
  <c r="AQ50" i="19" s="1"/>
  <c r="AQ51" i="19" s="1"/>
  <c r="AQ52" i="19" s="1"/>
  <c r="AQ53" i="19" s="1"/>
  <c r="AQ54" i="19" s="1"/>
  <c r="AQ55" i="19" s="1"/>
  <c r="AQ56" i="19" s="1"/>
  <c r="AQ57" i="19" s="1"/>
  <c r="AQ58" i="19" s="1"/>
  <c r="AQ59" i="19" s="1"/>
  <c r="AQ60" i="19" s="1"/>
  <c r="AQ61" i="19" s="1"/>
  <c r="AQ62" i="19" s="1"/>
  <c r="AQ63" i="19" s="1"/>
  <c r="AQ64" i="19" s="1"/>
  <c r="AQ65" i="19" s="1"/>
  <c r="AQ66" i="19" s="1"/>
  <c r="AQ67" i="19" s="1"/>
  <c r="AQ68" i="19" s="1"/>
  <c r="AQ69" i="19" s="1"/>
  <c r="AQ70" i="19" s="1"/>
  <c r="AQ71" i="19" s="1"/>
  <c r="AQ72" i="19" s="1"/>
  <c r="AQ73" i="19" s="1"/>
  <c r="AQ74" i="19" s="1"/>
  <c r="AQ75" i="19" s="1"/>
  <c r="AQ76" i="19" s="1"/>
  <c r="AQ77" i="19" s="1"/>
  <c r="AQ78" i="19" s="1"/>
  <c r="AQ79" i="19" s="1"/>
  <c r="AQ80" i="19" s="1"/>
  <c r="AQ81" i="19" s="1"/>
  <c r="AQ82" i="19" s="1"/>
  <c r="AQ83" i="19" s="1"/>
  <c r="AQ84" i="19" s="1"/>
  <c r="AQ85" i="19" s="1"/>
  <c r="AQ86" i="19" s="1"/>
  <c r="AQ87" i="19" s="1"/>
  <c r="AQ88" i="19" s="1"/>
  <c r="AQ89" i="19" s="1"/>
  <c r="AQ90" i="19" s="1"/>
  <c r="AQ91" i="19" s="1"/>
  <c r="AQ92" i="19" s="1"/>
  <c r="AQ93" i="19" s="1"/>
  <c r="AQ94" i="19" s="1"/>
  <c r="AQ95" i="19" s="1"/>
  <c r="AQ96" i="19" s="1"/>
  <c r="AQ97" i="19" s="1"/>
  <c r="AQ98" i="19" s="1"/>
  <c r="AQ99" i="19" s="1"/>
  <c r="AQ100" i="19" s="1"/>
  <c r="AQ101" i="19" s="1"/>
  <c r="AQ102" i="19" s="1"/>
  <c r="AQ103" i="19" s="1"/>
  <c r="AQ104" i="19" s="1"/>
  <c r="AQ105" i="19" s="1"/>
  <c r="AQ106" i="19" s="1"/>
  <c r="AQ107" i="19" s="1"/>
  <c r="AQ108" i="19" s="1"/>
  <c r="AQ109" i="19" s="1"/>
  <c r="AQ110" i="19" s="1"/>
  <c r="AQ111" i="19" s="1"/>
  <c r="AQ112" i="19" s="1"/>
  <c r="AQ113" i="19" s="1"/>
  <c r="AQ114" i="19" s="1"/>
  <c r="AQ115" i="19" s="1"/>
  <c r="AQ116" i="19" s="1"/>
  <c r="AQ117" i="19" s="1"/>
  <c r="AQ118" i="19" s="1"/>
  <c r="AQ119" i="19" s="1"/>
  <c r="AQ120" i="19" s="1"/>
  <c r="AQ121" i="19" s="1"/>
  <c r="AQ122" i="19" s="1"/>
  <c r="AQ123" i="19" s="1"/>
  <c r="AQ124" i="19" s="1"/>
  <c r="AQ125" i="19" s="1"/>
  <c r="AQ126" i="19" s="1"/>
  <c r="AQ127" i="19" s="1"/>
  <c r="AQ128" i="19" s="1"/>
  <c r="AQ129" i="19" s="1"/>
  <c r="AQ130" i="19" s="1"/>
  <c r="AQ131" i="19" s="1"/>
  <c r="AQ132" i="19" s="1"/>
  <c r="AQ133" i="19" s="1"/>
  <c r="AQ134" i="19" s="1"/>
  <c r="AQ135" i="19" s="1"/>
  <c r="AQ136" i="19" s="1"/>
  <c r="AQ137" i="19" s="1"/>
  <c r="AQ138" i="19" s="1"/>
  <c r="AQ139" i="19" s="1"/>
  <c r="AQ140" i="19" s="1"/>
  <c r="AQ141" i="19" s="1"/>
  <c r="AQ142" i="19" s="1"/>
  <c r="AQ143" i="19" s="1"/>
  <c r="AQ144" i="19" s="1"/>
  <c r="AQ145" i="19" s="1"/>
  <c r="AQ146" i="19" s="1"/>
  <c r="AQ147" i="19" s="1"/>
  <c r="AQ148" i="19" s="1"/>
  <c r="AQ149" i="19" s="1"/>
  <c r="AQ150" i="19" s="1"/>
  <c r="AQ151" i="19" s="1"/>
  <c r="AQ152" i="19" s="1"/>
  <c r="AQ153" i="19" s="1"/>
  <c r="AQ154" i="19" s="1"/>
  <c r="AQ155" i="19" s="1"/>
  <c r="AQ156" i="19" s="1"/>
  <c r="AQ157" i="19" s="1"/>
  <c r="AQ158" i="19" s="1"/>
  <c r="AQ159" i="19" s="1"/>
  <c r="AQ160" i="19" s="1"/>
  <c r="AQ161" i="19" s="1"/>
  <c r="AQ162" i="19" s="1"/>
  <c r="AQ163" i="19" s="1"/>
  <c r="AQ164" i="19" s="1"/>
  <c r="AQ165" i="19" s="1"/>
  <c r="AQ166" i="19" s="1"/>
  <c r="AQ167" i="19" s="1"/>
  <c r="AQ168" i="19" s="1"/>
  <c r="AM6" i="19"/>
  <c r="AM7" i="19" s="1"/>
  <c r="AM8" i="19" s="1"/>
  <c r="AM9" i="19" s="1"/>
  <c r="AM10" i="19" s="1"/>
  <c r="AM11" i="19" s="1"/>
  <c r="AM12" i="19" s="1"/>
  <c r="AM13" i="19" s="1"/>
  <c r="AM14" i="19" s="1"/>
  <c r="AM15" i="19" s="1"/>
  <c r="AM16" i="19" s="1"/>
  <c r="AM17" i="19" s="1"/>
  <c r="AM18" i="19" s="1"/>
  <c r="AM19" i="19" s="1"/>
  <c r="AM20" i="19" s="1"/>
  <c r="AM21" i="19" s="1"/>
  <c r="AM22" i="19" s="1"/>
  <c r="AM23" i="19" s="1"/>
  <c r="AM24" i="19" s="1"/>
  <c r="AM25" i="19" s="1"/>
  <c r="AM26" i="19" s="1"/>
  <c r="AM27" i="19" s="1"/>
  <c r="AM28" i="19" s="1"/>
  <c r="AM29" i="19" s="1"/>
  <c r="AM30" i="19" s="1"/>
  <c r="AM31" i="19" s="1"/>
  <c r="AM32" i="19" s="1"/>
  <c r="AM33" i="19" s="1"/>
  <c r="AM34" i="19" s="1"/>
  <c r="AM35" i="19" s="1"/>
  <c r="AM36" i="19" s="1"/>
  <c r="AM37" i="19" s="1"/>
  <c r="AM38" i="19" s="1"/>
  <c r="AM39" i="19" s="1"/>
  <c r="AM40" i="19" s="1"/>
  <c r="AM41" i="19" s="1"/>
  <c r="AM42" i="19" s="1"/>
  <c r="AM43" i="19" s="1"/>
  <c r="AM44" i="19" s="1"/>
  <c r="AM45" i="19" s="1"/>
  <c r="AM46" i="19" s="1"/>
  <c r="AM47" i="19" s="1"/>
  <c r="AM48" i="19" s="1"/>
  <c r="AM49" i="19" s="1"/>
  <c r="AM50" i="19" s="1"/>
  <c r="AM51" i="19" s="1"/>
  <c r="AM52" i="19" s="1"/>
  <c r="AM53" i="19" s="1"/>
  <c r="AM54" i="19" s="1"/>
  <c r="AM55" i="19" s="1"/>
  <c r="AM56" i="19" s="1"/>
  <c r="AM57" i="19" s="1"/>
  <c r="AM58" i="19" s="1"/>
  <c r="AM59" i="19" s="1"/>
  <c r="AM60" i="19" s="1"/>
  <c r="AM61" i="19" s="1"/>
  <c r="AM62" i="19" s="1"/>
  <c r="AM63" i="19" s="1"/>
  <c r="AM64" i="19" s="1"/>
  <c r="AM65" i="19" s="1"/>
  <c r="AM66" i="19" s="1"/>
  <c r="AM67" i="19" s="1"/>
  <c r="AM68" i="19" s="1"/>
  <c r="AM69" i="19" s="1"/>
  <c r="AM70" i="19" s="1"/>
  <c r="AM71" i="19" s="1"/>
  <c r="AM72" i="19" s="1"/>
  <c r="AM73" i="19" s="1"/>
  <c r="AM74" i="19" s="1"/>
  <c r="AM75" i="19" s="1"/>
  <c r="AM76" i="19" s="1"/>
  <c r="AM77" i="19" s="1"/>
  <c r="AM78" i="19" s="1"/>
  <c r="AM79" i="19" s="1"/>
  <c r="AM80" i="19" s="1"/>
  <c r="AM81" i="19" s="1"/>
  <c r="AM82" i="19" s="1"/>
  <c r="AM83" i="19" s="1"/>
  <c r="AM84" i="19" s="1"/>
  <c r="AM85" i="19" s="1"/>
  <c r="AM86" i="19" s="1"/>
  <c r="AM87" i="19" s="1"/>
  <c r="AM88" i="19" s="1"/>
  <c r="AM89" i="19" s="1"/>
  <c r="AM90" i="19" s="1"/>
  <c r="AM91" i="19" s="1"/>
  <c r="AM92" i="19" s="1"/>
  <c r="AM93" i="19" s="1"/>
  <c r="AM94" i="19" s="1"/>
  <c r="AM95" i="19" s="1"/>
  <c r="AM96" i="19" s="1"/>
  <c r="AM97" i="19" s="1"/>
  <c r="AM98" i="19" s="1"/>
  <c r="AM99" i="19" s="1"/>
  <c r="AM100" i="19" s="1"/>
  <c r="AM101" i="19" s="1"/>
  <c r="AM102" i="19" s="1"/>
  <c r="AM103" i="19" s="1"/>
  <c r="AM104" i="19" s="1"/>
  <c r="AM105" i="19" s="1"/>
  <c r="AM106" i="19" s="1"/>
  <c r="AM107" i="19" s="1"/>
  <c r="AM108" i="19" s="1"/>
  <c r="AM109" i="19" s="1"/>
  <c r="AM110" i="19" s="1"/>
  <c r="AM111" i="19" s="1"/>
  <c r="AM112" i="19" s="1"/>
  <c r="AM113" i="19" s="1"/>
  <c r="AM114" i="19" s="1"/>
  <c r="AM115" i="19" s="1"/>
  <c r="AM116" i="19" s="1"/>
  <c r="AM117" i="19" s="1"/>
  <c r="AM118" i="19" s="1"/>
  <c r="AM119" i="19" s="1"/>
  <c r="AM120" i="19" s="1"/>
  <c r="AM121" i="19" s="1"/>
  <c r="AM122" i="19" s="1"/>
  <c r="AM123" i="19" s="1"/>
  <c r="AM124" i="19" s="1"/>
  <c r="AM125" i="19" s="1"/>
  <c r="AM126" i="19" s="1"/>
  <c r="AM127" i="19" s="1"/>
  <c r="AM128" i="19" s="1"/>
  <c r="AM129" i="19" s="1"/>
  <c r="AM130" i="19" s="1"/>
  <c r="AM131" i="19" s="1"/>
  <c r="AM132" i="19" s="1"/>
  <c r="AM133" i="19" s="1"/>
  <c r="AM134" i="19" s="1"/>
  <c r="AM135" i="19" s="1"/>
  <c r="AM136" i="19" s="1"/>
  <c r="AM137" i="19" s="1"/>
  <c r="AM138" i="19" s="1"/>
  <c r="AM139" i="19" s="1"/>
  <c r="AM140" i="19" s="1"/>
  <c r="AM141" i="19" s="1"/>
  <c r="AM142" i="19" s="1"/>
  <c r="AM143" i="19" s="1"/>
  <c r="AM144" i="19" s="1"/>
  <c r="AM145" i="19" s="1"/>
  <c r="AM146" i="19" s="1"/>
  <c r="AM147" i="19" s="1"/>
  <c r="AM148" i="19" s="1"/>
  <c r="AM149" i="19" s="1"/>
  <c r="AM150" i="19" s="1"/>
  <c r="AM151" i="19" s="1"/>
  <c r="AM152" i="19" s="1"/>
  <c r="AM153" i="19" s="1"/>
  <c r="AM154" i="19" s="1"/>
  <c r="AM155" i="19" s="1"/>
  <c r="AM156" i="19" s="1"/>
  <c r="AM157" i="19" s="1"/>
  <c r="AM158" i="19" s="1"/>
  <c r="AM159" i="19" s="1"/>
  <c r="AM160" i="19" s="1"/>
  <c r="AM161" i="19" s="1"/>
  <c r="AM162" i="19" s="1"/>
  <c r="AM163" i="19" s="1"/>
  <c r="AM164" i="19" s="1"/>
  <c r="AM165" i="19" s="1"/>
  <c r="AM166" i="19" s="1"/>
  <c r="AM167" i="19" s="1"/>
  <c r="AM168" i="19" s="1"/>
  <c r="AP6" i="19"/>
  <c r="AP7" i="19" s="1"/>
  <c r="AP8" i="19" s="1"/>
  <c r="AP9" i="19" s="1"/>
  <c r="AP10" i="19" s="1"/>
  <c r="AP11" i="19" s="1"/>
  <c r="AP12" i="19" s="1"/>
  <c r="AP13" i="19" s="1"/>
  <c r="AP14" i="19" s="1"/>
  <c r="AP15" i="19" s="1"/>
  <c r="AP16" i="19" s="1"/>
  <c r="AP17" i="19" s="1"/>
  <c r="AP18" i="19" s="1"/>
  <c r="AP19" i="19" s="1"/>
  <c r="AP20" i="19" s="1"/>
  <c r="AP21" i="19" s="1"/>
  <c r="AP22" i="19" s="1"/>
  <c r="AP23" i="19" s="1"/>
  <c r="AP24" i="19" s="1"/>
  <c r="AP25" i="19" s="1"/>
  <c r="AP26" i="19" s="1"/>
  <c r="AP27" i="19" s="1"/>
  <c r="AP28" i="19" s="1"/>
  <c r="AP29" i="19" s="1"/>
  <c r="AP30" i="19" s="1"/>
  <c r="AP31" i="19" s="1"/>
  <c r="AP32" i="19" s="1"/>
  <c r="AP33" i="19" s="1"/>
  <c r="AP34" i="19" s="1"/>
  <c r="AP35" i="19" s="1"/>
  <c r="AP36" i="19" s="1"/>
  <c r="AP37" i="19" s="1"/>
  <c r="AP38" i="19" s="1"/>
  <c r="AP39" i="19" s="1"/>
  <c r="AP40" i="19" s="1"/>
  <c r="AP41" i="19" s="1"/>
  <c r="AP42" i="19" s="1"/>
  <c r="AP43" i="19" s="1"/>
  <c r="AP44" i="19" s="1"/>
  <c r="AP45" i="19" s="1"/>
  <c r="AP46" i="19" s="1"/>
  <c r="AP47" i="19" s="1"/>
  <c r="AP48" i="19" s="1"/>
  <c r="AP49" i="19" s="1"/>
  <c r="AP50" i="19" s="1"/>
  <c r="AP51" i="19" s="1"/>
  <c r="AP52" i="19" s="1"/>
  <c r="AP53" i="19" s="1"/>
  <c r="AP54" i="19" s="1"/>
  <c r="AP55" i="19" s="1"/>
  <c r="AP56" i="19" s="1"/>
  <c r="AP57" i="19" s="1"/>
  <c r="AP58" i="19" s="1"/>
  <c r="AP59" i="19" s="1"/>
  <c r="AP60" i="19" s="1"/>
  <c r="AP61" i="19" s="1"/>
  <c r="AP62" i="19" s="1"/>
  <c r="AP63" i="19" s="1"/>
  <c r="AP64" i="19" s="1"/>
  <c r="AP65" i="19" s="1"/>
  <c r="AP66" i="19" s="1"/>
  <c r="AP67" i="19" s="1"/>
  <c r="AP68" i="19" s="1"/>
  <c r="AP69" i="19" s="1"/>
  <c r="AP70" i="19" s="1"/>
  <c r="AP71" i="19" s="1"/>
  <c r="AP72" i="19" s="1"/>
  <c r="AP73" i="19" s="1"/>
  <c r="AP74" i="19" s="1"/>
  <c r="AP75" i="19" s="1"/>
  <c r="AP76" i="19" s="1"/>
  <c r="AP77" i="19" s="1"/>
  <c r="AP78" i="19" s="1"/>
  <c r="AP79" i="19" s="1"/>
  <c r="AP80" i="19" s="1"/>
  <c r="AP81" i="19" s="1"/>
  <c r="AP82" i="19" s="1"/>
  <c r="AP83" i="19" s="1"/>
  <c r="AP84" i="19" s="1"/>
  <c r="AP85" i="19" s="1"/>
  <c r="AP86" i="19" s="1"/>
  <c r="AP87" i="19" s="1"/>
  <c r="AP88" i="19" s="1"/>
  <c r="AP89" i="19" s="1"/>
  <c r="AP90" i="19" s="1"/>
  <c r="AP91" i="19" s="1"/>
  <c r="AP92" i="19" s="1"/>
  <c r="AP93" i="19" s="1"/>
  <c r="AP94" i="19" s="1"/>
  <c r="AP95" i="19" s="1"/>
  <c r="AP96" i="19" s="1"/>
  <c r="AP97" i="19" s="1"/>
  <c r="AP98" i="19" s="1"/>
  <c r="AP99" i="19" s="1"/>
  <c r="AP100" i="19" s="1"/>
  <c r="AP101" i="19" s="1"/>
  <c r="AP102" i="19" s="1"/>
  <c r="AP103" i="19" s="1"/>
  <c r="AP104" i="19" s="1"/>
  <c r="AP105" i="19" s="1"/>
  <c r="AP106" i="19" s="1"/>
  <c r="AP107" i="19" s="1"/>
  <c r="AP108" i="19" s="1"/>
  <c r="AP109" i="19" s="1"/>
  <c r="AP110" i="19" s="1"/>
  <c r="AP111" i="19" s="1"/>
  <c r="AP112" i="19" s="1"/>
  <c r="AP113" i="19" s="1"/>
  <c r="AP114" i="19" s="1"/>
  <c r="AP115" i="19" s="1"/>
  <c r="AP116" i="19" s="1"/>
  <c r="AP117" i="19" s="1"/>
  <c r="AP118" i="19" s="1"/>
  <c r="AP119" i="19" s="1"/>
  <c r="AP120" i="19" s="1"/>
  <c r="AP121" i="19" s="1"/>
  <c r="AP122" i="19" s="1"/>
  <c r="AP123" i="19" s="1"/>
  <c r="AP124" i="19" s="1"/>
  <c r="AP125" i="19" s="1"/>
  <c r="AP126" i="19" s="1"/>
  <c r="AP127" i="19" s="1"/>
  <c r="AP128" i="19" s="1"/>
  <c r="AP129" i="19" s="1"/>
  <c r="AP130" i="19" s="1"/>
  <c r="AP131" i="19" s="1"/>
  <c r="AP132" i="19" s="1"/>
  <c r="AP133" i="19" s="1"/>
  <c r="AP134" i="19" s="1"/>
  <c r="AP135" i="19" s="1"/>
  <c r="AP136" i="19" s="1"/>
  <c r="AP137" i="19" s="1"/>
  <c r="AP138" i="19" s="1"/>
  <c r="AP139" i="19" s="1"/>
  <c r="AP140" i="19" s="1"/>
  <c r="AP141" i="19" s="1"/>
  <c r="AP142" i="19" s="1"/>
  <c r="AP143" i="19" s="1"/>
  <c r="AP144" i="19" s="1"/>
  <c r="AP145" i="19" s="1"/>
  <c r="AP146" i="19" s="1"/>
  <c r="AP147" i="19" s="1"/>
  <c r="AP148" i="19" s="1"/>
  <c r="AP149" i="19" s="1"/>
  <c r="AP150" i="19" s="1"/>
  <c r="AP151" i="19" s="1"/>
  <c r="AP152" i="19" s="1"/>
  <c r="AP153" i="19" s="1"/>
  <c r="AP154" i="19" s="1"/>
  <c r="AP155" i="19" s="1"/>
  <c r="AP156" i="19" s="1"/>
  <c r="AP157" i="19" s="1"/>
  <c r="AP158" i="19" s="1"/>
  <c r="AP159" i="19" s="1"/>
  <c r="AP160" i="19" s="1"/>
  <c r="AP161" i="19" s="1"/>
  <c r="AP162" i="19" s="1"/>
  <c r="AP163" i="19" s="1"/>
  <c r="AP164" i="19" s="1"/>
  <c r="AP165" i="19" s="1"/>
  <c r="AP166" i="19" s="1"/>
  <c r="AP167" i="19" s="1"/>
  <c r="AP168" i="19" s="1"/>
  <c r="D253" i="22" l="1"/>
  <c r="F253" i="22"/>
  <c r="H253" i="22"/>
  <c r="J253" i="22"/>
  <c r="L253" i="22"/>
  <c r="N253" i="22"/>
  <c r="P253" i="22"/>
  <c r="R253" i="22"/>
  <c r="T253" i="22"/>
  <c r="V253" i="22"/>
  <c r="X253" i="22"/>
  <c r="Z253" i="22"/>
  <c r="AB253" i="22"/>
  <c r="AD253" i="22"/>
  <c r="AF253" i="22"/>
  <c r="AH253" i="22"/>
  <c r="AJ253" i="22"/>
  <c r="AL253" i="22"/>
  <c r="AN253" i="22"/>
  <c r="AP253" i="22"/>
  <c r="AR253" i="22"/>
  <c r="AT253" i="22"/>
  <c r="AV253" i="22"/>
  <c r="AX253" i="22"/>
  <c r="AZ253" i="22"/>
  <c r="BB253" i="22"/>
  <c r="BD253" i="22"/>
  <c r="BF253" i="22"/>
  <c r="BH253" i="22"/>
  <c r="BJ253" i="22"/>
  <c r="BL253" i="22"/>
  <c r="BN253" i="22"/>
  <c r="BP253" i="22"/>
  <c r="BR253" i="22"/>
  <c r="BT253" i="22"/>
  <c r="BV253" i="22"/>
  <c r="BX253" i="22"/>
  <c r="BZ253" i="22"/>
  <c r="CB253" i="22"/>
  <c r="B254" i="22"/>
  <c r="D147" i="22"/>
  <c r="F147" i="22"/>
  <c r="H147" i="22"/>
  <c r="J147" i="22"/>
  <c r="L147" i="22"/>
  <c r="N147" i="22"/>
  <c r="P147" i="22"/>
  <c r="R147" i="22"/>
  <c r="T147" i="22"/>
  <c r="V147" i="22"/>
  <c r="X147" i="22"/>
  <c r="Z147" i="22"/>
  <c r="AB147" i="22"/>
  <c r="AD147" i="22"/>
  <c r="AF147" i="22"/>
  <c r="AH147" i="22"/>
  <c r="AJ147" i="22"/>
  <c r="AL147" i="22"/>
  <c r="AN147" i="22"/>
  <c r="AP147" i="22"/>
  <c r="AR147" i="22"/>
  <c r="AT147" i="22"/>
  <c r="AV147" i="22"/>
  <c r="AX147" i="22"/>
  <c r="AZ147" i="22"/>
  <c r="BB147" i="22"/>
  <c r="BD147" i="22"/>
  <c r="BF147" i="22"/>
  <c r="BH147" i="22"/>
  <c r="BJ147" i="22"/>
  <c r="BL147" i="22"/>
  <c r="BN147" i="22"/>
  <c r="BP147" i="22"/>
  <c r="BR147" i="22"/>
  <c r="BT147" i="22"/>
  <c r="BV147" i="22"/>
  <c r="BX147" i="22"/>
  <c r="BZ147" i="22"/>
  <c r="CB147" i="22"/>
  <c r="B148" i="22"/>
  <c r="J41" i="22"/>
  <c r="P41" i="22"/>
  <c r="AB41" i="22"/>
  <c r="AH41" i="22"/>
  <c r="AL41" i="22"/>
  <c r="AZ41" i="22"/>
  <c r="BD41" i="22"/>
  <c r="BH41" i="22"/>
  <c r="BN41" i="22"/>
  <c r="BX41" i="22"/>
  <c r="D41" i="22"/>
  <c r="H41" i="22"/>
  <c r="L41" i="22"/>
  <c r="R41" i="22"/>
  <c r="T41" i="22"/>
  <c r="V41" i="22"/>
  <c r="X41" i="22"/>
  <c r="AD41" i="22"/>
  <c r="AJ41" i="22"/>
  <c r="AN41" i="22"/>
  <c r="AV41" i="22"/>
  <c r="BB41" i="22"/>
  <c r="BJ41" i="22"/>
  <c r="BP41" i="22"/>
  <c r="BT41" i="22"/>
  <c r="CE41" i="22"/>
  <c r="B42" i="22"/>
  <c r="F41" i="22"/>
  <c r="N41" i="22"/>
  <c r="Z41" i="22"/>
  <c r="AF41" i="22"/>
  <c r="AP41" i="22"/>
  <c r="AR41" i="22"/>
  <c r="AT41" i="22"/>
  <c r="AX41" i="22"/>
  <c r="BF41" i="22"/>
  <c r="BL41" i="22"/>
  <c r="BR41" i="22"/>
  <c r="BV41" i="22"/>
  <c r="BZ41" i="22"/>
  <c r="Y124" i="19"/>
  <c r="X124" i="19"/>
  <c r="W124" i="19"/>
  <c r="V124" i="19"/>
  <c r="U124" i="19"/>
  <c r="T124" i="19"/>
  <c r="S124" i="19"/>
  <c r="R124" i="19"/>
  <c r="Q125" i="19"/>
  <c r="Y34" i="19"/>
  <c r="X34" i="19"/>
  <c r="W34" i="19"/>
  <c r="V34" i="19"/>
  <c r="U34" i="19"/>
  <c r="T34" i="19"/>
  <c r="S34" i="19"/>
  <c r="Q35" i="19"/>
  <c r="R34" i="19"/>
  <c r="L20" i="23"/>
  <c r="CG39" i="22" s="1"/>
  <c r="K20" i="23"/>
  <c r="CF39" i="22" s="1"/>
  <c r="CC146" i="22"/>
  <c r="CD40" i="22" s="1"/>
  <c r="CH40" i="22" s="1"/>
  <c r="D21" i="23" s="1"/>
  <c r="H21" i="23" s="1"/>
  <c r="I21" i="23" s="1"/>
  <c r="J21" i="23" s="1"/>
  <c r="CC40" i="22"/>
  <c r="G21" i="23" s="1"/>
  <c r="CC252" i="22"/>
  <c r="D254" i="22" l="1"/>
  <c r="F254" i="22"/>
  <c r="H254" i="22"/>
  <c r="J254" i="22"/>
  <c r="L254" i="22"/>
  <c r="N254" i="22"/>
  <c r="P254" i="22"/>
  <c r="R254" i="22"/>
  <c r="T254" i="22"/>
  <c r="V254" i="22"/>
  <c r="X254" i="22"/>
  <c r="Z254" i="22"/>
  <c r="AB254" i="22"/>
  <c r="AD254" i="22"/>
  <c r="AF254" i="22"/>
  <c r="AH254" i="22"/>
  <c r="AJ254" i="22"/>
  <c r="AL254" i="22"/>
  <c r="AN254" i="22"/>
  <c r="AP254" i="22"/>
  <c r="AR254" i="22"/>
  <c r="AT254" i="22"/>
  <c r="AV254" i="22"/>
  <c r="AX254" i="22"/>
  <c r="AZ254" i="22"/>
  <c r="BB254" i="22"/>
  <c r="BD254" i="22"/>
  <c r="BF254" i="22"/>
  <c r="BH254" i="22"/>
  <c r="BJ254" i="22"/>
  <c r="BL254" i="22"/>
  <c r="BN254" i="22"/>
  <c r="BP254" i="22"/>
  <c r="BR254" i="22"/>
  <c r="BT254" i="22"/>
  <c r="BV254" i="22"/>
  <c r="BX254" i="22"/>
  <c r="BZ254" i="22"/>
  <c r="CB254" i="22"/>
  <c r="B255" i="22"/>
  <c r="D148" i="22"/>
  <c r="F148" i="22"/>
  <c r="H148" i="22"/>
  <c r="J148" i="22"/>
  <c r="L148" i="22"/>
  <c r="N148" i="22"/>
  <c r="P148" i="22"/>
  <c r="R148" i="22"/>
  <c r="T148" i="22"/>
  <c r="V148" i="22"/>
  <c r="X148" i="22"/>
  <c r="Z148" i="22"/>
  <c r="AB148" i="22"/>
  <c r="AD148" i="22"/>
  <c r="AF148" i="22"/>
  <c r="AH148" i="22"/>
  <c r="AJ148" i="22"/>
  <c r="AL148" i="22"/>
  <c r="AN148" i="22"/>
  <c r="AP148" i="22"/>
  <c r="AR148" i="22"/>
  <c r="AT148" i="22"/>
  <c r="AV148" i="22"/>
  <c r="AX148" i="22"/>
  <c r="AZ148" i="22"/>
  <c r="BB148" i="22"/>
  <c r="BD148" i="22"/>
  <c r="BF148" i="22"/>
  <c r="BH148" i="22"/>
  <c r="BJ148" i="22"/>
  <c r="BL148" i="22"/>
  <c r="BN148" i="22"/>
  <c r="BP148" i="22"/>
  <c r="BR148" i="22"/>
  <c r="BT148" i="22"/>
  <c r="BV148" i="22"/>
  <c r="BX148" i="22"/>
  <c r="BZ148" i="22"/>
  <c r="CB148" i="22"/>
  <c r="B149" i="22"/>
  <c r="H42" i="22"/>
  <c r="N42" i="22"/>
  <c r="R42" i="22"/>
  <c r="X42" i="22"/>
  <c r="AD42" i="22"/>
  <c r="AH42" i="22"/>
  <c r="AN42" i="22"/>
  <c r="AT42" i="22"/>
  <c r="AZ42" i="22"/>
  <c r="BH42" i="22"/>
  <c r="BN42" i="22"/>
  <c r="BT42" i="22"/>
  <c r="CE42" i="22"/>
  <c r="B43" i="22"/>
  <c r="D42" i="22"/>
  <c r="L42" i="22"/>
  <c r="T42" i="22"/>
  <c r="Z42" i="22"/>
  <c r="AB42" i="22"/>
  <c r="AF42" i="22"/>
  <c r="AL42" i="22"/>
  <c r="AR42" i="22"/>
  <c r="AX42" i="22"/>
  <c r="BF42" i="22"/>
  <c r="BL42" i="22"/>
  <c r="BP42" i="22"/>
  <c r="BZ42" i="22"/>
  <c r="F42" i="22"/>
  <c r="J42" i="22"/>
  <c r="P42" i="22"/>
  <c r="V42" i="22"/>
  <c r="AJ42" i="22"/>
  <c r="AP42" i="22"/>
  <c r="AV42" i="22"/>
  <c r="BB42" i="22"/>
  <c r="BD42" i="22"/>
  <c r="BJ42" i="22"/>
  <c r="BR42" i="22"/>
  <c r="BV42" i="22"/>
  <c r="BX42" i="22"/>
  <c r="Y125" i="19"/>
  <c r="X125" i="19"/>
  <c r="W125" i="19"/>
  <c r="V125" i="19"/>
  <c r="U125" i="19"/>
  <c r="T125" i="19"/>
  <c r="S125" i="19"/>
  <c r="R125" i="19"/>
  <c r="Q126" i="19"/>
  <c r="Y35" i="19"/>
  <c r="X35" i="19"/>
  <c r="W35" i="19"/>
  <c r="V35" i="19"/>
  <c r="U35" i="19"/>
  <c r="T35" i="19"/>
  <c r="S35" i="19"/>
  <c r="Q36" i="19"/>
  <c r="R35" i="19"/>
  <c r="L21" i="23"/>
  <c r="CG40" i="22" s="1"/>
  <c r="K21" i="23"/>
  <c r="CF40" i="22" s="1"/>
  <c r="CC253" i="22"/>
  <c r="CC147" i="22"/>
  <c r="CD41" i="22" s="1"/>
  <c r="CH41" i="22" s="1"/>
  <c r="D22" i="23" s="1"/>
  <c r="H22" i="23" s="1"/>
  <c r="I22" i="23" s="1"/>
  <c r="J22" i="23" s="1"/>
  <c r="CC41" i="22"/>
  <c r="G22" i="23" s="1"/>
  <c r="D255" i="22" l="1"/>
  <c r="F255" i="22"/>
  <c r="H255" i="22"/>
  <c r="J255" i="22"/>
  <c r="L255" i="22"/>
  <c r="N255" i="22"/>
  <c r="P255" i="22"/>
  <c r="R255" i="22"/>
  <c r="T255" i="22"/>
  <c r="V255" i="22"/>
  <c r="X255" i="22"/>
  <c r="Z255" i="22"/>
  <c r="AB255" i="22"/>
  <c r="AD255" i="22"/>
  <c r="AF255" i="22"/>
  <c r="AH255" i="22"/>
  <c r="AJ255" i="22"/>
  <c r="AL255" i="22"/>
  <c r="AN255" i="22"/>
  <c r="AP255" i="22"/>
  <c r="AR255" i="22"/>
  <c r="AT255" i="22"/>
  <c r="AV255" i="22"/>
  <c r="AX255" i="22"/>
  <c r="AZ255" i="22"/>
  <c r="BB255" i="22"/>
  <c r="BD255" i="22"/>
  <c r="BF255" i="22"/>
  <c r="BH255" i="22"/>
  <c r="BJ255" i="22"/>
  <c r="BL255" i="22"/>
  <c r="BN255" i="22"/>
  <c r="BP255" i="22"/>
  <c r="BR255" i="22"/>
  <c r="BT255" i="22"/>
  <c r="BV255" i="22"/>
  <c r="BX255" i="22"/>
  <c r="BZ255" i="22"/>
  <c r="CB255" i="22"/>
  <c r="B256" i="22"/>
  <c r="D149" i="22"/>
  <c r="CC149" i="22" s="1"/>
  <c r="CD43" i="22" s="1"/>
  <c r="CH43" i="22" s="1"/>
  <c r="D24" i="23" s="1"/>
  <c r="H24" i="23" s="1"/>
  <c r="I24" i="23" s="1"/>
  <c r="J24" i="23" s="1"/>
  <c r="F149" i="22"/>
  <c r="H149" i="22"/>
  <c r="J149" i="22"/>
  <c r="L149" i="22"/>
  <c r="N149" i="22"/>
  <c r="P149" i="22"/>
  <c r="R149" i="22"/>
  <c r="T149" i="22"/>
  <c r="V149" i="22"/>
  <c r="X149" i="22"/>
  <c r="Z149" i="22"/>
  <c r="AB149" i="22"/>
  <c r="AD149" i="22"/>
  <c r="AF149" i="22"/>
  <c r="AH149" i="22"/>
  <c r="AJ149" i="22"/>
  <c r="AL149" i="22"/>
  <c r="AN149" i="22"/>
  <c r="AP149" i="22"/>
  <c r="AR149" i="22"/>
  <c r="AT149" i="22"/>
  <c r="AV149" i="22"/>
  <c r="AX149" i="22"/>
  <c r="AZ149" i="22"/>
  <c r="BB149" i="22"/>
  <c r="BD149" i="22"/>
  <c r="BF149" i="22"/>
  <c r="BH149" i="22"/>
  <c r="BJ149" i="22"/>
  <c r="BL149" i="22"/>
  <c r="BN149" i="22"/>
  <c r="BP149" i="22"/>
  <c r="BR149" i="22"/>
  <c r="BT149" i="22"/>
  <c r="BV149" i="22"/>
  <c r="BX149" i="22"/>
  <c r="BZ149" i="22"/>
  <c r="CB149" i="22"/>
  <c r="B150" i="22"/>
  <c r="D43" i="22"/>
  <c r="H43" i="22"/>
  <c r="R43" i="22"/>
  <c r="V43" i="22"/>
  <c r="AF43" i="22"/>
  <c r="AJ43" i="22"/>
  <c r="AL43" i="22"/>
  <c r="AV43" i="22"/>
  <c r="AZ43" i="22"/>
  <c r="BD43" i="22"/>
  <c r="BL43" i="22"/>
  <c r="BP43" i="22"/>
  <c r="BR43" i="22"/>
  <c r="BZ43" i="22"/>
  <c r="F43" i="22"/>
  <c r="N43" i="22"/>
  <c r="T43" i="22"/>
  <c r="AB43" i="22"/>
  <c r="AD43" i="22"/>
  <c r="AP43" i="22"/>
  <c r="AT43" i="22"/>
  <c r="AX43" i="22"/>
  <c r="BH43" i="22"/>
  <c r="BN43" i="22"/>
  <c r="B44" i="22"/>
  <c r="J43" i="22"/>
  <c r="L43" i="22"/>
  <c r="P43" i="22"/>
  <c r="X43" i="22"/>
  <c r="Z43" i="22"/>
  <c r="AH43" i="22"/>
  <c r="AN43" i="22"/>
  <c r="AR43" i="22"/>
  <c r="BB43" i="22"/>
  <c r="BF43" i="22"/>
  <c r="BJ43" i="22"/>
  <c r="BT43" i="22"/>
  <c r="BV43" i="22"/>
  <c r="BX43" i="22"/>
  <c r="CE43" i="22"/>
  <c r="Y126" i="19"/>
  <c r="X126" i="19"/>
  <c r="W126" i="19"/>
  <c r="V126" i="19"/>
  <c r="U126" i="19"/>
  <c r="T126" i="19"/>
  <c r="S126" i="19"/>
  <c r="R126" i="19"/>
  <c r="Q127" i="19"/>
  <c r="Y36" i="19"/>
  <c r="X36" i="19"/>
  <c r="W36" i="19"/>
  <c r="V36" i="19"/>
  <c r="U36" i="19"/>
  <c r="T36" i="19"/>
  <c r="S36" i="19"/>
  <c r="Q37" i="19"/>
  <c r="R36" i="19"/>
  <c r="L22" i="23"/>
  <c r="CG41" i="22" s="1"/>
  <c r="K22" i="23"/>
  <c r="CF41" i="22" s="1"/>
  <c r="CC254" i="22"/>
  <c r="CC148" i="22"/>
  <c r="CD42" i="22" s="1"/>
  <c r="CH42" i="22" s="1"/>
  <c r="D23" i="23" s="1"/>
  <c r="H23" i="23" s="1"/>
  <c r="I23" i="23" s="1"/>
  <c r="J23" i="23" s="1"/>
  <c r="CC42" i="22"/>
  <c r="G23" i="23" s="1"/>
  <c r="D256" i="22" l="1"/>
  <c r="F256" i="22"/>
  <c r="H256" i="22"/>
  <c r="J256" i="22"/>
  <c r="L256" i="22"/>
  <c r="N256" i="22"/>
  <c r="P256" i="22"/>
  <c r="R256" i="22"/>
  <c r="T256" i="22"/>
  <c r="V256" i="22"/>
  <c r="X256" i="22"/>
  <c r="Z256" i="22"/>
  <c r="AB256" i="22"/>
  <c r="AD256" i="22"/>
  <c r="AF256" i="22"/>
  <c r="AH256" i="22"/>
  <c r="AJ256" i="22"/>
  <c r="AL256" i="22"/>
  <c r="AN256" i="22"/>
  <c r="AP256" i="22"/>
  <c r="AR256" i="22"/>
  <c r="AT256" i="22"/>
  <c r="AV256" i="22"/>
  <c r="AX256" i="22"/>
  <c r="AZ256" i="22"/>
  <c r="BB256" i="22"/>
  <c r="BD256" i="22"/>
  <c r="BF256" i="22"/>
  <c r="BH256" i="22"/>
  <c r="BJ256" i="22"/>
  <c r="BL256" i="22"/>
  <c r="BN256" i="22"/>
  <c r="BP256" i="22"/>
  <c r="BR256" i="22"/>
  <c r="BT256" i="22"/>
  <c r="BV256" i="22"/>
  <c r="BX256" i="22"/>
  <c r="BZ256" i="22"/>
  <c r="CB256" i="22"/>
  <c r="B257" i="22"/>
  <c r="K24" i="23"/>
  <c r="CF43" i="22" s="1"/>
  <c r="L24" i="23"/>
  <c r="CG43" i="22" s="1"/>
  <c r="D150" i="22"/>
  <c r="F150" i="22"/>
  <c r="H150" i="22"/>
  <c r="J150" i="22"/>
  <c r="L150" i="22"/>
  <c r="N150" i="22"/>
  <c r="P150" i="22"/>
  <c r="R150" i="22"/>
  <c r="T150" i="22"/>
  <c r="V150" i="22"/>
  <c r="X150" i="22"/>
  <c r="Z150" i="22"/>
  <c r="AB150" i="22"/>
  <c r="AD150" i="22"/>
  <c r="AF150" i="22"/>
  <c r="AH150" i="22"/>
  <c r="AJ150" i="22"/>
  <c r="AL150" i="22"/>
  <c r="AN150" i="22"/>
  <c r="AP150" i="22"/>
  <c r="AR150" i="22"/>
  <c r="AT150" i="22"/>
  <c r="AV150" i="22"/>
  <c r="AX150" i="22"/>
  <c r="AZ150" i="22"/>
  <c r="BB150" i="22"/>
  <c r="BD150" i="22"/>
  <c r="BF150" i="22"/>
  <c r="BH150" i="22"/>
  <c r="BJ150" i="22"/>
  <c r="BL150" i="22"/>
  <c r="BN150" i="22"/>
  <c r="BP150" i="22"/>
  <c r="BR150" i="22"/>
  <c r="BT150" i="22"/>
  <c r="BV150" i="22"/>
  <c r="BX150" i="22"/>
  <c r="BZ150" i="22"/>
  <c r="CB150" i="22"/>
  <c r="B151" i="22"/>
  <c r="F44" i="22"/>
  <c r="P44" i="22"/>
  <c r="V44" i="22"/>
  <c r="AB44" i="22"/>
  <c r="AL44" i="22"/>
  <c r="BF44" i="22"/>
  <c r="BL44" i="22"/>
  <c r="BR44" i="22"/>
  <c r="H44" i="22"/>
  <c r="L44" i="22"/>
  <c r="R44" i="22"/>
  <c r="X44" i="22"/>
  <c r="AF44" i="22"/>
  <c r="AH44" i="22"/>
  <c r="AN44" i="22"/>
  <c r="AR44" i="22"/>
  <c r="AT44" i="22"/>
  <c r="AV44" i="22"/>
  <c r="AX44" i="22"/>
  <c r="AZ44" i="22"/>
  <c r="BB44" i="22"/>
  <c r="BH44" i="22"/>
  <c r="BN44" i="22"/>
  <c r="BX44" i="22"/>
  <c r="D44" i="22"/>
  <c r="J44" i="22"/>
  <c r="N44" i="22"/>
  <c r="T44" i="22"/>
  <c r="Z44" i="22"/>
  <c r="AD44" i="22"/>
  <c r="AJ44" i="22"/>
  <c r="AP44" i="22"/>
  <c r="BD44" i="22"/>
  <c r="BJ44" i="22"/>
  <c r="BP44" i="22"/>
  <c r="BT44" i="22"/>
  <c r="BV44" i="22"/>
  <c r="BZ44" i="22"/>
  <c r="CE44" i="22"/>
  <c r="B45" i="22"/>
  <c r="Y127" i="19"/>
  <c r="X127" i="19"/>
  <c r="W127" i="19"/>
  <c r="V127" i="19"/>
  <c r="U127" i="19"/>
  <c r="T127" i="19"/>
  <c r="S127" i="19"/>
  <c r="R127" i="19"/>
  <c r="Q128" i="19"/>
  <c r="Y37" i="19"/>
  <c r="X37" i="19"/>
  <c r="W37" i="19"/>
  <c r="V37" i="19"/>
  <c r="U37" i="19"/>
  <c r="T37" i="19"/>
  <c r="S37" i="19"/>
  <c r="Q38" i="19"/>
  <c r="R37" i="19"/>
  <c r="L23" i="23"/>
  <c r="CG42" i="22" s="1"/>
  <c r="K23" i="23"/>
  <c r="CF42" i="22" s="1"/>
  <c r="CC43" i="22"/>
  <c r="G24" i="23" s="1"/>
  <c r="CC255" i="22"/>
  <c r="D257" i="22" l="1"/>
  <c r="F257" i="22"/>
  <c r="H257" i="22"/>
  <c r="J257" i="22"/>
  <c r="L257" i="22"/>
  <c r="N257" i="22"/>
  <c r="P257" i="22"/>
  <c r="R257" i="22"/>
  <c r="T257" i="22"/>
  <c r="V257" i="22"/>
  <c r="X257" i="22"/>
  <c r="Z257" i="22"/>
  <c r="AB257" i="22"/>
  <c r="AD257" i="22"/>
  <c r="AF257" i="22"/>
  <c r="AH257" i="22"/>
  <c r="AJ257" i="22"/>
  <c r="AL257" i="22"/>
  <c r="AN257" i="22"/>
  <c r="AP257" i="22"/>
  <c r="AR257" i="22"/>
  <c r="AT257" i="22"/>
  <c r="AV257" i="22"/>
  <c r="AX257" i="22"/>
  <c r="AZ257" i="22"/>
  <c r="BB257" i="22"/>
  <c r="BD257" i="22"/>
  <c r="BF257" i="22"/>
  <c r="BH257" i="22"/>
  <c r="BJ257" i="22"/>
  <c r="BL257" i="22"/>
  <c r="BN257" i="22"/>
  <c r="BP257" i="22"/>
  <c r="BR257" i="22"/>
  <c r="BT257" i="22"/>
  <c r="BV257" i="22"/>
  <c r="BX257" i="22"/>
  <c r="BZ257" i="22"/>
  <c r="CB257" i="22"/>
  <c r="B258" i="22"/>
  <c r="D151" i="22"/>
  <c r="F151" i="22"/>
  <c r="H151" i="22"/>
  <c r="J151" i="22"/>
  <c r="L151" i="22"/>
  <c r="N151" i="22"/>
  <c r="P151" i="22"/>
  <c r="R151" i="22"/>
  <c r="T151" i="22"/>
  <c r="V151" i="22"/>
  <c r="X151" i="22"/>
  <c r="Z151" i="22"/>
  <c r="AB151" i="22"/>
  <c r="AD151" i="22"/>
  <c r="AF151" i="22"/>
  <c r="AH151" i="22"/>
  <c r="AJ151" i="22"/>
  <c r="AL151" i="22"/>
  <c r="AN151" i="22"/>
  <c r="AP151" i="22"/>
  <c r="AR151" i="22"/>
  <c r="AT151" i="22"/>
  <c r="AV151" i="22"/>
  <c r="AX151" i="22"/>
  <c r="AZ151" i="22"/>
  <c r="BB151" i="22"/>
  <c r="BD151" i="22"/>
  <c r="BF151" i="22"/>
  <c r="BH151" i="22"/>
  <c r="BJ151" i="22"/>
  <c r="BL151" i="22"/>
  <c r="BN151" i="22"/>
  <c r="BP151" i="22"/>
  <c r="BR151" i="22"/>
  <c r="BT151" i="22"/>
  <c r="BV151" i="22"/>
  <c r="BX151" i="22"/>
  <c r="BZ151" i="22"/>
  <c r="CB151" i="22"/>
  <c r="B152" i="22"/>
  <c r="F45" i="22"/>
  <c r="L45" i="22"/>
  <c r="P45" i="22"/>
  <c r="X45" i="22"/>
  <c r="AD45" i="22"/>
  <c r="AJ45" i="22"/>
  <c r="AP45" i="22"/>
  <c r="AV45" i="22"/>
  <c r="AZ45" i="22"/>
  <c r="BF45" i="22"/>
  <c r="BL45" i="22"/>
  <c r="BN45" i="22"/>
  <c r="BT45" i="22"/>
  <c r="D45" i="22"/>
  <c r="J45" i="22"/>
  <c r="R45" i="22"/>
  <c r="T45" i="22"/>
  <c r="AF45" i="22"/>
  <c r="AL45" i="22"/>
  <c r="AN45" i="22"/>
  <c r="AT45" i="22"/>
  <c r="AX45" i="22"/>
  <c r="BD45" i="22"/>
  <c r="BJ45" i="22"/>
  <c r="BP45" i="22"/>
  <c r="BX45" i="22"/>
  <c r="B46" i="22"/>
  <c r="H45" i="22"/>
  <c r="N45" i="22"/>
  <c r="V45" i="22"/>
  <c r="Z45" i="22"/>
  <c r="AB45" i="22"/>
  <c r="AH45" i="22"/>
  <c r="AR45" i="22"/>
  <c r="BB45" i="22"/>
  <c r="BH45" i="22"/>
  <c r="BR45" i="22"/>
  <c r="BV45" i="22"/>
  <c r="BZ45" i="22"/>
  <c r="CE45" i="22"/>
  <c r="Y128" i="19"/>
  <c r="X128" i="19"/>
  <c r="W128" i="19"/>
  <c r="V128" i="19"/>
  <c r="U128" i="19"/>
  <c r="T128" i="19"/>
  <c r="S128" i="19"/>
  <c r="R128" i="19"/>
  <c r="Q129" i="19"/>
  <c r="Y38" i="19"/>
  <c r="X38" i="19"/>
  <c r="W38" i="19"/>
  <c r="V38" i="19"/>
  <c r="U38" i="19"/>
  <c r="T38" i="19"/>
  <c r="S38" i="19"/>
  <c r="R38" i="19"/>
  <c r="Q39" i="19"/>
  <c r="CC256" i="22"/>
  <c r="CC150" i="22"/>
  <c r="CD44" i="22" s="1"/>
  <c r="CH44" i="22" s="1"/>
  <c r="D25" i="23" s="1"/>
  <c r="H25" i="23" s="1"/>
  <c r="I25" i="23" s="1"/>
  <c r="J25" i="23" s="1"/>
  <c r="CC44" i="22"/>
  <c r="G25" i="23" s="1"/>
  <c r="D258" i="22" l="1"/>
  <c r="F258" i="22"/>
  <c r="H258" i="22"/>
  <c r="J258" i="22"/>
  <c r="L258" i="22"/>
  <c r="N258" i="22"/>
  <c r="P258" i="22"/>
  <c r="R258" i="22"/>
  <c r="T258" i="22"/>
  <c r="V258" i="22"/>
  <c r="X258" i="22"/>
  <c r="Z258" i="22"/>
  <c r="AB258" i="22"/>
  <c r="AD258" i="22"/>
  <c r="AF258" i="22"/>
  <c r="AH258" i="22"/>
  <c r="AJ258" i="22"/>
  <c r="AL258" i="22"/>
  <c r="AN258" i="22"/>
  <c r="AP258" i="22"/>
  <c r="AR258" i="22"/>
  <c r="AT258" i="22"/>
  <c r="AV258" i="22"/>
  <c r="AX258" i="22"/>
  <c r="AZ258" i="22"/>
  <c r="BB258" i="22"/>
  <c r="BD258" i="22"/>
  <c r="BF258" i="22"/>
  <c r="BH258" i="22"/>
  <c r="BJ258" i="22"/>
  <c r="BL258" i="22"/>
  <c r="BN258" i="22"/>
  <c r="BP258" i="22"/>
  <c r="BR258" i="22"/>
  <c r="BT258" i="22"/>
  <c r="BV258" i="22"/>
  <c r="BX258" i="22"/>
  <c r="BZ258" i="22"/>
  <c r="CB258" i="22"/>
  <c r="B259" i="22"/>
  <c r="D152" i="22"/>
  <c r="F152" i="22"/>
  <c r="H152" i="22"/>
  <c r="J152" i="22"/>
  <c r="L152" i="22"/>
  <c r="N152" i="22"/>
  <c r="P152" i="22"/>
  <c r="R152" i="22"/>
  <c r="T152" i="22"/>
  <c r="V152" i="22"/>
  <c r="X152" i="22"/>
  <c r="Z152" i="22"/>
  <c r="AB152" i="22"/>
  <c r="AD152" i="22"/>
  <c r="AF152" i="22"/>
  <c r="AH152" i="22"/>
  <c r="AJ152" i="22"/>
  <c r="AL152" i="22"/>
  <c r="AN152" i="22"/>
  <c r="AP152" i="22"/>
  <c r="AR152" i="22"/>
  <c r="AT152" i="22"/>
  <c r="AV152" i="22"/>
  <c r="AX152" i="22"/>
  <c r="AZ152" i="22"/>
  <c r="BB152" i="22"/>
  <c r="BD152" i="22"/>
  <c r="BF152" i="22"/>
  <c r="BH152" i="22"/>
  <c r="BJ152" i="22"/>
  <c r="BL152" i="22"/>
  <c r="BN152" i="22"/>
  <c r="BP152" i="22"/>
  <c r="BR152" i="22"/>
  <c r="BT152" i="22"/>
  <c r="BV152" i="22"/>
  <c r="BX152" i="22"/>
  <c r="BZ152" i="22"/>
  <c r="CB152" i="22"/>
  <c r="B153" i="22"/>
  <c r="J46" i="22"/>
  <c r="P46" i="22"/>
  <c r="Z46" i="22"/>
  <c r="AF46" i="22"/>
  <c r="AN46" i="22"/>
  <c r="AT46" i="22"/>
  <c r="AZ46" i="22"/>
  <c r="BD46" i="22"/>
  <c r="BF46" i="22"/>
  <c r="BH46" i="22"/>
  <c r="BJ46" i="22"/>
  <c r="BP46" i="22"/>
  <c r="BT46" i="22"/>
  <c r="B47" i="22"/>
  <c r="D46" i="22"/>
  <c r="H46" i="22"/>
  <c r="L46" i="22"/>
  <c r="R46" i="22"/>
  <c r="T46" i="22"/>
  <c r="X46" i="22"/>
  <c r="AD46" i="22"/>
  <c r="AJ46" i="22"/>
  <c r="AX46" i="22"/>
  <c r="BL46" i="22"/>
  <c r="BV46" i="22"/>
  <c r="BZ46" i="22"/>
  <c r="F46" i="22"/>
  <c r="N46" i="22"/>
  <c r="V46" i="22"/>
  <c r="AB46" i="22"/>
  <c r="AH46" i="22"/>
  <c r="AL46" i="22"/>
  <c r="AP46" i="22"/>
  <c r="AR46" i="22"/>
  <c r="AV46" i="22"/>
  <c r="BB46" i="22"/>
  <c r="BN46" i="22"/>
  <c r="BR46" i="22"/>
  <c r="BX46" i="22"/>
  <c r="CE46" i="22"/>
  <c r="Y129" i="19"/>
  <c r="X129" i="19"/>
  <c r="W129" i="19"/>
  <c r="V129" i="19"/>
  <c r="U129" i="19"/>
  <c r="T129" i="19"/>
  <c r="S129" i="19"/>
  <c r="R129" i="19"/>
  <c r="Q130" i="19"/>
  <c r="Y39" i="19"/>
  <c r="X39" i="19"/>
  <c r="W39" i="19"/>
  <c r="V39" i="19"/>
  <c r="U39" i="19"/>
  <c r="T39" i="19"/>
  <c r="S39" i="19"/>
  <c r="Q40" i="19"/>
  <c r="R39" i="19"/>
  <c r="L25" i="23"/>
  <c r="CG44" i="22" s="1"/>
  <c r="K25" i="23"/>
  <c r="CF44" i="22" s="1"/>
  <c r="CC151" i="22"/>
  <c r="CD45" i="22" s="1"/>
  <c r="CH45" i="22" s="1"/>
  <c r="D26" i="23" s="1"/>
  <c r="H26" i="23" s="1"/>
  <c r="I26" i="23" s="1"/>
  <c r="J26" i="23" s="1"/>
  <c r="CC45" i="22"/>
  <c r="G26" i="23" s="1"/>
  <c r="CC257" i="22"/>
  <c r="D259" i="22" l="1"/>
  <c r="F259" i="22"/>
  <c r="H259" i="22"/>
  <c r="J259" i="22"/>
  <c r="L259" i="22"/>
  <c r="N259" i="22"/>
  <c r="P259" i="22"/>
  <c r="R259" i="22"/>
  <c r="T259" i="22"/>
  <c r="V259" i="22"/>
  <c r="X259" i="22"/>
  <c r="Z259" i="22"/>
  <c r="AB259" i="22"/>
  <c r="AD259" i="22"/>
  <c r="AF259" i="22"/>
  <c r="AH259" i="22"/>
  <c r="AJ259" i="22"/>
  <c r="AL259" i="22"/>
  <c r="AN259" i="22"/>
  <c r="AP259" i="22"/>
  <c r="AR259" i="22"/>
  <c r="AT259" i="22"/>
  <c r="AV259" i="22"/>
  <c r="AX259" i="22"/>
  <c r="AZ259" i="22"/>
  <c r="BB259" i="22"/>
  <c r="BD259" i="22"/>
  <c r="BF259" i="22"/>
  <c r="BH259" i="22"/>
  <c r="BJ259" i="22"/>
  <c r="BL259" i="22"/>
  <c r="BN259" i="22"/>
  <c r="BP259" i="22"/>
  <c r="BR259" i="22"/>
  <c r="BT259" i="22"/>
  <c r="BV259" i="22"/>
  <c r="BX259" i="22"/>
  <c r="BZ259" i="22"/>
  <c r="CB259" i="22"/>
  <c r="B260" i="22"/>
  <c r="D153" i="22"/>
  <c r="F153" i="22"/>
  <c r="H153" i="22"/>
  <c r="J153" i="22"/>
  <c r="L153" i="22"/>
  <c r="N153" i="22"/>
  <c r="P153" i="22"/>
  <c r="R153" i="22"/>
  <c r="T153" i="22"/>
  <c r="V153" i="22"/>
  <c r="X153" i="22"/>
  <c r="Z153" i="22"/>
  <c r="AB153" i="22"/>
  <c r="AD153" i="22"/>
  <c r="AF153" i="22"/>
  <c r="AH153" i="22"/>
  <c r="AJ153" i="22"/>
  <c r="AL153" i="22"/>
  <c r="AN153" i="22"/>
  <c r="AP153" i="22"/>
  <c r="AR153" i="22"/>
  <c r="AT153" i="22"/>
  <c r="AV153" i="22"/>
  <c r="AX153" i="22"/>
  <c r="AZ153" i="22"/>
  <c r="BB153" i="22"/>
  <c r="BD153" i="22"/>
  <c r="BF153" i="22"/>
  <c r="BH153" i="22"/>
  <c r="BJ153" i="22"/>
  <c r="BL153" i="22"/>
  <c r="BN153" i="22"/>
  <c r="BP153" i="22"/>
  <c r="BR153" i="22"/>
  <c r="BT153" i="22"/>
  <c r="BV153" i="22"/>
  <c r="BX153" i="22"/>
  <c r="BZ153" i="22"/>
  <c r="CB153" i="22"/>
  <c r="B154" i="22"/>
  <c r="H47" i="22"/>
  <c r="P47" i="22"/>
  <c r="T47" i="22"/>
  <c r="Z47" i="22"/>
  <c r="AD47" i="22"/>
  <c r="AP47" i="22"/>
  <c r="AT47" i="22"/>
  <c r="AX47" i="22"/>
  <c r="BB47" i="22"/>
  <c r="BJ47" i="22"/>
  <c r="BL47" i="22"/>
  <c r="BN47" i="22"/>
  <c r="BT47" i="22"/>
  <c r="BZ47" i="22"/>
  <c r="D47" i="22"/>
  <c r="F47" i="22"/>
  <c r="J47" i="22"/>
  <c r="N47" i="22"/>
  <c r="X47" i="22"/>
  <c r="AH47" i="22"/>
  <c r="AJ47" i="22"/>
  <c r="AL47" i="22"/>
  <c r="AV47" i="22"/>
  <c r="BD47" i="22"/>
  <c r="BP47" i="22"/>
  <c r="BV47" i="22"/>
  <c r="L47" i="22"/>
  <c r="R47" i="22"/>
  <c r="V47" i="22"/>
  <c r="AB47" i="22"/>
  <c r="AF47" i="22"/>
  <c r="AN47" i="22"/>
  <c r="AR47" i="22"/>
  <c r="AZ47" i="22"/>
  <c r="BF47" i="22"/>
  <c r="BH47" i="22"/>
  <c r="BR47" i="22"/>
  <c r="BX47" i="22"/>
  <c r="CE47" i="22"/>
  <c r="B48" i="22"/>
  <c r="Y130" i="19"/>
  <c r="X130" i="19"/>
  <c r="W130" i="19"/>
  <c r="V130" i="19"/>
  <c r="U130" i="19"/>
  <c r="T130" i="19"/>
  <c r="S130" i="19"/>
  <c r="R130" i="19"/>
  <c r="Q131" i="19"/>
  <c r="Y40" i="19"/>
  <c r="X40" i="19"/>
  <c r="W40" i="19"/>
  <c r="V40" i="19"/>
  <c r="U40" i="19"/>
  <c r="T40" i="19"/>
  <c r="S40" i="19"/>
  <c r="Q41" i="19"/>
  <c r="R40" i="19"/>
  <c r="L26" i="23"/>
  <c r="CG45" i="22" s="1"/>
  <c r="K26" i="23"/>
  <c r="CF45" i="22" s="1"/>
  <c r="CC258" i="22"/>
  <c r="CC152" i="22"/>
  <c r="CD46" i="22" s="1"/>
  <c r="CH46" i="22" s="1"/>
  <c r="D27" i="23" s="1"/>
  <c r="H27" i="23" s="1"/>
  <c r="I27" i="23" s="1"/>
  <c r="J27" i="23" s="1"/>
  <c r="CC46" i="22"/>
  <c r="G27" i="23" s="1"/>
  <c r="D260" i="22" l="1"/>
  <c r="F260" i="22"/>
  <c r="H260" i="22"/>
  <c r="J260" i="22"/>
  <c r="L260" i="22"/>
  <c r="N260" i="22"/>
  <c r="P260" i="22"/>
  <c r="R260" i="22"/>
  <c r="T260" i="22"/>
  <c r="V260" i="22"/>
  <c r="X260" i="22"/>
  <c r="Z260" i="22"/>
  <c r="AB260" i="22"/>
  <c r="AD260" i="22"/>
  <c r="AF260" i="22"/>
  <c r="AH260" i="22"/>
  <c r="AJ260" i="22"/>
  <c r="AL260" i="22"/>
  <c r="AN260" i="22"/>
  <c r="AP260" i="22"/>
  <c r="AR260" i="22"/>
  <c r="AT260" i="22"/>
  <c r="AV260" i="22"/>
  <c r="AX260" i="22"/>
  <c r="AZ260" i="22"/>
  <c r="BB260" i="22"/>
  <c r="BD260" i="22"/>
  <c r="BF260" i="22"/>
  <c r="BH260" i="22"/>
  <c r="BJ260" i="22"/>
  <c r="BL260" i="22"/>
  <c r="BN260" i="22"/>
  <c r="BP260" i="22"/>
  <c r="BR260" i="22"/>
  <c r="BT260" i="22"/>
  <c r="BV260" i="22"/>
  <c r="BX260" i="22"/>
  <c r="BZ260" i="22"/>
  <c r="CB260" i="22"/>
  <c r="B261" i="22"/>
  <c r="D154" i="22"/>
  <c r="F154" i="22"/>
  <c r="H154" i="22"/>
  <c r="J154" i="22"/>
  <c r="L154" i="22"/>
  <c r="N154" i="22"/>
  <c r="P154" i="22"/>
  <c r="R154" i="22"/>
  <c r="T154" i="22"/>
  <c r="V154" i="22"/>
  <c r="X154" i="22"/>
  <c r="Z154" i="22"/>
  <c r="AB154" i="22"/>
  <c r="AD154" i="22"/>
  <c r="AF154" i="22"/>
  <c r="AH154" i="22"/>
  <c r="AJ154" i="22"/>
  <c r="AL154" i="22"/>
  <c r="AN154" i="22"/>
  <c r="AP154" i="22"/>
  <c r="AR154" i="22"/>
  <c r="AT154" i="22"/>
  <c r="AV154" i="22"/>
  <c r="AX154" i="22"/>
  <c r="AZ154" i="22"/>
  <c r="BB154" i="22"/>
  <c r="BD154" i="22"/>
  <c r="BF154" i="22"/>
  <c r="BH154" i="22"/>
  <c r="BJ154" i="22"/>
  <c r="BL154" i="22"/>
  <c r="BN154" i="22"/>
  <c r="BP154" i="22"/>
  <c r="BR154" i="22"/>
  <c r="BT154" i="22"/>
  <c r="BV154" i="22"/>
  <c r="BX154" i="22"/>
  <c r="BZ154" i="22"/>
  <c r="CB154" i="22"/>
  <c r="B155" i="22"/>
  <c r="J48" i="22"/>
  <c r="P48" i="22"/>
  <c r="T48" i="22"/>
  <c r="Z48" i="22"/>
  <c r="AD48" i="22"/>
  <c r="AH48" i="22"/>
  <c r="AL48" i="22"/>
  <c r="AT48" i="22"/>
  <c r="AZ48" i="22"/>
  <c r="BD48" i="22"/>
  <c r="BL48" i="22"/>
  <c r="BP48" i="22"/>
  <c r="BX48" i="22"/>
  <c r="H48" i="22"/>
  <c r="N48" i="22"/>
  <c r="X48" i="22"/>
  <c r="AB48" i="22"/>
  <c r="AJ48" i="22"/>
  <c r="AR48" i="22"/>
  <c r="AX48" i="22"/>
  <c r="BF48" i="22"/>
  <c r="BJ48" i="22"/>
  <c r="BN48" i="22"/>
  <c r="BT48" i="22"/>
  <c r="BZ48" i="22"/>
  <c r="CE48" i="22"/>
  <c r="D48" i="22"/>
  <c r="F48" i="22"/>
  <c r="L48" i="22"/>
  <c r="R48" i="22"/>
  <c r="V48" i="22"/>
  <c r="AF48" i="22"/>
  <c r="AN48" i="22"/>
  <c r="AP48" i="22"/>
  <c r="AV48" i="22"/>
  <c r="BB48" i="22"/>
  <c r="BH48" i="22"/>
  <c r="BR48" i="22"/>
  <c r="BV48" i="22"/>
  <c r="B49" i="22"/>
  <c r="Y131" i="19"/>
  <c r="X131" i="19"/>
  <c r="W131" i="19"/>
  <c r="V131" i="19"/>
  <c r="U131" i="19"/>
  <c r="T131" i="19"/>
  <c r="S131" i="19"/>
  <c r="R131" i="19"/>
  <c r="Q132" i="19"/>
  <c r="Y41" i="19"/>
  <c r="X41" i="19"/>
  <c r="W41" i="19"/>
  <c r="V41" i="19"/>
  <c r="U41" i="19"/>
  <c r="T41" i="19"/>
  <c r="S41" i="19"/>
  <c r="R41" i="19"/>
  <c r="Q42" i="19"/>
  <c r="L27" i="23"/>
  <c r="CG46" i="22" s="1"/>
  <c r="K27" i="23"/>
  <c r="CF46" i="22" s="1"/>
  <c r="CC259" i="22"/>
  <c r="CC153" i="22"/>
  <c r="CD47" i="22" s="1"/>
  <c r="CH47" i="22" s="1"/>
  <c r="D28" i="23" s="1"/>
  <c r="H28" i="23" s="1"/>
  <c r="I28" i="23" s="1"/>
  <c r="J28" i="23" s="1"/>
  <c r="CC47" i="22"/>
  <c r="G28" i="23" s="1"/>
  <c r="D261" i="22" l="1"/>
  <c r="F261" i="22"/>
  <c r="H261" i="22"/>
  <c r="J261" i="22"/>
  <c r="L261" i="22"/>
  <c r="N261" i="22"/>
  <c r="P261" i="22"/>
  <c r="R261" i="22"/>
  <c r="T261" i="22"/>
  <c r="V261" i="22"/>
  <c r="X261" i="22"/>
  <c r="Z261" i="22"/>
  <c r="AB261" i="22"/>
  <c r="AD261" i="22"/>
  <c r="AF261" i="22"/>
  <c r="AH261" i="22"/>
  <c r="AJ261" i="22"/>
  <c r="AL261" i="22"/>
  <c r="AN261" i="22"/>
  <c r="AP261" i="22"/>
  <c r="AR261" i="22"/>
  <c r="AT261" i="22"/>
  <c r="AV261" i="22"/>
  <c r="AX261" i="22"/>
  <c r="AZ261" i="22"/>
  <c r="BB261" i="22"/>
  <c r="BD261" i="22"/>
  <c r="BF261" i="22"/>
  <c r="BH261" i="22"/>
  <c r="BJ261" i="22"/>
  <c r="BL261" i="22"/>
  <c r="BN261" i="22"/>
  <c r="BP261" i="22"/>
  <c r="BR261" i="22"/>
  <c r="BT261" i="22"/>
  <c r="BV261" i="22"/>
  <c r="BX261" i="22"/>
  <c r="BZ261" i="22"/>
  <c r="CB261" i="22"/>
  <c r="B262" i="22"/>
  <c r="D155" i="22"/>
  <c r="CC155" i="22" s="1"/>
  <c r="CD49" i="22" s="1"/>
  <c r="CH49" i="22" s="1"/>
  <c r="D30" i="23" s="1"/>
  <c r="H30" i="23" s="1"/>
  <c r="I30" i="23" s="1"/>
  <c r="J30" i="23" s="1"/>
  <c r="F155" i="22"/>
  <c r="H155" i="22"/>
  <c r="J155" i="22"/>
  <c r="L155" i="22"/>
  <c r="N155" i="22"/>
  <c r="P155" i="22"/>
  <c r="R155" i="22"/>
  <c r="T155" i="22"/>
  <c r="V155" i="22"/>
  <c r="X155" i="22"/>
  <c r="Z155" i="22"/>
  <c r="AB155" i="22"/>
  <c r="AD155" i="22"/>
  <c r="AF155" i="22"/>
  <c r="AH155" i="22"/>
  <c r="AJ155" i="22"/>
  <c r="AL155" i="22"/>
  <c r="AN155" i="22"/>
  <c r="AP155" i="22"/>
  <c r="AR155" i="22"/>
  <c r="AT155" i="22"/>
  <c r="AV155" i="22"/>
  <c r="AX155" i="22"/>
  <c r="AZ155" i="22"/>
  <c r="BB155" i="22"/>
  <c r="BD155" i="22"/>
  <c r="BF155" i="22"/>
  <c r="BH155" i="22"/>
  <c r="BJ155" i="22"/>
  <c r="BL155" i="22"/>
  <c r="BN155" i="22"/>
  <c r="BP155" i="22"/>
  <c r="BR155" i="22"/>
  <c r="BT155" i="22"/>
  <c r="BV155" i="22"/>
  <c r="BX155" i="22"/>
  <c r="BZ155" i="22"/>
  <c r="CB155" i="22"/>
  <c r="B156" i="22"/>
  <c r="F49" i="22"/>
  <c r="N49" i="22"/>
  <c r="T49" i="22"/>
  <c r="AB49" i="22"/>
  <c r="AJ49" i="22"/>
  <c r="AP49" i="22"/>
  <c r="AT49" i="22"/>
  <c r="BF49" i="22"/>
  <c r="BJ49" i="22"/>
  <c r="BP49" i="22"/>
  <c r="BX49" i="22"/>
  <c r="D49" i="22"/>
  <c r="H49" i="22"/>
  <c r="R49" i="22"/>
  <c r="X49" i="22"/>
  <c r="AD49" i="22"/>
  <c r="AH49" i="22"/>
  <c r="AN49" i="22"/>
  <c r="AX49" i="22"/>
  <c r="BD49" i="22"/>
  <c r="BH49" i="22"/>
  <c r="BN49" i="22"/>
  <c r="BT49" i="22"/>
  <c r="BZ49" i="22"/>
  <c r="CE49" i="22"/>
  <c r="J49" i="22"/>
  <c r="L49" i="22"/>
  <c r="P49" i="22"/>
  <c r="V49" i="22"/>
  <c r="Z49" i="22"/>
  <c r="AF49" i="22"/>
  <c r="AL49" i="22"/>
  <c r="AR49" i="22"/>
  <c r="AV49" i="22"/>
  <c r="AZ49" i="22"/>
  <c r="BB49" i="22"/>
  <c r="BL49" i="22"/>
  <c r="BR49" i="22"/>
  <c r="BV49" i="22"/>
  <c r="B50" i="22"/>
  <c r="Y132" i="19"/>
  <c r="X132" i="19"/>
  <c r="W132" i="19"/>
  <c r="V132" i="19"/>
  <c r="U132" i="19"/>
  <c r="T132" i="19"/>
  <c r="S132" i="19"/>
  <c r="R132" i="19"/>
  <c r="Q133" i="19"/>
  <c r="Y42" i="19"/>
  <c r="X42" i="19"/>
  <c r="W42" i="19"/>
  <c r="V42" i="19"/>
  <c r="U42" i="19"/>
  <c r="T42" i="19"/>
  <c r="S42" i="19"/>
  <c r="R42" i="19"/>
  <c r="Q43" i="19"/>
  <c r="L28" i="23"/>
  <c r="CG47" i="22" s="1"/>
  <c r="K28" i="23"/>
  <c r="CF47" i="22" s="1"/>
  <c r="CC154" i="22"/>
  <c r="CD48" i="22" s="1"/>
  <c r="CH48" i="22" s="1"/>
  <c r="D29" i="23" s="1"/>
  <c r="H29" i="23" s="1"/>
  <c r="I29" i="23" s="1"/>
  <c r="J29" i="23" s="1"/>
  <c r="CC48" i="22"/>
  <c r="G29" i="23" s="1"/>
  <c r="CC260" i="22"/>
  <c r="D262" i="22" l="1"/>
  <c r="F262" i="22"/>
  <c r="H262" i="22"/>
  <c r="J262" i="22"/>
  <c r="L262" i="22"/>
  <c r="N262" i="22"/>
  <c r="P262" i="22"/>
  <c r="R262" i="22"/>
  <c r="T262" i="22"/>
  <c r="V262" i="22"/>
  <c r="X262" i="22"/>
  <c r="Z262" i="22"/>
  <c r="AB262" i="22"/>
  <c r="AD262" i="22"/>
  <c r="AF262" i="22"/>
  <c r="AH262" i="22"/>
  <c r="AJ262" i="22"/>
  <c r="AL262" i="22"/>
  <c r="AN262" i="22"/>
  <c r="AP262" i="22"/>
  <c r="AR262" i="22"/>
  <c r="AT262" i="22"/>
  <c r="AV262" i="22"/>
  <c r="AX262" i="22"/>
  <c r="AZ262" i="22"/>
  <c r="BB262" i="22"/>
  <c r="BD262" i="22"/>
  <c r="BF262" i="22"/>
  <c r="BH262" i="22"/>
  <c r="BJ262" i="22"/>
  <c r="BL262" i="22"/>
  <c r="BN262" i="22"/>
  <c r="BP262" i="22"/>
  <c r="BR262" i="22"/>
  <c r="BT262" i="22"/>
  <c r="BV262" i="22"/>
  <c r="BX262" i="22"/>
  <c r="BZ262" i="22"/>
  <c r="CB262" i="22"/>
  <c r="B263" i="22"/>
  <c r="K30" i="23"/>
  <c r="CF49" i="22" s="1"/>
  <c r="L30" i="23"/>
  <c r="CG49" i="22" s="1"/>
  <c r="D156" i="22"/>
  <c r="F156" i="22"/>
  <c r="H156" i="22"/>
  <c r="J156" i="22"/>
  <c r="L156" i="22"/>
  <c r="N156" i="22"/>
  <c r="P156" i="22"/>
  <c r="R156" i="22"/>
  <c r="T156" i="22"/>
  <c r="V156" i="22"/>
  <c r="X156" i="22"/>
  <c r="Z156" i="22"/>
  <c r="AB156" i="22"/>
  <c r="AD156" i="22"/>
  <c r="AF156" i="22"/>
  <c r="AH156" i="22"/>
  <c r="AJ156" i="22"/>
  <c r="AL156" i="22"/>
  <c r="AN156" i="22"/>
  <c r="AP156" i="22"/>
  <c r="AR156" i="22"/>
  <c r="AT156" i="22"/>
  <c r="AV156" i="22"/>
  <c r="AX156" i="22"/>
  <c r="AZ156" i="22"/>
  <c r="BB156" i="22"/>
  <c r="BD156" i="22"/>
  <c r="BF156" i="22"/>
  <c r="BH156" i="22"/>
  <c r="BJ156" i="22"/>
  <c r="BL156" i="22"/>
  <c r="BN156" i="22"/>
  <c r="BP156" i="22"/>
  <c r="BR156" i="22"/>
  <c r="BT156" i="22"/>
  <c r="BV156" i="22"/>
  <c r="BX156" i="22"/>
  <c r="BZ156" i="22"/>
  <c r="CB156" i="22"/>
  <c r="B157" i="22"/>
  <c r="L50" i="22"/>
  <c r="V50" i="22"/>
  <c r="AB50" i="22"/>
  <c r="AL50" i="22"/>
  <c r="AV50" i="22"/>
  <c r="BD50" i="22"/>
  <c r="BL50" i="22"/>
  <c r="BP50" i="22"/>
  <c r="BT50" i="22"/>
  <c r="BV50" i="22"/>
  <c r="CE50" i="22"/>
  <c r="D50" i="22"/>
  <c r="H50" i="22"/>
  <c r="R50" i="22"/>
  <c r="Z50" i="22"/>
  <c r="AF50" i="22"/>
  <c r="AH50" i="22"/>
  <c r="AN50" i="22"/>
  <c r="AR50" i="22"/>
  <c r="AX50" i="22"/>
  <c r="BB50" i="22"/>
  <c r="BF50" i="22"/>
  <c r="BN50" i="22"/>
  <c r="BR50" i="22"/>
  <c r="BZ50" i="22"/>
  <c r="B51" i="22"/>
  <c r="F50" i="22"/>
  <c r="J50" i="22"/>
  <c r="N50" i="22"/>
  <c r="P50" i="22"/>
  <c r="T50" i="22"/>
  <c r="X50" i="22"/>
  <c r="AD50" i="22"/>
  <c r="AJ50" i="22"/>
  <c r="AP50" i="22"/>
  <c r="AT50" i="22"/>
  <c r="AZ50" i="22"/>
  <c r="BH50" i="22"/>
  <c r="BJ50" i="22"/>
  <c r="BX50" i="22"/>
  <c r="Y133" i="19"/>
  <c r="X133" i="19"/>
  <c r="W133" i="19"/>
  <c r="V133" i="19"/>
  <c r="U133" i="19"/>
  <c r="T133" i="19"/>
  <c r="S133" i="19"/>
  <c r="R133" i="19"/>
  <c r="Q134" i="19"/>
  <c r="Y43" i="19"/>
  <c r="X43" i="19"/>
  <c r="W43" i="19"/>
  <c r="V43" i="19"/>
  <c r="U43" i="19"/>
  <c r="T43" i="19"/>
  <c r="S43" i="19"/>
  <c r="Q44" i="19"/>
  <c r="R43" i="19"/>
  <c r="L29" i="23"/>
  <c r="CG48" i="22" s="1"/>
  <c r="K29" i="23"/>
  <c r="CF48" i="22" s="1"/>
  <c r="CC261" i="22"/>
  <c r="CC49" i="22"/>
  <c r="G30" i="23" s="1"/>
  <c r="D263" i="22" l="1"/>
  <c r="F263" i="22"/>
  <c r="H263" i="22"/>
  <c r="J263" i="22"/>
  <c r="L263" i="22"/>
  <c r="N263" i="22"/>
  <c r="P263" i="22"/>
  <c r="R263" i="22"/>
  <c r="T263" i="22"/>
  <c r="V263" i="22"/>
  <c r="X263" i="22"/>
  <c r="Z263" i="22"/>
  <c r="AB263" i="22"/>
  <c r="AD263" i="22"/>
  <c r="AF263" i="22"/>
  <c r="AH263" i="22"/>
  <c r="AJ263" i="22"/>
  <c r="AL263" i="22"/>
  <c r="AN263" i="22"/>
  <c r="AP263" i="22"/>
  <c r="AR263" i="22"/>
  <c r="AT263" i="22"/>
  <c r="AV263" i="22"/>
  <c r="AX263" i="22"/>
  <c r="AZ263" i="22"/>
  <c r="BB263" i="22"/>
  <c r="BD263" i="22"/>
  <c r="BF263" i="22"/>
  <c r="BH263" i="22"/>
  <c r="BJ263" i="22"/>
  <c r="BL263" i="22"/>
  <c r="BN263" i="22"/>
  <c r="BP263" i="22"/>
  <c r="BR263" i="22"/>
  <c r="BT263" i="22"/>
  <c r="BV263" i="22"/>
  <c r="BX263" i="22"/>
  <c r="BZ263" i="22"/>
  <c r="CB263" i="22"/>
  <c r="B264" i="22"/>
  <c r="D157" i="22"/>
  <c r="F157" i="22"/>
  <c r="H157" i="22"/>
  <c r="J157" i="22"/>
  <c r="L157" i="22"/>
  <c r="N157" i="22"/>
  <c r="P157" i="22"/>
  <c r="R157" i="22"/>
  <c r="T157" i="22"/>
  <c r="V157" i="22"/>
  <c r="X157" i="22"/>
  <c r="Z157" i="22"/>
  <c r="AB157" i="22"/>
  <c r="AD157" i="22"/>
  <c r="AF157" i="22"/>
  <c r="AH157" i="22"/>
  <c r="AJ157" i="22"/>
  <c r="AL157" i="22"/>
  <c r="AN157" i="22"/>
  <c r="AP157" i="22"/>
  <c r="AR157" i="22"/>
  <c r="AT157" i="22"/>
  <c r="AV157" i="22"/>
  <c r="AX157" i="22"/>
  <c r="AZ157" i="22"/>
  <c r="BB157" i="22"/>
  <c r="BD157" i="22"/>
  <c r="BF157" i="22"/>
  <c r="BH157" i="22"/>
  <c r="BJ157" i="22"/>
  <c r="BL157" i="22"/>
  <c r="BN157" i="22"/>
  <c r="BP157" i="22"/>
  <c r="BR157" i="22"/>
  <c r="BT157" i="22"/>
  <c r="BV157" i="22"/>
  <c r="BX157" i="22"/>
  <c r="BZ157" i="22"/>
  <c r="CB157" i="22"/>
  <c r="B158" i="22"/>
  <c r="J51" i="22"/>
  <c r="P51" i="22"/>
  <c r="AB51" i="22"/>
  <c r="AL51" i="22"/>
  <c r="AT51" i="22"/>
  <c r="AZ51" i="22"/>
  <c r="BD51" i="22"/>
  <c r="BH51" i="22"/>
  <c r="BN51" i="22"/>
  <c r="BZ51" i="22"/>
  <c r="D51" i="22"/>
  <c r="CC51" i="22" s="1"/>
  <c r="G32" i="23" s="1"/>
  <c r="F51" i="22"/>
  <c r="H51" i="22"/>
  <c r="N51" i="22"/>
  <c r="T51" i="22"/>
  <c r="X51" i="22"/>
  <c r="AF51" i="22"/>
  <c r="AJ51" i="22"/>
  <c r="AP51" i="22"/>
  <c r="AV51" i="22"/>
  <c r="BB51" i="22"/>
  <c r="BF51" i="22"/>
  <c r="BL51" i="22"/>
  <c r="BP51" i="22"/>
  <c r="BT51" i="22"/>
  <c r="CE51" i="22"/>
  <c r="B52" i="22"/>
  <c r="L51" i="22"/>
  <c r="R51" i="22"/>
  <c r="V51" i="22"/>
  <c r="Z51" i="22"/>
  <c r="AD51" i="22"/>
  <c r="AH51" i="22"/>
  <c r="AN51" i="22"/>
  <c r="AR51" i="22"/>
  <c r="AX51" i="22"/>
  <c r="BJ51" i="22"/>
  <c r="BR51" i="22"/>
  <c r="BV51" i="22"/>
  <c r="BX51" i="22"/>
  <c r="Y134" i="19"/>
  <c r="X134" i="19"/>
  <c r="W134" i="19"/>
  <c r="V134" i="19"/>
  <c r="U134" i="19"/>
  <c r="T134" i="19"/>
  <c r="Q135" i="19"/>
  <c r="S134" i="19"/>
  <c r="R134" i="19"/>
  <c r="Y44" i="19"/>
  <c r="X44" i="19"/>
  <c r="W44" i="19"/>
  <c r="V44" i="19"/>
  <c r="U44" i="19"/>
  <c r="T44" i="19"/>
  <c r="S44" i="19"/>
  <c r="R44" i="19"/>
  <c r="Q45" i="19"/>
  <c r="CC262" i="22"/>
  <c r="CC156" i="22"/>
  <c r="CD50" i="22" s="1"/>
  <c r="CH50" i="22" s="1"/>
  <c r="D31" i="23" s="1"/>
  <c r="H31" i="23" s="1"/>
  <c r="I31" i="23" s="1"/>
  <c r="J31" i="23" s="1"/>
  <c r="CC50" i="22"/>
  <c r="G31" i="23" s="1"/>
  <c r="D264" i="22" l="1"/>
  <c r="F264" i="22"/>
  <c r="H264" i="22"/>
  <c r="J264" i="22"/>
  <c r="L264" i="22"/>
  <c r="N264" i="22"/>
  <c r="P264" i="22"/>
  <c r="R264" i="22"/>
  <c r="T264" i="22"/>
  <c r="V264" i="22"/>
  <c r="X264" i="22"/>
  <c r="Z264" i="22"/>
  <c r="AB264" i="22"/>
  <c r="AD264" i="22"/>
  <c r="AF264" i="22"/>
  <c r="AH264" i="22"/>
  <c r="AJ264" i="22"/>
  <c r="AL264" i="22"/>
  <c r="AN264" i="22"/>
  <c r="AP264" i="22"/>
  <c r="AR264" i="22"/>
  <c r="AT264" i="22"/>
  <c r="AV264" i="22"/>
  <c r="AX264" i="22"/>
  <c r="AZ264" i="22"/>
  <c r="BB264" i="22"/>
  <c r="BD264" i="22"/>
  <c r="BF264" i="22"/>
  <c r="BH264" i="22"/>
  <c r="BJ264" i="22"/>
  <c r="BL264" i="22"/>
  <c r="BN264" i="22"/>
  <c r="BP264" i="22"/>
  <c r="BR264" i="22"/>
  <c r="BT264" i="22"/>
  <c r="BV264" i="22"/>
  <c r="BX264" i="22"/>
  <c r="BZ264" i="22"/>
  <c r="CB264" i="22"/>
  <c r="B265" i="22"/>
  <c r="D158" i="22"/>
  <c r="F158" i="22"/>
  <c r="H158" i="22"/>
  <c r="J158" i="22"/>
  <c r="L158" i="22"/>
  <c r="N158" i="22"/>
  <c r="P158" i="22"/>
  <c r="R158" i="22"/>
  <c r="T158" i="22"/>
  <c r="V158" i="22"/>
  <c r="X158" i="22"/>
  <c r="Z158" i="22"/>
  <c r="AB158" i="22"/>
  <c r="AD158" i="22"/>
  <c r="AF158" i="22"/>
  <c r="AH158" i="22"/>
  <c r="AJ158" i="22"/>
  <c r="AL158" i="22"/>
  <c r="AN158" i="22"/>
  <c r="AP158" i="22"/>
  <c r="AR158" i="22"/>
  <c r="AT158" i="22"/>
  <c r="AV158" i="22"/>
  <c r="AX158" i="22"/>
  <c r="AZ158" i="22"/>
  <c r="BB158" i="22"/>
  <c r="BD158" i="22"/>
  <c r="BF158" i="22"/>
  <c r="BH158" i="22"/>
  <c r="BJ158" i="22"/>
  <c r="BL158" i="22"/>
  <c r="BN158" i="22"/>
  <c r="BP158" i="22"/>
  <c r="BR158" i="22"/>
  <c r="BT158" i="22"/>
  <c r="BV158" i="22"/>
  <c r="BX158" i="22"/>
  <c r="BZ158" i="22"/>
  <c r="CB158" i="22"/>
  <c r="B159" i="22"/>
  <c r="H52" i="22"/>
  <c r="J52" i="22"/>
  <c r="N52" i="22"/>
  <c r="T52" i="22"/>
  <c r="Z52" i="22"/>
  <c r="AF52" i="22"/>
  <c r="AT52" i="22"/>
  <c r="BH52" i="22"/>
  <c r="BL52" i="22"/>
  <c r="BZ52" i="22"/>
  <c r="D52" i="22"/>
  <c r="L52" i="22"/>
  <c r="V52" i="22"/>
  <c r="AD52" i="22"/>
  <c r="AJ52" i="22"/>
  <c r="AN52" i="22"/>
  <c r="AR52" i="22"/>
  <c r="AX52" i="22"/>
  <c r="AZ52" i="22"/>
  <c r="BF52" i="22"/>
  <c r="BN52" i="22"/>
  <c r="BP52" i="22"/>
  <c r="BX52" i="22"/>
  <c r="F52" i="22"/>
  <c r="P52" i="22"/>
  <c r="R52" i="22"/>
  <c r="X52" i="22"/>
  <c r="AB52" i="22"/>
  <c r="AH52" i="22"/>
  <c r="AL52" i="22"/>
  <c r="AP52" i="22"/>
  <c r="AV52" i="22"/>
  <c r="BB52" i="22"/>
  <c r="BD52" i="22"/>
  <c r="BJ52" i="22"/>
  <c r="BR52" i="22"/>
  <c r="BT52" i="22"/>
  <c r="BV52" i="22"/>
  <c r="CE52" i="22"/>
  <c r="B53" i="22"/>
  <c r="Y135" i="19"/>
  <c r="X135" i="19"/>
  <c r="W135" i="19"/>
  <c r="V135" i="19"/>
  <c r="U135" i="19"/>
  <c r="T135" i="19"/>
  <c r="Q136" i="19"/>
  <c r="R135" i="19"/>
  <c r="S135" i="19"/>
  <c r="Y45" i="19"/>
  <c r="X45" i="19"/>
  <c r="W45" i="19"/>
  <c r="V45" i="19"/>
  <c r="U45" i="19"/>
  <c r="T45" i="19"/>
  <c r="S45" i="19"/>
  <c r="R45" i="19"/>
  <c r="Q46" i="19"/>
  <c r="L31" i="23"/>
  <c r="CG50" i="22" s="1"/>
  <c r="K31" i="23"/>
  <c r="CF50" i="22" s="1"/>
  <c r="CC263" i="22"/>
  <c r="CC157" i="22"/>
  <c r="CD51" i="22" s="1"/>
  <c r="CH51" i="22" s="1"/>
  <c r="D32" i="23" s="1"/>
  <c r="H32" i="23" s="1"/>
  <c r="I32" i="23" s="1"/>
  <c r="J32" i="23" s="1"/>
  <c r="D265" i="22" l="1"/>
  <c r="F265" i="22"/>
  <c r="H265" i="22"/>
  <c r="J265" i="22"/>
  <c r="L265" i="22"/>
  <c r="N265" i="22"/>
  <c r="P265" i="22"/>
  <c r="R265" i="22"/>
  <c r="T265" i="22"/>
  <c r="V265" i="22"/>
  <c r="X265" i="22"/>
  <c r="Z265" i="22"/>
  <c r="AB265" i="22"/>
  <c r="AD265" i="22"/>
  <c r="AF265" i="22"/>
  <c r="AH265" i="22"/>
  <c r="AJ265" i="22"/>
  <c r="AL265" i="22"/>
  <c r="AN265" i="22"/>
  <c r="AP265" i="22"/>
  <c r="AR265" i="22"/>
  <c r="AT265" i="22"/>
  <c r="AV265" i="22"/>
  <c r="AX265" i="22"/>
  <c r="AZ265" i="22"/>
  <c r="BB265" i="22"/>
  <c r="BD265" i="22"/>
  <c r="BF265" i="22"/>
  <c r="BH265" i="22"/>
  <c r="BJ265" i="22"/>
  <c r="BL265" i="22"/>
  <c r="BN265" i="22"/>
  <c r="BP265" i="22"/>
  <c r="BR265" i="22"/>
  <c r="BT265" i="22"/>
  <c r="BV265" i="22"/>
  <c r="BX265" i="22"/>
  <c r="BZ265" i="22"/>
  <c r="CB265" i="22"/>
  <c r="B266" i="22"/>
  <c r="D159" i="22"/>
  <c r="F159" i="22"/>
  <c r="H159" i="22"/>
  <c r="J159" i="22"/>
  <c r="L159" i="22"/>
  <c r="N159" i="22"/>
  <c r="P159" i="22"/>
  <c r="R159" i="22"/>
  <c r="T159" i="22"/>
  <c r="V159" i="22"/>
  <c r="X159" i="22"/>
  <c r="Z159" i="22"/>
  <c r="AB159" i="22"/>
  <c r="AD159" i="22"/>
  <c r="AF159" i="22"/>
  <c r="AH159" i="22"/>
  <c r="AJ159" i="22"/>
  <c r="AL159" i="22"/>
  <c r="AN159" i="22"/>
  <c r="AP159" i="22"/>
  <c r="AR159" i="22"/>
  <c r="AT159" i="22"/>
  <c r="AV159" i="22"/>
  <c r="AX159" i="22"/>
  <c r="AZ159" i="22"/>
  <c r="BB159" i="22"/>
  <c r="BD159" i="22"/>
  <c r="BF159" i="22"/>
  <c r="BH159" i="22"/>
  <c r="BJ159" i="22"/>
  <c r="BL159" i="22"/>
  <c r="BN159" i="22"/>
  <c r="BP159" i="22"/>
  <c r="BR159" i="22"/>
  <c r="BT159" i="22"/>
  <c r="BV159" i="22"/>
  <c r="BX159" i="22"/>
  <c r="BZ159" i="22"/>
  <c r="CB159" i="22"/>
  <c r="B160" i="22"/>
  <c r="F53" i="22"/>
  <c r="J53" i="22"/>
  <c r="N53" i="22"/>
  <c r="P53" i="22"/>
  <c r="V53" i="22"/>
  <c r="AH53" i="22"/>
  <c r="AP53" i="22"/>
  <c r="AX53" i="22"/>
  <c r="BH53" i="22"/>
  <c r="BP53" i="22"/>
  <c r="BT53" i="22"/>
  <c r="BX53" i="22"/>
  <c r="CE53" i="22"/>
  <c r="D53" i="22"/>
  <c r="H53" i="22"/>
  <c r="L53" i="22"/>
  <c r="T53" i="22"/>
  <c r="AD53" i="22"/>
  <c r="AF53" i="22"/>
  <c r="AL53" i="22"/>
  <c r="AT53" i="22"/>
  <c r="AZ53" i="22"/>
  <c r="BD53" i="22"/>
  <c r="BJ53" i="22"/>
  <c r="BN53" i="22"/>
  <c r="BR53" i="22"/>
  <c r="BZ53" i="22"/>
  <c r="R53" i="22"/>
  <c r="X53" i="22"/>
  <c r="Z53" i="22"/>
  <c r="AB53" i="22"/>
  <c r="AJ53" i="22"/>
  <c r="AN53" i="22"/>
  <c r="AR53" i="22"/>
  <c r="AV53" i="22"/>
  <c r="BB53" i="22"/>
  <c r="BF53" i="22"/>
  <c r="BL53" i="22"/>
  <c r="BV53" i="22"/>
  <c r="B54" i="22"/>
  <c r="Y136" i="19"/>
  <c r="X136" i="19"/>
  <c r="W136" i="19"/>
  <c r="V136" i="19"/>
  <c r="U136" i="19"/>
  <c r="T136" i="19"/>
  <c r="R136" i="19"/>
  <c r="S136" i="19"/>
  <c r="Q137" i="19"/>
  <c r="Y46" i="19"/>
  <c r="X46" i="19"/>
  <c r="W46" i="19"/>
  <c r="V46" i="19"/>
  <c r="U46" i="19"/>
  <c r="T46" i="19"/>
  <c r="S46" i="19"/>
  <c r="R46" i="19"/>
  <c r="Q47" i="19"/>
  <c r="L32" i="23"/>
  <c r="CG51" i="22" s="1"/>
  <c r="K32" i="23"/>
  <c r="CF51" i="22" s="1"/>
  <c r="CC158" i="22"/>
  <c r="CD52" i="22" s="1"/>
  <c r="CH52" i="22" s="1"/>
  <c r="D33" i="23" s="1"/>
  <c r="H33" i="23" s="1"/>
  <c r="I33" i="23" s="1"/>
  <c r="J33" i="23" s="1"/>
  <c r="CC52" i="22"/>
  <c r="G33" i="23" s="1"/>
  <c r="CC264" i="22"/>
  <c r="D266" i="22" l="1"/>
  <c r="F266" i="22"/>
  <c r="H266" i="22"/>
  <c r="J266" i="22"/>
  <c r="L266" i="22"/>
  <c r="N266" i="22"/>
  <c r="P266" i="22"/>
  <c r="R266" i="22"/>
  <c r="T266" i="22"/>
  <c r="V266" i="22"/>
  <c r="X266" i="22"/>
  <c r="Z266" i="22"/>
  <c r="AB266" i="22"/>
  <c r="AD266" i="22"/>
  <c r="AF266" i="22"/>
  <c r="AH266" i="22"/>
  <c r="AJ266" i="22"/>
  <c r="AL266" i="22"/>
  <c r="AN266" i="22"/>
  <c r="AP266" i="22"/>
  <c r="AR266" i="22"/>
  <c r="AT266" i="22"/>
  <c r="AV266" i="22"/>
  <c r="AX266" i="22"/>
  <c r="AZ266" i="22"/>
  <c r="BB266" i="22"/>
  <c r="BD266" i="22"/>
  <c r="BF266" i="22"/>
  <c r="BH266" i="22"/>
  <c r="BJ266" i="22"/>
  <c r="BL266" i="22"/>
  <c r="BN266" i="22"/>
  <c r="BP266" i="22"/>
  <c r="BR266" i="22"/>
  <c r="BT266" i="22"/>
  <c r="BV266" i="22"/>
  <c r="BX266" i="22"/>
  <c r="BZ266" i="22"/>
  <c r="CB266" i="22"/>
  <c r="B267" i="22"/>
  <c r="D160" i="22"/>
  <c r="F160" i="22"/>
  <c r="H160" i="22"/>
  <c r="J160" i="22"/>
  <c r="L160" i="22"/>
  <c r="N160" i="22"/>
  <c r="P160" i="22"/>
  <c r="R160" i="22"/>
  <c r="T160" i="22"/>
  <c r="V160" i="22"/>
  <c r="X160" i="22"/>
  <c r="Z160" i="22"/>
  <c r="AB160" i="22"/>
  <c r="AD160" i="22"/>
  <c r="AF160" i="22"/>
  <c r="AH160" i="22"/>
  <c r="AJ160" i="22"/>
  <c r="AL160" i="22"/>
  <c r="AN160" i="22"/>
  <c r="AP160" i="22"/>
  <c r="AR160" i="22"/>
  <c r="AT160" i="22"/>
  <c r="AV160" i="22"/>
  <c r="AX160" i="22"/>
  <c r="AZ160" i="22"/>
  <c r="BB160" i="22"/>
  <c r="BD160" i="22"/>
  <c r="BF160" i="22"/>
  <c r="BH160" i="22"/>
  <c r="BJ160" i="22"/>
  <c r="BL160" i="22"/>
  <c r="BN160" i="22"/>
  <c r="BP160" i="22"/>
  <c r="BR160" i="22"/>
  <c r="BT160" i="22"/>
  <c r="BV160" i="22"/>
  <c r="BX160" i="22"/>
  <c r="BZ160" i="22"/>
  <c r="CB160" i="22"/>
  <c r="B161" i="22"/>
  <c r="H54" i="22"/>
  <c r="L54" i="22"/>
  <c r="N54" i="22"/>
  <c r="T54" i="22"/>
  <c r="X54" i="22"/>
  <c r="AD54" i="22"/>
  <c r="AH54" i="22"/>
  <c r="AN54" i="22"/>
  <c r="AR54" i="22"/>
  <c r="AZ54" i="22"/>
  <c r="F54" i="22"/>
  <c r="R54" i="22"/>
  <c r="Z54" i="22"/>
  <c r="AF54" i="22"/>
  <c r="AL54" i="22"/>
  <c r="AV54" i="22"/>
  <c r="D54" i="22"/>
  <c r="J54" i="22"/>
  <c r="P54" i="22"/>
  <c r="V54" i="22"/>
  <c r="AB54" i="22"/>
  <c r="AJ54" i="22"/>
  <c r="AP54" i="22"/>
  <c r="AT54" i="22"/>
  <c r="AX54" i="22"/>
  <c r="BB54" i="22"/>
  <c r="BD54" i="22"/>
  <c r="BF54" i="22"/>
  <c r="BH54" i="22"/>
  <c r="BJ54" i="22"/>
  <c r="BL54" i="22"/>
  <c r="BN54" i="22"/>
  <c r="BP54" i="22"/>
  <c r="BR54" i="22"/>
  <c r="BT54" i="22"/>
  <c r="BV54" i="22"/>
  <c r="BX54" i="22"/>
  <c r="BZ54" i="22"/>
  <c r="CE54" i="22"/>
  <c r="B55" i="22"/>
  <c r="Y137" i="19"/>
  <c r="X137" i="19"/>
  <c r="W137" i="19"/>
  <c r="V137" i="19"/>
  <c r="U137" i="19"/>
  <c r="T137" i="19"/>
  <c r="Q138" i="19"/>
  <c r="R137" i="19"/>
  <c r="S137" i="19"/>
  <c r="Y47" i="19"/>
  <c r="X47" i="19"/>
  <c r="W47" i="19"/>
  <c r="V47" i="19"/>
  <c r="U47" i="19"/>
  <c r="T47" i="19"/>
  <c r="S47" i="19"/>
  <c r="R47" i="19"/>
  <c r="Q48" i="19"/>
  <c r="L33" i="23"/>
  <c r="CG52" i="22" s="1"/>
  <c r="K33" i="23"/>
  <c r="CF52" i="22" s="1"/>
  <c r="CC159" i="22"/>
  <c r="CD53" i="22" s="1"/>
  <c r="CH53" i="22" s="1"/>
  <c r="D34" i="23" s="1"/>
  <c r="H34" i="23" s="1"/>
  <c r="I34" i="23" s="1"/>
  <c r="J34" i="23" s="1"/>
  <c r="CC53" i="22"/>
  <c r="G34" i="23" s="1"/>
  <c r="CC265" i="22"/>
  <c r="D267" i="22" l="1"/>
  <c r="F267" i="22"/>
  <c r="H267" i="22"/>
  <c r="J267" i="22"/>
  <c r="L267" i="22"/>
  <c r="N267" i="22"/>
  <c r="P267" i="22"/>
  <c r="R267" i="22"/>
  <c r="T267" i="22"/>
  <c r="V267" i="22"/>
  <c r="X267" i="22"/>
  <c r="Z267" i="22"/>
  <c r="AB267" i="22"/>
  <c r="AD267" i="22"/>
  <c r="AF267" i="22"/>
  <c r="AH267" i="22"/>
  <c r="AJ267" i="22"/>
  <c r="AL267" i="22"/>
  <c r="AN267" i="22"/>
  <c r="AP267" i="22"/>
  <c r="AR267" i="22"/>
  <c r="AT267" i="22"/>
  <c r="AV267" i="22"/>
  <c r="AX267" i="22"/>
  <c r="AZ267" i="22"/>
  <c r="BB267" i="22"/>
  <c r="BD267" i="22"/>
  <c r="BF267" i="22"/>
  <c r="BH267" i="22"/>
  <c r="BJ267" i="22"/>
  <c r="BL267" i="22"/>
  <c r="BN267" i="22"/>
  <c r="BP267" i="22"/>
  <c r="BR267" i="22"/>
  <c r="BT267" i="22"/>
  <c r="BV267" i="22"/>
  <c r="BX267" i="22"/>
  <c r="BZ267" i="22"/>
  <c r="CB267" i="22"/>
  <c r="B268" i="22"/>
  <c r="D161" i="22"/>
  <c r="F161" i="22"/>
  <c r="H161" i="22"/>
  <c r="J161" i="22"/>
  <c r="L161" i="22"/>
  <c r="N161" i="22"/>
  <c r="P161" i="22"/>
  <c r="R161" i="22"/>
  <c r="T161" i="22"/>
  <c r="V161" i="22"/>
  <c r="X161" i="22"/>
  <c r="Z161" i="22"/>
  <c r="AB161" i="22"/>
  <c r="AD161" i="22"/>
  <c r="AF161" i="22"/>
  <c r="AH161" i="22"/>
  <c r="AJ161" i="22"/>
  <c r="AL161" i="22"/>
  <c r="AN161" i="22"/>
  <c r="AP161" i="22"/>
  <c r="AR161" i="22"/>
  <c r="AT161" i="22"/>
  <c r="AV161" i="22"/>
  <c r="AX161" i="22"/>
  <c r="AZ161" i="22"/>
  <c r="BB161" i="22"/>
  <c r="BD161" i="22"/>
  <c r="BF161" i="22"/>
  <c r="BH161" i="22"/>
  <c r="BJ161" i="22"/>
  <c r="BL161" i="22"/>
  <c r="BN161" i="22"/>
  <c r="BP161" i="22"/>
  <c r="BR161" i="22"/>
  <c r="BT161" i="22"/>
  <c r="BV161" i="22"/>
  <c r="BX161" i="22"/>
  <c r="BZ161" i="22"/>
  <c r="CB161" i="22"/>
  <c r="B162" i="22"/>
  <c r="D55" i="22"/>
  <c r="F55" i="22"/>
  <c r="H55" i="22"/>
  <c r="J55" i="22"/>
  <c r="L55" i="22"/>
  <c r="N55" i="22"/>
  <c r="P55" i="22"/>
  <c r="R55" i="22"/>
  <c r="T55" i="22"/>
  <c r="V55" i="22"/>
  <c r="X55" i="22"/>
  <c r="Z55" i="22"/>
  <c r="AB55" i="22"/>
  <c r="AD55" i="22"/>
  <c r="AF55" i="22"/>
  <c r="AH55" i="22"/>
  <c r="AJ55" i="22"/>
  <c r="AL55" i="22"/>
  <c r="AN55" i="22"/>
  <c r="AP55" i="22"/>
  <c r="AR55" i="22"/>
  <c r="AT55" i="22"/>
  <c r="AV55" i="22"/>
  <c r="AX55" i="22"/>
  <c r="AZ55" i="22"/>
  <c r="BB55" i="22"/>
  <c r="BD55" i="22"/>
  <c r="BF55" i="22"/>
  <c r="BH55" i="22"/>
  <c r="BJ55" i="22"/>
  <c r="BL55" i="22"/>
  <c r="BN55" i="22"/>
  <c r="BP55" i="22"/>
  <c r="BR55" i="22"/>
  <c r="BT55" i="22"/>
  <c r="BV55" i="22"/>
  <c r="BX55" i="22"/>
  <c r="BZ55" i="22"/>
  <c r="CE55" i="22"/>
  <c r="B56" i="22"/>
  <c r="Y138" i="19"/>
  <c r="X138" i="19"/>
  <c r="W138" i="19"/>
  <c r="V138" i="19"/>
  <c r="U138" i="19"/>
  <c r="T138" i="19"/>
  <c r="S138" i="19"/>
  <c r="R138" i="19"/>
  <c r="Q139" i="19"/>
  <c r="Y48" i="19"/>
  <c r="X48" i="19"/>
  <c r="W48" i="19"/>
  <c r="V48" i="19"/>
  <c r="U48" i="19"/>
  <c r="T48" i="19"/>
  <c r="S48" i="19"/>
  <c r="R48" i="19"/>
  <c r="Q49" i="19"/>
  <c r="L34" i="23"/>
  <c r="CG53" i="22" s="1"/>
  <c r="K34" i="23"/>
  <c r="CF53" i="22" s="1"/>
  <c r="CC266" i="22"/>
  <c r="CC160" i="22"/>
  <c r="CD54" i="22" s="1"/>
  <c r="CH54" i="22" s="1"/>
  <c r="D35" i="23" s="1"/>
  <c r="H35" i="23" s="1"/>
  <c r="I35" i="23" s="1"/>
  <c r="J35" i="23" s="1"/>
  <c r="CC54" i="22"/>
  <c r="G35" i="23" s="1"/>
  <c r="D268" i="22" l="1"/>
  <c r="F268" i="22"/>
  <c r="H268" i="22"/>
  <c r="J268" i="22"/>
  <c r="L268" i="22"/>
  <c r="N268" i="22"/>
  <c r="P268" i="22"/>
  <c r="R268" i="22"/>
  <c r="T268" i="22"/>
  <c r="V268" i="22"/>
  <c r="X268" i="22"/>
  <c r="Z268" i="22"/>
  <c r="AB268" i="22"/>
  <c r="AD268" i="22"/>
  <c r="AF268" i="22"/>
  <c r="AH268" i="22"/>
  <c r="AJ268" i="22"/>
  <c r="AL268" i="22"/>
  <c r="AN268" i="22"/>
  <c r="AP268" i="22"/>
  <c r="AR268" i="22"/>
  <c r="AT268" i="22"/>
  <c r="AV268" i="22"/>
  <c r="AX268" i="22"/>
  <c r="AZ268" i="22"/>
  <c r="BB268" i="22"/>
  <c r="BD268" i="22"/>
  <c r="BF268" i="22"/>
  <c r="BH268" i="22"/>
  <c r="BJ268" i="22"/>
  <c r="BL268" i="22"/>
  <c r="BN268" i="22"/>
  <c r="BP268" i="22"/>
  <c r="BR268" i="22"/>
  <c r="BT268" i="22"/>
  <c r="BV268" i="22"/>
  <c r="BX268" i="22"/>
  <c r="BZ268" i="22"/>
  <c r="CB268" i="22"/>
  <c r="B269" i="22"/>
  <c r="D162" i="22"/>
  <c r="F162" i="22"/>
  <c r="H162" i="22"/>
  <c r="J162" i="22"/>
  <c r="L162" i="22"/>
  <c r="N162" i="22"/>
  <c r="P162" i="22"/>
  <c r="R162" i="22"/>
  <c r="T162" i="22"/>
  <c r="V162" i="22"/>
  <c r="X162" i="22"/>
  <c r="Z162" i="22"/>
  <c r="AB162" i="22"/>
  <c r="AD162" i="22"/>
  <c r="AF162" i="22"/>
  <c r="AH162" i="22"/>
  <c r="AJ162" i="22"/>
  <c r="AL162" i="22"/>
  <c r="AN162" i="22"/>
  <c r="AP162" i="22"/>
  <c r="AR162" i="22"/>
  <c r="AT162" i="22"/>
  <c r="AV162" i="22"/>
  <c r="AX162" i="22"/>
  <c r="AZ162" i="22"/>
  <c r="BB162" i="22"/>
  <c r="BD162" i="22"/>
  <c r="BF162" i="22"/>
  <c r="BH162" i="22"/>
  <c r="BJ162" i="22"/>
  <c r="BL162" i="22"/>
  <c r="BN162" i="22"/>
  <c r="BP162" i="22"/>
  <c r="BR162" i="22"/>
  <c r="BT162" i="22"/>
  <c r="BV162" i="22"/>
  <c r="BX162" i="22"/>
  <c r="BZ162" i="22"/>
  <c r="CB162" i="22"/>
  <c r="B163" i="22"/>
  <c r="D56" i="22"/>
  <c r="F56" i="22"/>
  <c r="H56" i="22"/>
  <c r="J56" i="22"/>
  <c r="L56" i="22"/>
  <c r="N56" i="22"/>
  <c r="P56" i="22"/>
  <c r="R56" i="22"/>
  <c r="T56" i="22"/>
  <c r="V56" i="22"/>
  <c r="X56" i="22"/>
  <c r="Z56" i="22"/>
  <c r="AB56" i="22"/>
  <c r="AD56" i="22"/>
  <c r="AF56" i="22"/>
  <c r="AH56" i="22"/>
  <c r="AJ56" i="22"/>
  <c r="AL56" i="22"/>
  <c r="AN56" i="22"/>
  <c r="AP56" i="22"/>
  <c r="AR56" i="22"/>
  <c r="AT56" i="22"/>
  <c r="AV56" i="22"/>
  <c r="AX56" i="22"/>
  <c r="AZ56" i="22"/>
  <c r="BB56" i="22"/>
  <c r="BD56" i="22"/>
  <c r="BF56" i="22"/>
  <c r="BH56" i="22"/>
  <c r="BJ56" i="22"/>
  <c r="BL56" i="22"/>
  <c r="BN56" i="22"/>
  <c r="BP56" i="22"/>
  <c r="BR56" i="22"/>
  <c r="BT56" i="22"/>
  <c r="BV56" i="22"/>
  <c r="BX56" i="22"/>
  <c r="BZ56" i="22"/>
  <c r="CE56" i="22"/>
  <c r="B57" i="22"/>
  <c r="Y139" i="19"/>
  <c r="X139" i="19"/>
  <c r="W139" i="19"/>
  <c r="V139" i="19"/>
  <c r="U139" i="19"/>
  <c r="T139" i="19"/>
  <c r="S139" i="19"/>
  <c r="Q140" i="19"/>
  <c r="R139" i="19"/>
  <c r="Y49" i="19"/>
  <c r="X49" i="19"/>
  <c r="W49" i="19"/>
  <c r="V49" i="19"/>
  <c r="U49" i="19"/>
  <c r="T49" i="19"/>
  <c r="S49" i="19"/>
  <c r="R49" i="19"/>
  <c r="Q50" i="19"/>
  <c r="L35" i="23"/>
  <c r="CG54" i="22" s="1"/>
  <c r="K35" i="23"/>
  <c r="CF54" i="22" s="1"/>
  <c r="CC267" i="22"/>
  <c r="CC161" i="22"/>
  <c r="CD55" i="22" s="1"/>
  <c r="CH55" i="22" s="1"/>
  <c r="D36" i="23" s="1"/>
  <c r="H36" i="23" s="1"/>
  <c r="I36" i="23" s="1"/>
  <c r="J36" i="23" s="1"/>
  <c r="CC55" i="22"/>
  <c r="G36" i="23" s="1"/>
  <c r="D269" i="22" l="1"/>
  <c r="F269" i="22"/>
  <c r="H269" i="22"/>
  <c r="J269" i="22"/>
  <c r="L269" i="22"/>
  <c r="N269" i="22"/>
  <c r="P269" i="22"/>
  <c r="R269" i="22"/>
  <c r="T269" i="22"/>
  <c r="V269" i="22"/>
  <c r="X269" i="22"/>
  <c r="Z269" i="22"/>
  <c r="AB269" i="22"/>
  <c r="AD269" i="22"/>
  <c r="AF269" i="22"/>
  <c r="AH269" i="22"/>
  <c r="AJ269" i="22"/>
  <c r="AL269" i="22"/>
  <c r="AN269" i="22"/>
  <c r="AP269" i="22"/>
  <c r="AR269" i="22"/>
  <c r="AT269" i="22"/>
  <c r="AV269" i="22"/>
  <c r="AX269" i="22"/>
  <c r="AZ269" i="22"/>
  <c r="BB269" i="22"/>
  <c r="BD269" i="22"/>
  <c r="BF269" i="22"/>
  <c r="BH269" i="22"/>
  <c r="BJ269" i="22"/>
  <c r="BL269" i="22"/>
  <c r="BN269" i="22"/>
  <c r="BP269" i="22"/>
  <c r="BR269" i="22"/>
  <c r="BT269" i="22"/>
  <c r="BV269" i="22"/>
  <c r="BX269" i="22"/>
  <c r="BZ269" i="22"/>
  <c r="CB269" i="22"/>
  <c r="B270" i="22"/>
  <c r="D163" i="22"/>
  <c r="CC163" i="22" s="1"/>
  <c r="CD57" i="22" s="1"/>
  <c r="CH57" i="22" s="1"/>
  <c r="D38" i="23" s="1"/>
  <c r="H38" i="23" s="1"/>
  <c r="I38" i="23" s="1"/>
  <c r="J38" i="23" s="1"/>
  <c r="F163" i="22"/>
  <c r="H163" i="22"/>
  <c r="J163" i="22"/>
  <c r="L163" i="22"/>
  <c r="N163" i="22"/>
  <c r="P163" i="22"/>
  <c r="R163" i="22"/>
  <c r="T163" i="22"/>
  <c r="V163" i="22"/>
  <c r="X163" i="22"/>
  <c r="Z163" i="22"/>
  <c r="AB163" i="22"/>
  <c r="AD163" i="22"/>
  <c r="AF163" i="22"/>
  <c r="AH163" i="22"/>
  <c r="AJ163" i="22"/>
  <c r="AL163" i="22"/>
  <c r="AN163" i="22"/>
  <c r="AP163" i="22"/>
  <c r="AR163" i="22"/>
  <c r="AT163" i="22"/>
  <c r="AV163" i="22"/>
  <c r="AX163" i="22"/>
  <c r="AZ163" i="22"/>
  <c r="BB163" i="22"/>
  <c r="BD163" i="22"/>
  <c r="BF163" i="22"/>
  <c r="BH163" i="22"/>
  <c r="BJ163" i="22"/>
  <c r="BL163" i="22"/>
  <c r="BN163" i="22"/>
  <c r="BP163" i="22"/>
  <c r="BR163" i="22"/>
  <c r="BT163" i="22"/>
  <c r="BV163" i="22"/>
  <c r="BX163" i="22"/>
  <c r="BZ163" i="22"/>
  <c r="CB163" i="22"/>
  <c r="B164" i="22"/>
  <c r="D57" i="22"/>
  <c r="F57" i="22"/>
  <c r="H57" i="22"/>
  <c r="J57" i="22"/>
  <c r="L57" i="22"/>
  <c r="N57" i="22"/>
  <c r="P57" i="22"/>
  <c r="R57" i="22"/>
  <c r="T57" i="22"/>
  <c r="V57" i="22"/>
  <c r="X57" i="22"/>
  <c r="Z57" i="22"/>
  <c r="AB57" i="22"/>
  <c r="AD57" i="22"/>
  <c r="AF57" i="22"/>
  <c r="AH57" i="22"/>
  <c r="AJ57" i="22"/>
  <c r="AL57" i="22"/>
  <c r="AN57" i="22"/>
  <c r="AP57" i="22"/>
  <c r="AR57" i="22"/>
  <c r="AT57" i="22"/>
  <c r="AV57" i="22"/>
  <c r="AX57" i="22"/>
  <c r="AZ57" i="22"/>
  <c r="BB57" i="22"/>
  <c r="BD57" i="22"/>
  <c r="BF57" i="22"/>
  <c r="BH57" i="22"/>
  <c r="BJ57" i="22"/>
  <c r="BL57" i="22"/>
  <c r="BN57" i="22"/>
  <c r="BP57" i="22"/>
  <c r="BR57" i="22"/>
  <c r="BT57" i="22"/>
  <c r="BV57" i="22"/>
  <c r="BX57" i="22"/>
  <c r="BZ57" i="22"/>
  <c r="CE57" i="22"/>
  <c r="B58" i="22"/>
  <c r="Y140" i="19"/>
  <c r="X140" i="19"/>
  <c r="W140" i="19"/>
  <c r="V140" i="19"/>
  <c r="U140" i="19"/>
  <c r="T140" i="19"/>
  <c r="S140" i="19"/>
  <c r="Q141" i="19"/>
  <c r="R140" i="19"/>
  <c r="Y50" i="19"/>
  <c r="X50" i="19"/>
  <c r="W50" i="19"/>
  <c r="V50" i="19"/>
  <c r="U50" i="19"/>
  <c r="T50" i="19"/>
  <c r="S50" i="19"/>
  <c r="R50" i="19"/>
  <c r="Q51" i="19"/>
  <c r="L36" i="23"/>
  <c r="CG55" i="22" s="1"/>
  <c r="K36" i="23"/>
  <c r="CF55" i="22" s="1"/>
  <c r="CC268" i="22"/>
  <c r="CC162" i="22"/>
  <c r="CD56" i="22" s="1"/>
  <c r="CH56" i="22" s="1"/>
  <c r="D37" i="23" s="1"/>
  <c r="H37" i="23" s="1"/>
  <c r="I37" i="23" s="1"/>
  <c r="J37" i="23" s="1"/>
  <c r="CC56" i="22"/>
  <c r="G37" i="23" s="1"/>
  <c r="D270" i="22" l="1"/>
  <c r="F270" i="22"/>
  <c r="H270" i="22"/>
  <c r="J270" i="22"/>
  <c r="L270" i="22"/>
  <c r="N270" i="22"/>
  <c r="P270" i="22"/>
  <c r="R270" i="22"/>
  <c r="T270" i="22"/>
  <c r="V270" i="22"/>
  <c r="X270" i="22"/>
  <c r="Z270" i="22"/>
  <c r="AB270" i="22"/>
  <c r="AD270" i="22"/>
  <c r="AF270" i="22"/>
  <c r="AH270" i="22"/>
  <c r="AJ270" i="22"/>
  <c r="AL270" i="22"/>
  <c r="AN270" i="22"/>
  <c r="AP270" i="22"/>
  <c r="AR270" i="22"/>
  <c r="AT270" i="22"/>
  <c r="AV270" i="22"/>
  <c r="AX270" i="22"/>
  <c r="AZ270" i="22"/>
  <c r="BB270" i="22"/>
  <c r="BD270" i="22"/>
  <c r="BF270" i="22"/>
  <c r="BH270" i="22"/>
  <c r="BJ270" i="22"/>
  <c r="BL270" i="22"/>
  <c r="BN270" i="22"/>
  <c r="BP270" i="22"/>
  <c r="BR270" i="22"/>
  <c r="BT270" i="22"/>
  <c r="BV270" i="22"/>
  <c r="BX270" i="22"/>
  <c r="BZ270" i="22"/>
  <c r="CB270" i="22"/>
  <c r="B271" i="22"/>
  <c r="K38" i="23"/>
  <c r="CF57" i="22" s="1"/>
  <c r="L38" i="23"/>
  <c r="CG57" i="22" s="1"/>
  <c r="D164" i="22"/>
  <c r="F164" i="22"/>
  <c r="H164" i="22"/>
  <c r="J164" i="22"/>
  <c r="L164" i="22"/>
  <c r="N164" i="22"/>
  <c r="P164" i="22"/>
  <c r="R164" i="22"/>
  <c r="T164" i="22"/>
  <c r="V164" i="22"/>
  <c r="X164" i="22"/>
  <c r="Z164" i="22"/>
  <c r="AB164" i="22"/>
  <c r="AD164" i="22"/>
  <c r="AF164" i="22"/>
  <c r="AH164" i="22"/>
  <c r="AJ164" i="22"/>
  <c r="AL164" i="22"/>
  <c r="AN164" i="22"/>
  <c r="AP164" i="22"/>
  <c r="AR164" i="22"/>
  <c r="AT164" i="22"/>
  <c r="AV164" i="22"/>
  <c r="AX164" i="22"/>
  <c r="AZ164" i="22"/>
  <c r="BB164" i="22"/>
  <c r="BD164" i="22"/>
  <c r="BF164" i="22"/>
  <c r="BH164" i="22"/>
  <c r="BJ164" i="22"/>
  <c r="BL164" i="22"/>
  <c r="BN164" i="22"/>
  <c r="BP164" i="22"/>
  <c r="BR164" i="22"/>
  <c r="BT164" i="22"/>
  <c r="BV164" i="22"/>
  <c r="BX164" i="22"/>
  <c r="BZ164" i="22"/>
  <c r="CB164" i="22"/>
  <c r="B165" i="22"/>
  <c r="D58" i="22"/>
  <c r="F58" i="22"/>
  <c r="H58" i="22"/>
  <c r="J58" i="22"/>
  <c r="L58" i="22"/>
  <c r="N58" i="22"/>
  <c r="P58" i="22"/>
  <c r="R58" i="22"/>
  <c r="T58" i="22"/>
  <c r="V58" i="22"/>
  <c r="X58" i="22"/>
  <c r="Z58" i="22"/>
  <c r="AB58" i="22"/>
  <c r="AD58" i="22"/>
  <c r="AF58" i="22"/>
  <c r="AH58" i="22"/>
  <c r="AJ58" i="22"/>
  <c r="AL58" i="22"/>
  <c r="AN58" i="22"/>
  <c r="AP58" i="22"/>
  <c r="AR58" i="22"/>
  <c r="AT58" i="22"/>
  <c r="AV58" i="22"/>
  <c r="AX58" i="22"/>
  <c r="AZ58" i="22"/>
  <c r="BB58" i="22"/>
  <c r="BD58" i="22"/>
  <c r="BF58" i="22"/>
  <c r="BH58" i="22"/>
  <c r="BJ58" i="22"/>
  <c r="BL58" i="22"/>
  <c r="BN58" i="22"/>
  <c r="BP58" i="22"/>
  <c r="BR58" i="22"/>
  <c r="BT58" i="22"/>
  <c r="BV58" i="22"/>
  <c r="BX58" i="22"/>
  <c r="BZ58" i="22"/>
  <c r="CE58" i="22"/>
  <c r="B59" i="22"/>
  <c r="Y141" i="19"/>
  <c r="X141" i="19"/>
  <c r="W141" i="19"/>
  <c r="V141" i="19"/>
  <c r="U141" i="19"/>
  <c r="T141" i="19"/>
  <c r="S141" i="19"/>
  <c r="Q142" i="19"/>
  <c r="R141" i="19"/>
  <c r="Y51" i="19"/>
  <c r="X51" i="19"/>
  <c r="W51" i="19"/>
  <c r="V51" i="19"/>
  <c r="U51" i="19"/>
  <c r="T51" i="19"/>
  <c r="S51" i="19"/>
  <c r="R51" i="19"/>
  <c r="Q52" i="19"/>
  <c r="L37" i="23"/>
  <c r="CG56" i="22" s="1"/>
  <c r="K37" i="23"/>
  <c r="CF56" i="22" s="1"/>
  <c r="CC269" i="22"/>
  <c r="CC57" i="22"/>
  <c r="G38" i="23" s="1"/>
  <c r="D271" i="22" l="1"/>
  <c r="F271" i="22"/>
  <c r="H271" i="22"/>
  <c r="J271" i="22"/>
  <c r="L271" i="22"/>
  <c r="N271" i="22"/>
  <c r="P271" i="22"/>
  <c r="R271" i="22"/>
  <c r="T271" i="22"/>
  <c r="V271" i="22"/>
  <c r="X271" i="22"/>
  <c r="Z271" i="22"/>
  <c r="AB271" i="22"/>
  <c r="AD271" i="22"/>
  <c r="AF271" i="22"/>
  <c r="AH271" i="22"/>
  <c r="AJ271" i="22"/>
  <c r="AL271" i="22"/>
  <c r="AN271" i="22"/>
  <c r="AP271" i="22"/>
  <c r="AR271" i="22"/>
  <c r="AT271" i="22"/>
  <c r="AV271" i="22"/>
  <c r="AX271" i="22"/>
  <c r="AZ271" i="22"/>
  <c r="BB271" i="22"/>
  <c r="BD271" i="22"/>
  <c r="BF271" i="22"/>
  <c r="BH271" i="22"/>
  <c r="BJ271" i="22"/>
  <c r="BL271" i="22"/>
  <c r="BN271" i="22"/>
  <c r="BP271" i="22"/>
  <c r="BR271" i="22"/>
  <c r="BT271" i="22"/>
  <c r="BV271" i="22"/>
  <c r="BX271" i="22"/>
  <c r="BZ271" i="22"/>
  <c r="CB271" i="22"/>
  <c r="B272" i="22"/>
  <c r="D165" i="22"/>
  <c r="F165" i="22"/>
  <c r="H165" i="22"/>
  <c r="J165" i="22"/>
  <c r="L165" i="22"/>
  <c r="N165" i="22"/>
  <c r="P165" i="22"/>
  <c r="R165" i="22"/>
  <c r="T165" i="22"/>
  <c r="V165" i="22"/>
  <c r="X165" i="22"/>
  <c r="Z165" i="22"/>
  <c r="AB165" i="22"/>
  <c r="AD165" i="22"/>
  <c r="AF165" i="22"/>
  <c r="AH165" i="22"/>
  <c r="AJ165" i="22"/>
  <c r="AL165" i="22"/>
  <c r="AN165" i="22"/>
  <c r="AP165" i="22"/>
  <c r="AR165" i="22"/>
  <c r="AT165" i="22"/>
  <c r="AV165" i="22"/>
  <c r="AX165" i="22"/>
  <c r="AZ165" i="22"/>
  <c r="BB165" i="22"/>
  <c r="BD165" i="22"/>
  <c r="BF165" i="22"/>
  <c r="BH165" i="22"/>
  <c r="BJ165" i="22"/>
  <c r="BL165" i="22"/>
  <c r="BN165" i="22"/>
  <c r="BP165" i="22"/>
  <c r="BR165" i="22"/>
  <c r="BT165" i="22"/>
  <c r="BV165" i="22"/>
  <c r="BX165" i="22"/>
  <c r="BZ165" i="22"/>
  <c r="CB165" i="22"/>
  <c r="B166" i="22"/>
  <c r="D59" i="22"/>
  <c r="F59" i="22"/>
  <c r="H59" i="22"/>
  <c r="J59" i="22"/>
  <c r="L59" i="22"/>
  <c r="N59" i="22"/>
  <c r="P59" i="22"/>
  <c r="R59" i="22"/>
  <c r="T59" i="22"/>
  <c r="V59" i="22"/>
  <c r="X59" i="22"/>
  <c r="Z59" i="22"/>
  <c r="AB59" i="22"/>
  <c r="AD59" i="22"/>
  <c r="AF59" i="22"/>
  <c r="AH59" i="22"/>
  <c r="AJ59" i="22"/>
  <c r="AL59" i="22"/>
  <c r="AN59" i="22"/>
  <c r="AP59" i="22"/>
  <c r="AR59" i="22"/>
  <c r="AT59" i="22"/>
  <c r="AV59" i="22"/>
  <c r="AX59" i="22"/>
  <c r="AZ59" i="22"/>
  <c r="BB59" i="22"/>
  <c r="BD59" i="22"/>
  <c r="BF59" i="22"/>
  <c r="BH59" i="22"/>
  <c r="BJ59" i="22"/>
  <c r="BL59" i="22"/>
  <c r="BN59" i="22"/>
  <c r="BP59" i="22"/>
  <c r="BR59" i="22"/>
  <c r="BT59" i="22"/>
  <c r="BV59" i="22"/>
  <c r="BX59" i="22"/>
  <c r="BZ59" i="22"/>
  <c r="CE59" i="22"/>
  <c r="B60" i="22"/>
  <c r="Y142" i="19"/>
  <c r="X142" i="19"/>
  <c r="W142" i="19"/>
  <c r="V142" i="19"/>
  <c r="U142" i="19"/>
  <c r="T142" i="19"/>
  <c r="S142" i="19"/>
  <c r="R142" i="19"/>
  <c r="Q143" i="19"/>
  <c r="Y52" i="19"/>
  <c r="X52" i="19"/>
  <c r="W52" i="19"/>
  <c r="V52" i="19"/>
  <c r="U52" i="19"/>
  <c r="T52" i="19"/>
  <c r="S52" i="19"/>
  <c r="R52" i="19"/>
  <c r="Q53" i="19"/>
  <c r="CC164" i="22"/>
  <c r="CD58" i="22" s="1"/>
  <c r="CH58" i="22" s="1"/>
  <c r="D39" i="23" s="1"/>
  <c r="H39" i="23" s="1"/>
  <c r="I39" i="23" s="1"/>
  <c r="J39" i="23" s="1"/>
  <c r="CC58" i="22"/>
  <c r="G39" i="23" s="1"/>
  <c r="CC270" i="22"/>
  <c r="D272" i="22" l="1"/>
  <c r="F272" i="22"/>
  <c r="H272" i="22"/>
  <c r="J272" i="22"/>
  <c r="L272" i="22"/>
  <c r="N272" i="22"/>
  <c r="P272" i="22"/>
  <c r="R272" i="22"/>
  <c r="T272" i="22"/>
  <c r="V272" i="22"/>
  <c r="X272" i="22"/>
  <c r="Z272" i="22"/>
  <c r="AB272" i="22"/>
  <c r="AD272" i="22"/>
  <c r="AF272" i="22"/>
  <c r="AH272" i="22"/>
  <c r="AJ272" i="22"/>
  <c r="AL272" i="22"/>
  <c r="AN272" i="22"/>
  <c r="AP272" i="22"/>
  <c r="AR272" i="22"/>
  <c r="AT272" i="22"/>
  <c r="AV272" i="22"/>
  <c r="AX272" i="22"/>
  <c r="AZ272" i="22"/>
  <c r="BB272" i="22"/>
  <c r="BD272" i="22"/>
  <c r="BF272" i="22"/>
  <c r="BH272" i="22"/>
  <c r="BJ272" i="22"/>
  <c r="BL272" i="22"/>
  <c r="BN272" i="22"/>
  <c r="BP272" i="22"/>
  <c r="BR272" i="22"/>
  <c r="BT272" i="22"/>
  <c r="BV272" i="22"/>
  <c r="BX272" i="22"/>
  <c r="BZ272" i="22"/>
  <c r="CB272" i="22"/>
  <c r="B273" i="22"/>
  <c r="D166" i="22"/>
  <c r="F166" i="22"/>
  <c r="H166" i="22"/>
  <c r="J166" i="22"/>
  <c r="L166" i="22"/>
  <c r="N166" i="22"/>
  <c r="P166" i="22"/>
  <c r="R166" i="22"/>
  <c r="T166" i="22"/>
  <c r="V166" i="22"/>
  <c r="X166" i="22"/>
  <c r="Z166" i="22"/>
  <c r="AB166" i="22"/>
  <c r="AD166" i="22"/>
  <c r="AF166" i="22"/>
  <c r="AH166" i="22"/>
  <c r="AJ166" i="22"/>
  <c r="AL166" i="22"/>
  <c r="AN166" i="22"/>
  <c r="AP166" i="22"/>
  <c r="AR166" i="22"/>
  <c r="AT166" i="22"/>
  <c r="AV166" i="22"/>
  <c r="AX166" i="22"/>
  <c r="AZ166" i="22"/>
  <c r="BB166" i="22"/>
  <c r="BD166" i="22"/>
  <c r="BF166" i="22"/>
  <c r="BH166" i="22"/>
  <c r="BJ166" i="22"/>
  <c r="BL166" i="22"/>
  <c r="BN166" i="22"/>
  <c r="BP166" i="22"/>
  <c r="BR166" i="22"/>
  <c r="BT166" i="22"/>
  <c r="BV166" i="22"/>
  <c r="BX166" i="22"/>
  <c r="BZ166" i="22"/>
  <c r="CB166" i="22"/>
  <c r="B167" i="22"/>
  <c r="D60" i="22"/>
  <c r="F60" i="22"/>
  <c r="H60" i="22"/>
  <c r="J60" i="22"/>
  <c r="L60" i="22"/>
  <c r="N60" i="22"/>
  <c r="P60" i="22"/>
  <c r="R60" i="22"/>
  <c r="T60" i="22"/>
  <c r="V60" i="22"/>
  <c r="X60" i="22"/>
  <c r="Z60" i="22"/>
  <c r="AB60" i="22"/>
  <c r="AD60" i="22"/>
  <c r="AF60" i="22"/>
  <c r="AH60" i="22"/>
  <c r="AJ60" i="22"/>
  <c r="AL60" i="22"/>
  <c r="AN60" i="22"/>
  <c r="AP60" i="22"/>
  <c r="AR60" i="22"/>
  <c r="AT60" i="22"/>
  <c r="AV60" i="22"/>
  <c r="AX60" i="22"/>
  <c r="AZ60" i="22"/>
  <c r="BB60" i="22"/>
  <c r="BD60" i="22"/>
  <c r="BF60" i="22"/>
  <c r="BH60" i="22"/>
  <c r="BJ60" i="22"/>
  <c r="BL60" i="22"/>
  <c r="BN60" i="22"/>
  <c r="BP60" i="22"/>
  <c r="BR60" i="22"/>
  <c r="BT60" i="22"/>
  <c r="BV60" i="22"/>
  <c r="BX60" i="22"/>
  <c r="BZ60" i="22"/>
  <c r="CE60" i="22"/>
  <c r="B61" i="22"/>
  <c r="Y143" i="19"/>
  <c r="X143" i="19"/>
  <c r="W143" i="19"/>
  <c r="V143" i="19"/>
  <c r="U143" i="19"/>
  <c r="T143" i="19"/>
  <c r="S143" i="19"/>
  <c r="Q144" i="19"/>
  <c r="R143" i="19"/>
  <c r="Y53" i="19"/>
  <c r="X53" i="19"/>
  <c r="W53" i="19"/>
  <c r="V53" i="19"/>
  <c r="U53" i="19"/>
  <c r="T53" i="19"/>
  <c r="S53" i="19"/>
  <c r="R53" i="19"/>
  <c r="Q54" i="19"/>
  <c r="L39" i="23"/>
  <c r="CG58" i="22" s="1"/>
  <c r="K39" i="23"/>
  <c r="CF58" i="22" s="1"/>
  <c r="CC271" i="22"/>
  <c r="CC165" i="22"/>
  <c r="CD59" i="22" s="1"/>
  <c r="CH59" i="22" s="1"/>
  <c r="D40" i="23" s="1"/>
  <c r="H40" i="23" s="1"/>
  <c r="I40" i="23" s="1"/>
  <c r="J40" i="23" s="1"/>
  <c r="CC59" i="22"/>
  <c r="G40" i="23" s="1"/>
  <c r="D273" i="22" l="1"/>
  <c r="F273" i="22"/>
  <c r="H273" i="22"/>
  <c r="J273" i="22"/>
  <c r="L273" i="22"/>
  <c r="N273" i="22"/>
  <c r="P273" i="22"/>
  <c r="R273" i="22"/>
  <c r="T273" i="22"/>
  <c r="V273" i="22"/>
  <c r="X273" i="22"/>
  <c r="Z273" i="22"/>
  <c r="AB273" i="22"/>
  <c r="AD273" i="22"/>
  <c r="AF273" i="22"/>
  <c r="AH273" i="22"/>
  <c r="AJ273" i="22"/>
  <c r="AL273" i="22"/>
  <c r="AN273" i="22"/>
  <c r="AP273" i="22"/>
  <c r="AR273" i="22"/>
  <c r="AT273" i="22"/>
  <c r="AV273" i="22"/>
  <c r="AX273" i="22"/>
  <c r="AZ273" i="22"/>
  <c r="BB273" i="22"/>
  <c r="BD273" i="22"/>
  <c r="BF273" i="22"/>
  <c r="BH273" i="22"/>
  <c r="BJ273" i="22"/>
  <c r="BL273" i="22"/>
  <c r="BN273" i="22"/>
  <c r="BP273" i="22"/>
  <c r="BR273" i="22"/>
  <c r="BT273" i="22"/>
  <c r="BV273" i="22"/>
  <c r="BX273" i="22"/>
  <c r="BZ273" i="22"/>
  <c r="CB273" i="22"/>
  <c r="B274" i="22"/>
  <c r="D167" i="22"/>
  <c r="F167" i="22"/>
  <c r="H167" i="22"/>
  <c r="J167" i="22"/>
  <c r="L167" i="22"/>
  <c r="N167" i="22"/>
  <c r="P167" i="22"/>
  <c r="R167" i="22"/>
  <c r="T167" i="22"/>
  <c r="V167" i="22"/>
  <c r="X167" i="22"/>
  <c r="Z167" i="22"/>
  <c r="AB167" i="22"/>
  <c r="AD167" i="22"/>
  <c r="AF167" i="22"/>
  <c r="AH167" i="22"/>
  <c r="AJ167" i="22"/>
  <c r="AL167" i="22"/>
  <c r="AN167" i="22"/>
  <c r="AP167" i="22"/>
  <c r="AR167" i="22"/>
  <c r="AT167" i="22"/>
  <c r="AV167" i="22"/>
  <c r="AX167" i="22"/>
  <c r="AZ167" i="22"/>
  <c r="BB167" i="22"/>
  <c r="BD167" i="22"/>
  <c r="BF167" i="22"/>
  <c r="BH167" i="22"/>
  <c r="BJ167" i="22"/>
  <c r="BL167" i="22"/>
  <c r="BN167" i="22"/>
  <c r="BP167" i="22"/>
  <c r="BR167" i="22"/>
  <c r="BT167" i="22"/>
  <c r="BV167" i="22"/>
  <c r="BX167" i="22"/>
  <c r="BZ167" i="22"/>
  <c r="CB167" i="22"/>
  <c r="B168" i="22"/>
  <c r="D61" i="22"/>
  <c r="F61" i="22"/>
  <c r="H61" i="22"/>
  <c r="J61" i="22"/>
  <c r="L61" i="22"/>
  <c r="N61" i="22"/>
  <c r="P61" i="22"/>
  <c r="R61" i="22"/>
  <c r="T61" i="22"/>
  <c r="V61" i="22"/>
  <c r="X61" i="22"/>
  <c r="Z61" i="22"/>
  <c r="AB61" i="22"/>
  <c r="AD61" i="22"/>
  <c r="AF61" i="22"/>
  <c r="AH61" i="22"/>
  <c r="AJ61" i="22"/>
  <c r="AL61" i="22"/>
  <c r="AN61" i="22"/>
  <c r="AP61" i="22"/>
  <c r="AR61" i="22"/>
  <c r="AT61" i="22"/>
  <c r="AV61" i="22"/>
  <c r="AX61" i="22"/>
  <c r="AZ61" i="22"/>
  <c r="BB61" i="22"/>
  <c r="BD61" i="22"/>
  <c r="BF61" i="22"/>
  <c r="BH61" i="22"/>
  <c r="BJ61" i="22"/>
  <c r="BL61" i="22"/>
  <c r="BN61" i="22"/>
  <c r="BP61" i="22"/>
  <c r="BR61" i="22"/>
  <c r="BT61" i="22"/>
  <c r="BV61" i="22"/>
  <c r="BX61" i="22"/>
  <c r="BZ61" i="22"/>
  <c r="CE61" i="22"/>
  <c r="B62" i="22"/>
  <c r="Y144" i="19"/>
  <c r="X144" i="19"/>
  <c r="W144" i="19"/>
  <c r="V144" i="19"/>
  <c r="U144" i="19"/>
  <c r="T144" i="19"/>
  <c r="S144" i="19"/>
  <c r="R144" i="19"/>
  <c r="Q145" i="19"/>
  <c r="Y54" i="19"/>
  <c r="X54" i="19"/>
  <c r="W54" i="19"/>
  <c r="V54" i="19"/>
  <c r="U54" i="19"/>
  <c r="T54" i="19"/>
  <c r="S54" i="19"/>
  <c r="R54" i="19"/>
  <c r="Q55" i="19"/>
  <c r="L40" i="23"/>
  <c r="CG59" i="22" s="1"/>
  <c r="K40" i="23"/>
  <c r="CF59" i="22" s="1"/>
  <c r="CC272" i="22"/>
  <c r="CC166" i="22"/>
  <c r="CD60" i="22" s="1"/>
  <c r="CH60" i="22" s="1"/>
  <c r="D41" i="23" s="1"/>
  <c r="H41" i="23" s="1"/>
  <c r="I41" i="23" s="1"/>
  <c r="J41" i="23" s="1"/>
  <c r="CC60" i="22"/>
  <c r="G41" i="23" s="1"/>
  <c r="D274" i="22" l="1"/>
  <c r="F274" i="22"/>
  <c r="H274" i="22"/>
  <c r="J274" i="22"/>
  <c r="L274" i="22"/>
  <c r="N274" i="22"/>
  <c r="P274" i="22"/>
  <c r="R274" i="22"/>
  <c r="T274" i="22"/>
  <c r="V274" i="22"/>
  <c r="X274" i="22"/>
  <c r="Z274" i="22"/>
  <c r="AB274" i="22"/>
  <c r="AD274" i="22"/>
  <c r="AF274" i="22"/>
  <c r="AH274" i="22"/>
  <c r="AJ274" i="22"/>
  <c r="AL274" i="22"/>
  <c r="AN274" i="22"/>
  <c r="AP274" i="22"/>
  <c r="AR274" i="22"/>
  <c r="AT274" i="22"/>
  <c r="AV274" i="22"/>
  <c r="AX274" i="22"/>
  <c r="AZ274" i="22"/>
  <c r="BB274" i="22"/>
  <c r="BD274" i="22"/>
  <c r="BF274" i="22"/>
  <c r="BH274" i="22"/>
  <c r="BJ274" i="22"/>
  <c r="BL274" i="22"/>
  <c r="BN274" i="22"/>
  <c r="BP274" i="22"/>
  <c r="BR274" i="22"/>
  <c r="BT274" i="22"/>
  <c r="BV274" i="22"/>
  <c r="BX274" i="22"/>
  <c r="BZ274" i="22"/>
  <c r="CB274" i="22"/>
  <c r="B275" i="22"/>
  <c r="D168" i="22"/>
  <c r="F168" i="22"/>
  <c r="H168" i="22"/>
  <c r="J168" i="22"/>
  <c r="L168" i="22"/>
  <c r="N168" i="22"/>
  <c r="P168" i="22"/>
  <c r="R168" i="22"/>
  <c r="T168" i="22"/>
  <c r="V168" i="22"/>
  <c r="X168" i="22"/>
  <c r="Z168" i="22"/>
  <c r="AB168" i="22"/>
  <c r="AD168" i="22"/>
  <c r="AF168" i="22"/>
  <c r="AH168" i="22"/>
  <c r="AJ168" i="22"/>
  <c r="AL168" i="22"/>
  <c r="AN168" i="22"/>
  <c r="AP168" i="22"/>
  <c r="AR168" i="22"/>
  <c r="AT168" i="22"/>
  <c r="AV168" i="22"/>
  <c r="AX168" i="22"/>
  <c r="AZ168" i="22"/>
  <c r="BB168" i="22"/>
  <c r="BD168" i="22"/>
  <c r="BF168" i="22"/>
  <c r="BH168" i="22"/>
  <c r="BJ168" i="22"/>
  <c r="BL168" i="22"/>
  <c r="BN168" i="22"/>
  <c r="BP168" i="22"/>
  <c r="BR168" i="22"/>
  <c r="BT168" i="22"/>
  <c r="BV168" i="22"/>
  <c r="BX168" i="22"/>
  <c r="BZ168" i="22"/>
  <c r="CB168" i="22"/>
  <c r="B169" i="22"/>
  <c r="D62" i="22"/>
  <c r="F62" i="22"/>
  <c r="H62" i="22"/>
  <c r="J62" i="22"/>
  <c r="L62" i="22"/>
  <c r="N62" i="22"/>
  <c r="P62" i="22"/>
  <c r="R62" i="22"/>
  <c r="T62" i="22"/>
  <c r="V62" i="22"/>
  <c r="X62" i="22"/>
  <c r="Z62" i="22"/>
  <c r="AB62" i="22"/>
  <c r="AD62" i="22"/>
  <c r="AF62" i="22"/>
  <c r="AH62" i="22"/>
  <c r="AJ62" i="22"/>
  <c r="AL62" i="22"/>
  <c r="AN62" i="22"/>
  <c r="AP62" i="22"/>
  <c r="AR62" i="22"/>
  <c r="AT62" i="22"/>
  <c r="AV62" i="22"/>
  <c r="AX62" i="22"/>
  <c r="AZ62" i="22"/>
  <c r="BB62" i="22"/>
  <c r="BD62" i="22"/>
  <c r="BF62" i="22"/>
  <c r="BH62" i="22"/>
  <c r="BJ62" i="22"/>
  <c r="BL62" i="22"/>
  <c r="BN62" i="22"/>
  <c r="BP62" i="22"/>
  <c r="BR62" i="22"/>
  <c r="BT62" i="22"/>
  <c r="BV62" i="22"/>
  <c r="BX62" i="22"/>
  <c r="BZ62" i="22"/>
  <c r="CE62" i="22"/>
  <c r="B63" i="22"/>
  <c r="Y145" i="19"/>
  <c r="X145" i="19"/>
  <c r="W145" i="19"/>
  <c r="V145" i="19"/>
  <c r="U145" i="19"/>
  <c r="T145" i="19"/>
  <c r="S145" i="19"/>
  <c r="R145" i="19"/>
  <c r="Q146" i="19"/>
  <c r="Y55" i="19"/>
  <c r="X55" i="19"/>
  <c r="W55" i="19"/>
  <c r="V55" i="19"/>
  <c r="U55" i="19"/>
  <c r="T55" i="19"/>
  <c r="S55" i="19"/>
  <c r="R55" i="19"/>
  <c r="Q56" i="19"/>
  <c r="L41" i="23"/>
  <c r="CG60" i="22" s="1"/>
  <c r="K41" i="23"/>
  <c r="CF60" i="22" s="1"/>
  <c r="CC273" i="22"/>
  <c r="CC167" i="22"/>
  <c r="CD61" i="22" s="1"/>
  <c r="CH61" i="22" s="1"/>
  <c r="D42" i="23" s="1"/>
  <c r="H42" i="23" s="1"/>
  <c r="I42" i="23" s="1"/>
  <c r="J42" i="23" s="1"/>
  <c r="CC61" i="22"/>
  <c r="G42" i="23" s="1"/>
  <c r="D275" i="22" l="1"/>
  <c r="F275" i="22"/>
  <c r="H275" i="22"/>
  <c r="J275" i="22"/>
  <c r="L275" i="22"/>
  <c r="N275" i="22"/>
  <c r="P275" i="22"/>
  <c r="R275" i="22"/>
  <c r="T275" i="22"/>
  <c r="V275" i="22"/>
  <c r="X275" i="22"/>
  <c r="Z275" i="22"/>
  <c r="AB275" i="22"/>
  <c r="AD275" i="22"/>
  <c r="AF275" i="22"/>
  <c r="AH275" i="22"/>
  <c r="AJ275" i="22"/>
  <c r="AL275" i="22"/>
  <c r="AN275" i="22"/>
  <c r="AP275" i="22"/>
  <c r="AR275" i="22"/>
  <c r="AT275" i="22"/>
  <c r="AV275" i="22"/>
  <c r="AX275" i="22"/>
  <c r="AZ275" i="22"/>
  <c r="BB275" i="22"/>
  <c r="BD275" i="22"/>
  <c r="BF275" i="22"/>
  <c r="BH275" i="22"/>
  <c r="BJ275" i="22"/>
  <c r="BL275" i="22"/>
  <c r="BN275" i="22"/>
  <c r="BP275" i="22"/>
  <c r="BR275" i="22"/>
  <c r="BT275" i="22"/>
  <c r="BV275" i="22"/>
  <c r="BX275" i="22"/>
  <c r="BZ275" i="22"/>
  <c r="CB275" i="22"/>
  <c r="B276" i="22"/>
  <c r="D169" i="22"/>
  <c r="F169" i="22"/>
  <c r="H169" i="22"/>
  <c r="J169" i="22"/>
  <c r="L169" i="22"/>
  <c r="N169" i="22"/>
  <c r="P169" i="22"/>
  <c r="R169" i="22"/>
  <c r="T169" i="22"/>
  <c r="V169" i="22"/>
  <c r="X169" i="22"/>
  <c r="Z169" i="22"/>
  <c r="AB169" i="22"/>
  <c r="AD169" i="22"/>
  <c r="AF169" i="22"/>
  <c r="AH169" i="22"/>
  <c r="AJ169" i="22"/>
  <c r="AL169" i="22"/>
  <c r="AN169" i="22"/>
  <c r="AP169" i="22"/>
  <c r="AR169" i="22"/>
  <c r="AT169" i="22"/>
  <c r="AV169" i="22"/>
  <c r="AX169" i="22"/>
  <c r="AZ169" i="22"/>
  <c r="BB169" i="22"/>
  <c r="BD169" i="22"/>
  <c r="BF169" i="22"/>
  <c r="BH169" i="22"/>
  <c r="BJ169" i="22"/>
  <c r="BL169" i="22"/>
  <c r="BN169" i="22"/>
  <c r="BP169" i="22"/>
  <c r="BR169" i="22"/>
  <c r="BT169" i="22"/>
  <c r="BV169" i="22"/>
  <c r="BX169" i="22"/>
  <c r="BZ169" i="22"/>
  <c r="CB169" i="22"/>
  <c r="B170" i="22"/>
  <c r="D63" i="22"/>
  <c r="F63" i="22"/>
  <c r="H63" i="22"/>
  <c r="J63" i="22"/>
  <c r="L63" i="22"/>
  <c r="N63" i="22"/>
  <c r="P63" i="22"/>
  <c r="R63" i="22"/>
  <c r="T63" i="22"/>
  <c r="V63" i="22"/>
  <c r="X63" i="22"/>
  <c r="Z63" i="22"/>
  <c r="AB63" i="22"/>
  <c r="AD63" i="22"/>
  <c r="AF63" i="22"/>
  <c r="AH63" i="22"/>
  <c r="AJ63" i="22"/>
  <c r="AL63" i="22"/>
  <c r="AN63" i="22"/>
  <c r="AP63" i="22"/>
  <c r="AR63" i="22"/>
  <c r="AT63" i="22"/>
  <c r="AV63" i="22"/>
  <c r="AX63" i="22"/>
  <c r="AZ63" i="22"/>
  <c r="BB63" i="22"/>
  <c r="BD63" i="22"/>
  <c r="BF63" i="22"/>
  <c r="BH63" i="22"/>
  <c r="BJ63" i="22"/>
  <c r="BL63" i="22"/>
  <c r="BN63" i="22"/>
  <c r="BP63" i="22"/>
  <c r="BR63" i="22"/>
  <c r="BT63" i="22"/>
  <c r="BV63" i="22"/>
  <c r="BX63" i="22"/>
  <c r="BZ63" i="22"/>
  <c r="CE63" i="22"/>
  <c r="B64" i="22"/>
  <c r="Y146" i="19"/>
  <c r="X146" i="19"/>
  <c r="W146" i="19"/>
  <c r="V146" i="19"/>
  <c r="U146" i="19"/>
  <c r="T146" i="19"/>
  <c r="S146" i="19"/>
  <c r="R146" i="19"/>
  <c r="Q147" i="19"/>
  <c r="Y56" i="19"/>
  <c r="X56" i="19"/>
  <c r="W56" i="19"/>
  <c r="V56" i="19"/>
  <c r="U56" i="19"/>
  <c r="T56" i="19"/>
  <c r="S56" i="19"/>
  <c r="R56" i="19"/>
  <c r="Q57" i="19"/>
  <c r="L42" i="23"/>
  <c r="CG61" i="22" s="1"/>
  <c r="K42" i="23"/>
  <c r="CF61" i="22" s="1"/>
  <c r="CC274" i="22"/>
  <c r="CC168" i="22"/>
  <c r="CD62" i="22" s="1"/>
  <c r="CH62" i="22" s="1"/>
  <c r="D43" i="23" s="1"/>
  <c r="H43" i="23" s="1"/>
  <c r="I43" i="23" s="1"/>
  <c r="J43" i="23" s="1"/>
  <c r="CC62" i="22"/>
  <c r="G43" i="23" s="1"/>
  <c r="D276" i="22" l="1"/>
  <c r="F276" i="22"/>
  <c r="H276" i="22"/>
  <c r="J276" i="22"/>
  <c r="L276" i="22"/>
  <c r="N276" i="22"/>
  <c r="P276" i="22"/>
  <c r="R276" i="22"/>
  <c r="T276" i="22"/>
  <c r="V276" i="22"/>
  <c r="X276" i="22"/>
  <c r="Z276" i="22"/>
  <c r="AB276" i="22"/>
  <c r="AD276" i="22"/>
  <c r="AF276" i="22"/>
  <c r="AH276" i="22"/>
  <c r="AJ276" i="22"/>
  <c r="AL276" i="22"/>
  <c r="AN276" i="22"/>
  <c r="AP276" i="22"/>
  <c r="AR276" i="22"/>
  <c r="AT276" i="22"/>
  <c r="AV276" i="22"/>
  <c r="AX276" i="22"/>
  <c r="AZ276" i="22"/>
  <c r="BB276" i="22"/>
  <c r="BD276" i="22"/>
  <c r="BF276" i="22"/>
  <c r="BH276" i="22"/>
  <c r="BJ276" i="22"/>
  <c r="BL276" i="22"/>
  <c r="BN276" i="22"/>
  <c r="BP276" i="22"/>
  <c r="BR276" i="22"/>
  <c r="BT276" i="22"/>
  <c r="BV276" i="22"/>
  <c r="BX276" i="22"/>
  <c r="BZ276" i="22"/>
  <c r="CB276" i="22"/>
  <c r="B277" i="22"/>
  <c r="D170" i="22"/>
  <c r="CC170" i="22" s="1"/>
  <c r="CD64" i="22" s="1"/>
  <c r="CH64" i="22" s="1"/>
  <c r="D45" i="23" s="1"/>
  <c r="H45" i="23" s="1"/>
  <c r="I45" i="23" s="1"/>
  <c r="J45" i="23" s="1"/>
  <c r="F170" i="22"/>
  <c r="H170" i="22"/>
  <c r="J170" i="22"/>
  <c r="L170" i="22"/>
  <c r="N170" i="22"/>
  <c r="P170" i="22"/>
  <c r="R170" i="22"/>
  <c r="T170" i="22"/>
  <c r="V170" i="22"/>
  <c r="X170" i="22"/>
  <c r="Z170" i="22"/>
  <c r="AB170" i="22"/>
  <c r="AD170" i="22"/>
  <c r="AF170" i="22"/>
  <c r="AH170" i="22"/>
  <c r="AJ170" i="22"/>
  <c r="AL170" i="22"/>
  <c r="AN170" i="22"/>
  <c r="AP170" i="22"/>
  <c r="AR170" i="22"/>
  <c r="AT170" i="22"/>
  <c r="AV170" i="22"/>
  <c r="AX170" i="22"/>
  <c r="AZ170" i="22"/>
  <c r="BB170" i="22"/>
  <c r="BD170" i="22"/>
  <c r="BF170" i="22"/>
  <c r="BH170" i="22"/>
  <c r="BJ170" i="22"/>
  <c r="BL170" i="22"/>
  <c r="BN170" i="22"/>
  <c r="BP170" i="22"/>
  <c r="BR170" i="22"/>
  <c r="BT170" i="22"/>
  <c r="BV170" i="22"/>
  <c r="BX170" i="22"/>
  <c r="BZ170" i="22"/>
  <c r="CB170" i="22"/>
  <c r="B171" i="22"/>
  <c r="D64" i="22"/>
  <c r="F64" i="22"/>
  <c r="H64" i="22"/>
  <c r="J64" i="22"/>
  <c r="L64" i="22"/>
  <c r="N64" i="22"/>
  <c r="P64" i="22"/>
  <c r="R64" i="22"/>
  <c r="T64" i="22"/>
  <c r="V64" i="22"/>
  <c r="X64" i="22"/>
  <c r="Z64" i="22"/>
  <c r="AB64" i="22"/>
  <c r="AD64" i="22"/>
  <c r="AF64" i="22"/>
  <c r="AH64" i="22"/>
  <c r="AJ64" i="22"/>
  <c r="AL64" i="22"/>
  <c r="AN64" i="22"/>
  <c r="AP64" i="22"/>
  <c r="AR64" i="22"/>
  <c r="AT64" i="22"/>
  <c r="AV64" i="22"/>
  <c r="AX64" i="22"/>
  <c r="AZ64" i="22"/>
  <c r="BB64" i="22"/>
  <c r="BD64" i="22"/>
  <c r="BF64" i="22"/>
  <c r="BH64" i="22"/>
  <c r="BJ64" i="22"/>
  <c r="BL64" i="22"/>
  <c r="BN64" i="22"/>
  <c r="BP64" i="22"/>
  <c r="BR64" i="22"/>
  <c r="BT64" i="22"/>
  <c r="BV64" i="22"/>
  <c r="BX64" i="22"/>
  <c r="BZ64" i="22"/>
  <c r="CE64" i="22"/>
  <c r="B65" i="22"/>
  <c r="Y147" i="19"/>
  <c r="X147" i="19"/>
  <c r="W147" i="19"/>
  <c r="V147" i="19"/>
  <c r="U147" i="19"/>
  <c r="T147" i="19"/>
  <c r="S147" i="19"/>
  <c r="R147" i="19"/>
  <c r="Q148" i="19"/>
  <c r="Y57" i="19"/>
  <c r="X57" i="19"/>
  <c r="W57" i="19"/>
  <c r="V57" i="19"/>
  <c r="U57" i="19"/>
  <c r="T57" i="19"/>
  <c r="S57" i="19"/>
  <c r="R57" i="19"/>
  <c r="Q58" i="19"/>
  <c r="L43" i="23"/>
  <c r="CG62" i="22" s="1"/>
  <c r="K43" i="23"/>
  <c r="CF62" i="22" s="1"/>
  <c r="CC275" i="22"/>
  <c r="CC169" i="22"/>
  <c r="CD63" i="22" s="1"/>
  <c r="CH63" i="22" s="1"/>
  <c r="D44" i="23" s="1"/>
  <c r="H44" i="23" s="1"/>
  <c r="I44" i="23" s="1"/>
  <c r="J44" i="23" s="1"/>
  <c r="CC63" i="22"/>
  <c r="G44" i="23" s="1"/>
  <c r="D277" i="22" l="1"/>
  <c r="F277" i="22"/>
  <c r="H277" i="22"/>
  <c r="J277" i="22"/>
  <c r="L277" i="22"/>
  <c r="N277" i="22"/>
  <c r="P277" i="22"/>
  <c r="R277" i="22"/>
  <c r="T277" i="22"/>
  <c r="V277" i="22"/>
  <c r="X277" i="22"/>
  <c r="Z277" i="22"/>
  <c r="AB277" i="22"/>
  <c r="AD277" i="22"/>
  <c r="AF277" i="22"/>
  <c r="AH277" i="22"/>
  <c r="AJ277" i="22"/>
  <c r="AL277" i="22"/>
  <c r="AN277" i="22"/>
  <c r="AP277" i="22"/>
  <c r="AR277" i="22"/>
  <c r="AT277" i="22"/>
  <c r="AV277" i="22"/>
  <c r="AX277" i="22"/>
  <c r="AZ277" i="22"/>
  <c r="BB277" i="22"/>
  <c r="BD277" i="22"/>
  <c r="BF277" i="22"/>
  <c r="BH277" i="22"/>
  <c r="BJ277" i="22"/>
  <c r="BL277" i="22"/>
  <c r="BN277" i="22"/>
  <c r="BP277" i="22"/>
  <c r="BR277" i="22"/>
  <c r="BT277" i="22"/>
  <c r="BV277" i="22"/>
  <c r="BX277" i="22"/>
  <c r="BZ277" i="22"/>
  <c r="CB277" i="22"/>
  <c r="B278" i="22"/>
  <c r="K45" i="23"/>
  <c r="CF64" i="22" s="1"/>
  <c r="L45" i="23"/>
  <c r="CG64" i="22" s="1"/>
  <c r="D171" i="22"/>
  <c r="F171" i="22"/>
  <c r="H171" i="22"/>
  <c r="J171" i="22"/>
  <c r="L171" i="22"/>
  <c r="N171" i="22"/>
  <c r="P171" i="22"/>
  <c r="R171" i="22"/>
  <c r="T171" i="22"/>
  <c r="V171" i="22"/>
  <c r="X171" i="22"/>
  <c r="Z171" i="22"/>
  <c r="AB171" i="22"/>
  <c r="AD171" i="22"/>
  <c r="AF171" i="22"/>
  <c r="AH171" i="22"/>
  <c r="AJ171" i="22"/>
  <c r="AL171" i="22"/>
  <c r="AN171" i="22"/>
  <c r="AP171" i="22"/>
  <c r="AR171" i="22"/>
  <c r="AT171" i="22"/>
  <c r="AV171" i="22"/>
  <c r="AX171" i="22"/>
  <c r="AZ171" i="22"/>
  <c r="BB171" i="22"/>
  <c r="BD171" i="22"/>
  <c r="BF171" i="22"/>
  <c r="BH171" i="22"/>
  <c r="BJ171" i="22"/>
  <c r="BL171" i="22"/>
  <c r="BN171" i="22"/>
  <c r="BP171" i="22"/>
  <c r="BR171" i="22"/>
  <c r="BT171" i="22"/>
  <c r="BV171" i="22"/>
  <c r="BX171" i="22"/>
  <c r="BZ171" i="22"/>
  <c r="CB171" i="22"/>
  <c r="B172" i="22"/>
  <c r="D65" i="22"/>
  <c r="F65" i="22"/>
  <c r="H65" i="22"/>
  <c r="J65" i="22"/>
  <c r="L65" i="22"/>
  <c r="N65" i="22"/>
  <c r="P65" i="22"/>
  <c r="R65" i="22"/>
  <c r="T65" i="22"/>
  <c r="V65" i="22"/>
  <c r="X65" i="22"/>
  <c r="Z65" i="22"/>
  <c r="AB65" i="22"/>
  <c r="AD65" i="22"/>
  <c r="AF65" i="22"/>
  <c r="AH65" i="22"/>
  <c r="AJ65" i="22"/>
  <c r="AL65" i="22"/>
  <c r="AN65" i="22"/>
  <c r="AP65" i="22"/>
  <c r="AR65" i="22"/>
  <c r="AT65" i="22"/>
  <c r="AV65" i="22"/>
  <c r="AX65" i="22"/>
  <c r="AZ65" i="22"/>
  <c r="BB65" i="22"/>
  <c r="BD65" i="22"/>
  <c r="BF65" i="22"/>
  <c r="BH65" i="22"/>
  <c r="BJ65" i="22"/>
  <c r="BL65" i="22"/>
  <c r="BN65" i="22"/>
  <c r="BP65" i="22"/>
  <c r="BR65" i="22"/>
  <c r="BT65" i="22"/>
  <c r="BV65" i="22"/>
  <c r="BX65" i="22"/>
  <c r="BZ65" i="22"/>
  <c r="CE65" i="22"/>
  <c r="B66" i="22"/>
  <c r="Y148" i="19"/>
  <c r="X148" i="19"/>
  <c r="W148" i="19"/>
  <c r="V148" i="19"/>
  <c r="U148" i="19"/>
  <c r="T148" i="19"/>
  <c r="S148" i="19"/>
  <c r="R148" i="19"/>
  <c r="Q149" i="19"/>
  <c r="Y58" i="19"/>
  <c r="X58" i="19"/>
  <c r="W58" i="19"/>
  <c r="V58" i="19"/>
  <c r="U58" i="19"/>
  <c r="T58" i="19"/>
  <c r="S58" i="19"/>
  <c r="R58" i="19"/>
  <c r="Q59" i="19"/>
  <c r="L44" i="23"/>
  <c r="CG63" i="22" s="1"/>
  <c r="K44" i="23"/>
  <c r="CF63" i="22" s="1"/>
  <c r="CC276" i="22"/>
  <c r="CC64" i="22"/>
  <c r="G45" i="23" s="1"/>
  <c r="D278" i="22" l="1"/>
  <c r="F278" i="22"/>
  <c r="H278" i="22"/>
  <c r="J278" i="22"/>
  <c r="L278" i="22"/>
  <c r="N278" i="22"/>
  <c r="P278" i="22"/>
  <c r="R278" i="22"/>
  <c r="T278" i="22"/>
  <c r="V278" i="22"/>
  <c r="X278" i="22"/>
  <c r="Z278" i="22"/>
  <c r="AB278" i="22"/>
  <c r="AD278" i="22"/>
  <c r="AF278" i="22"/>
  <c r="AH278" i="22"/>
  <c r="AJ278" i="22"/>
  <c r="AL278" i="22"/>
  <c r="AN278" i="22"/>
  <c r="AP278" i="22"/>
  <c r="AR278" i="22"/>
  <c r="AT278" i="22"/>
  <c r="AV278" i="22"/>
  <c r="AX278" i="22"/>
  <c r="AZ278" i="22"/>
  <c r="BB278" i="22"/>
  <c r="BD278" i="22"/>
  <c r="BF278" i="22"/>
  <c r="BH278" i="22"/>
  <c r="BJ278" i="22"/>
  <c r="BL278" i="22"/>
  <c r="BN278" i="22"/>
  <c r="BP278" i="22"/>
  <c r="BR278" i="22"/>
  <c r="BT278" i="22"/>
  <c r="BV278" i="22"/>
  <c r="BX278" i="22"/>
  <c r="BZ278" i="22"/>
  <c r="CB278" i="22"/>
  <c r="B279" i="22"/>
  <c r="D172" i="22"/>
  <c r="F172" i="22"/>
  <c r="H172" i="22"/>
  <c r="J172" i="22"/>
  <c r="L172" i="22"/>
  <c r="N172" i="22"/>
  <c r="P172" i="22"/>
  <c r="R172" i="22"/>
  <c r="T172" i="22"/>
  <c r="V172" i="22"/>
  <c r="X172" i="22"/>
  <c r="Z172" i="22"/>
  <c r="AB172" i="22"/>
  <c r="AD172" i="22"/>
  <c r="AF172" i="22"/>
  <c r="AH172" i="22"/>
  <c r="AJ172" i="22"/>
  <c r="AL172" i="22"/>
  <c r="AN172" i="22"/>
  <c r="AP172" i="22"/>
  <c r="AR172" i="22"/>
  <c r="AT172" i="22"/>
  <c r="AV172" i="22"/>
  <c r="AX172" i="22"/>
  <c r="AZ172" i="22"/>
  <c r="BB172" i="22"/>
  <c r="BD172" i="22"/>
  <c r="BF172" i="22"/>
  <c r="BH172" i="22"/>
  <c r="BJ172" i="22"/>
  <c r="BL172" i="22"/>
  <c r="BN172" i="22"/>
  <c r="BP172" i="22"/>
  <c r="BR172" i="22"/>
  <c r="BT172" i="22"/>
  <c r="BV172" i="22"/>
  <c r="BX172" i="22"/>
  <c r="BZ172" i="22"/>
  <c r="CB172" i="22"/>
  <c r="B173" i="22"/>
  <c r="D66" i="22"/>
  <c r="CC66" i="22" s="1"/>
  <c r="G47" i="23" s="1"/>
  <c r="F66" i="22"/>
  <c r="H66" i="22"/>
  <c r="J66" i="22"/>
  <c r="L66" i="22"/>
  <c r="N66" i="22"/>
  <c r="P66" i="22"/>
  <c r="R66" i="22"/>
  <c r="T66" i="22"/>
  <c r="V66" i="22"/>
  <c r="X66" i="22"/>
  <c r="Z66" i="22"/>
  <c r="AB66" i="22"/>
  <c r="AD66" i="22"/>
  <c r="AF66" i="22"/>
  <c r="AH66" i="22"/>
  <c r="AJ66" i="22"/>
  <c r="AL66" i="22"/>
  <c r="AN66" i="22"/>
  <c r="AP66" i="22"/>
  <c r="AR66" i="22"/>
  <c r="AT66" i="22"/>
  <c r="AV66" i="22"/>
  <c r="AX66" i="22"/>
  <c r="AZ66" i="22"/>
  <c r="BB66" i="22"/>
  <c r="BD66" i="22"/>
  <c r="BF66" i="22"/>
  <c r="BH66" i="22"/>
  <c r="BJ66" i="22"/>
  <c r="BL66" i="22"/>
  <c r="BN66" i="22"/>
  <c r="BP66" i="22"/>
  <c r="BR66" i="22"/>
  <c r="BT66" i="22"/>
  <c r="BV66" i="22"/>
  <c r="BX66" i="22"/>
  <c r="BZ66" i="22"/>
  <c r="CE66" i="22"/>
  <c r="B67" i="22"/>
  <c r="Y149" i="19"/>
  <c r="X149" i="19"/>
  <c r="W149" i="19"/>
  <c r="V149" i="19"/>
  <c r="U149" i="19"/>
  <c r="T149" i="19"/>
  <c r="S149" i="19"/>
  <c r="R149" i="19"/>
  <c r="Q150" i="19"/>
  <c r="Y59" i="19"/>
  <c r="X59" i="19"/>
  <c r="W59" i="19"/>
  <c r="V59" i="19"/>
  <c r="U59" i="19"/>
  <c r="T59" i="19"/>
  <c r="S59" i="19"/>
  <c r="R59" i="19"/>
  <c r="Q60" i="19"/>
  <c r="CC171" i="22"/>
  <c r="CD65" i="22" s="1"/>
  <c r="CH65" i="22" s="1"/>
  <c r="D46" i="23" s="1"/>
  <c r="H46" i="23" s="1"/>
  <c r="I46" i="23" s="1"/>
  <c r="J46" i="23" s="1"/>
  <c r="CC65" i="22"/>
  <c r="G46" i="23" s="1"/>
  <c r="CC277" i="22"/>
  <c r="D279" i="22" l="1"/>
  <c r="F279" i="22"/>
  <c r="H279" i="22"/>
  <c r="J279" i="22"/>
  <c r="L279" i="22"/>
  <c r="N279" i="22"/>
  <c r="P279" i="22"/>
  <c r="R279" i="22"/>
  <c r="T279" i="22"/>
  <c r="V279" i="22"/>
  <c r="X279" i="22"/>
  <c r="Z279" i="22"/>
  <c r="AB279" i="22"/>
  <c r="AD279" i="22"/>
  <c r="AF279" i="22"/>
  <c r="AH279" i="22"/>
  <c r="AJ279" i="22"/>
  <c r="AL279" i="22"/>
  <c r="AN279" i="22"/>
  <c r="AP279" i="22"/>
  <c r="AR279" i="22"/>
  <c r="AT279" i="22"/>
  <c r="AV279" i="22"/>
  <c r="AX279" i="22"/>
  <c r="AZ279" i="22"/>
  <c r="BB279" i="22"/>
  <c r="BD279" i="22"/>
  <c r="BF279" i="22"/>
  <c r="BH279" i="22"/>
  <c r="BJ279" i="22"/>
  <c r="BL279" i="22"/>
  <c r="BN279" i="22"/>
  <c r="BP279" i="22"/>
  <c r="BR279" i="22"/>
  <c r="BT279" i="22"/>
  <c r="BV279" i="22"/>
  <c r="BX279" i="22"/>
  <c r="BZ279" i="22"/>
  <c r="CB279" i="22"/>
  <c r="B280" i="22"/>
  <c r="D173" i="22"/>
  <c r="F173" i="22"/>
  <c r="H173" i="22"/>
  <c r="J173" i="22"/>
  <c r="L173" i="22"/>
  <c r="N173" i="22"/>
  <c r="P173" i="22"/>
  <c r="R173" i="22"/>
  <c r="T173" i="22"/>
  <c r="V173" i="22"/>
  <c r="X173" i="22"/>
  <c r="Z173" i="22"/>
  <c r="AB173" i="22"/>
  <c r="AD173" i="22"/>
  <c r="AF173" i="22"/>
  <c r="AH173" i="22"/>
  <c r="AJ173" i="22"/>
  <c r="AL173" i="22"/>
  <c r="AN173" i="22"/>
  <c r="AP173" i="22"/>
  <c r="AR173" i="22"/>
  <c r="AT173" i="22"/>
  <c r="AV173" i="22"/>
  <c r="AX173" i="22"/>
  <c r="AZ173" i="22"/>
  <c r="BB173" i="22"/>
  <c r="BD173" i="22"/>
  <c r="BF173" i="22"/>
  <c r="BH173" i="22"/>
  <c r="BJ173" i="22"/>
  <c r="BL173" i="22"/>
  <c r="BN173" i="22"/>
  <c r="BP173" i="22"/>
  <c r="BR173" i="22"/>
  <c r="BT173" i="22"/>
  <c r="BV173" i="22"/>
  <c r="BX173" i="22"/>
  <c r="BZ173" i="22"/>
  <c r="CB173" i="22"/>
  <c r="B174" i="22"/>
  <c r="D67" i="22"/>
  <c r="F67" i="22"/>
  <c r="H67" i="22"/>
  <c r="J67" i="22"/>
  <c r="L67" i="22"/>
  <c r="N67" i="22"/>
  <c r="P67" i="22"/>
  <c r="R67" i="22"/>
  <c r="T67" i="22"/>
  <c r="V67" i="22"/>
  <c r="X67" i="22"/>
  <c r="Z67" i="22"/>
  <c r="AB67" i="22"/>
  <c r="AD67" i="22"/>
  <c r="AF67" i="22"/>
  <c r="AH67" i="22"/>
  <c r="AJ67" i="22"/>
  <c r="AL67" i="22"/>
  <c r="AN67" i="22"/>
  <c r="AP67" i="22"/>
  <c r="AR67" i="22"/>
  <c r="AT67" i="22"/>
  <c r="AV67" i="22"/>
  <c r="AX67" i="22"/>
  <c r="AZ67" i="22"/>
  <c r="BB67" i="22"/>
  <c r="BD67" i="22"/>
  <c r="BF67" i="22"/>
  <c r="BH67" i="22"/>
  <c r="BJ67" i="22"/>
  <c r="BL67" i="22"/>
  <c r="BN67" i="22"/>
  <c r="BP67" i="22"/>
  <c r="BR67" i="22"/>
  <c r="BT67" i="22"/>
  <c r="BV67" i="22"/>
  <c r="BX67" i="22"/>
  <c r="BZ67" i="22"/>
  <c r="CE67" i="22"/>
  <c r="B68" i="22"/>
  <c r="Y150" i="19"/>
  <c r="X150" i="19"/>
  <c r="W150" i="19"/>
  <c r="V150" i="19"/>
  <c r="U150" i="19"/>
  <c r="T150" i="19"/>
  <c r="S150" i="19"/>
  <c r="Q151" i="19"/>
  <c r="R150" i="19"/>
  <c r="Y60" i="19"/>
  <c r="X60" i="19"/>
  <c r="W60" i="19"/>
  <c r="V60" i="19"/>
  <c r="U60" i="19"/>
  <c r="T60" i="19"/>
  <c r="S60" i="19"/>
  <c r="R60" i="19"/>
  <c r="Q61" i="19"/>
  <c r="L46" i="23"/>
  <c r="CG65" i="22" s="1"/>
  <c r="K46" i="23"/>
  <c r="CF65" i="22" s="1"/>
  <c r="CC278" i="22"/>
  <c r="CC172" i="22"/>
  <c r="CD66" i="22" s="1"/>
  <c r="CH66" i="22" s="1"/>
  <c r="D47" i="23" s="1"/>
  <c r="H47" i="23" s="1"/>
  <c r="I47" i="23" s="1"/>
  <c r="J47" i="23" s="1"/>
  <c r="D280" i="22" l="1"/>
  <c r="F280" i="22"/>
  <c r="H280" i="22"/>
  <c r="J280" i="22"/>
  <c r="L280" i="22"/>
  <c r="N280" i="22"/>
  <c r="P280" i="22"/>
  <c r="R280" i="22"/>
  <c r="T280" i="22"/>
  <c r="V280" i="22"/>
  <c r="X280" i="22"/>
  <c r="Z280" i="22"/>
  <c r="AB280" i="22"/>
  <c r="AD280" i="22"/>
  <c r="AF280" i="22"/>
  <c r="AH280" i="22"/>
  <c r="AJ280" i="22"/>
  <c r="AL280" i="22"/>
  <c r="AN280" i="22"/>
  <c r="AP280" i="22"/>
  <c r="AR280" i="22"/>
  <c r="AT280" i="22"/>
  <c r="AV280" i="22"/>
  <c r="AX280" i="22"/>
  <c r="AZ280" i="22"/>
  <c r="BB280" i="22"/>
  <c r="BD280" i="22"/>
  <c r="BF280" i="22"/>
  <c r="BH280" i="22"/>
  <c r="BJ280" i="22"/>
  <c r="BL280" i="22"/>
  <c r="BN280" i="22"/>
  <c r="BP280" i="22"/>
  <c r="BR280" i="22"/>
  <c r="BT280" i="22"/>
  <c r="BV280" i="22"/>
  <c r="BX280" i="22"/>
  <c r="BZ280" i="22"/>
  <c r="CB280" i="22"/>
  <c r="B281" i="22"/>
  <c r="D174" i="22"/>
  <c r="CC174" i="22" s="1"/>
  <c r="CD68" i="22" s="1"/>
  <c r="CH68" i="22" s="1"/>
  <c r="D49" i="23" s="1"/>
  <c r="H49" i="23" s="1"/>
  <c r="I49" i="23" s="1"/>
  <c r="J49" i="23" s="1"/>
  <c r="F174" i="22"/>
  <c r="H174" i="22"/>
  <c r="J174" i="22"/>
  <c r="L174" i="22"/>
  <c r="N174" i="22"/>
  <c r="P174" i="22"/>
  <c r="R174" i="22"/>
  <c r="T174" i="22"/>
  <c r="V174" i="22"/>
  <c r="X174" i="22"/>
  <c r="Z174" i="22"/>
  <c r="AB174" i="22"/>
  <c r="AD174" i="22"/>
  <c r="AF174" i="22"/>
  <c r="AH174" i="22"/>
  <c r="AJ174" i="22"/>
  <c r="AL174" i="22"/>
  <c r="AN174" i="22"/>
  <c r="AP174" i="22"/>
  <c r="AR174" i="22"/>
  <c r="AT174" i="22"/>
  <c r="AV174" i="22"/>
  <c r="AX174" i="22"/>
  <c r="AZ174" i="22"/>
  <c r="BB174" i="22"/>
  <c r="BD174" i="22"/>
  <c r="BF174" i="22"/>
  <c r="BH174" i="22"/>
  <c r="BJ174" i="22"/>
  <c r="BL174" i="22"/>
  <c r="BN174" i="22"/>
  <c r="BP174" i="22"/>
  <c r="BR174" i="22"/>
  <c r="BT174" i="22"/>
  <c r="BV174" i="22"/>
  <c r="BX174" i="22"/>
  <c r="BZ174" i="22"/>
  <c r="CB174" i="22"/>
  <c r="B175" i="22"/>
  <c r="D68" i="22"/>
  <c r="F68" i="22"/>
  <c r="H68" i="22"/>
  <c r="J68" i="22"/>
  <c r="L68" i="22"/>
  <c r="N68" i="22"/>
  <c r="P68" i="22"/>
  <c r="R68" i="22"/>
  <c r="T68" i="22"/>
  <c r="V68" i="22"/>
  <c r="X68" i="22"/>
  <c r="Z68" i="22"/>
  <c r="AB68" i="22"/>
  <c r="AD68" i="22"/>
  <c r="AF68" i="22"/>
  <c r="AH68" i="22"/>
  <c r="AJ68" i="22"/>
  <c r="AL68" i="22"/>
  <c r="AN68" i="22"/>
  <c r="AP68" i="22"/>
  <c r="AR68" i="22"/>
  <c r="AT68" i="22"/>
  <c r="AV68" i="22"/>
  <c r="AX68" i="22"/>
  <c r="AZ68" i="22"/>
  <c r="BB68" i="22"/>
  <c r="BD68" i="22"/>
  <c r="BF68" i="22"/>
  <c r="BH68" i="22"/>
  <c r="BJ68" i="22"/>
  <c r="BL68" i="22"/>
  <c r="BN68" i="22"/>
  <c r="BP68" i="22"/>
  <c r="BR68" i="22"/>
  <c r="BT68" i="22"/>
  <c r="BV68" i="22"/>
  <c r="BX68" i="22"/>
  <c r="BZ68" i="22"/>
  <c r="CE68" i="22"/>
  <c r="B69" i="22"/>
  <c r="Y151" i="19"/>
  <c r="X151" i="19"/>
  <c r="W151" i="19"/>
  <c r="V151" i="19"/>
  <c r="U151" i="19"/>
  <c r="T151" i="19"/>
  <c r="S151" i="19"/>
  <c r="R151" i="19"/>
  <c r="Q152" i="19"/>
  <c r="Y61" i="19"/>
  <c r="X61" i="19"/>
  <c r="W61" i="19"/>
  <c r="V61" i="19"/>
  <c r="U61" i="19"/>
  <c r="T61" i="19"/>
  <c r="S61" i="19"/>
  <c r="R61" i="19"/>
  <c r="Q62" i="19"/>
  <c r="L47" i="23"/>
  <c r="CG66" i="22" s="1"/>
  <c r="K47" i="23"/>
  <c r="CF66" i="22" s="1"/>
  <c r="CC279" i="22"/>
  <c r="CC173" i="22"/>
  <c r="CD67" i="22" s="1"/>
  <c r="CH67" i="22" s="1"/>
  <c r="D48" i="23" s="1"/>
  <c r="H48" i="23" s="1"/>
  <c r="I48" i="23" s="1"/>
  <c r="J48" i="23" s="1"/>
  <c r="CC67" i="22"/>
  <c r="G48" i="23" s="1"/>
  <c r="D281" i="22" l="1"/>
  <c r="F281" i="22"/>
  <c r="H281" i="22"/>
  <c r="J281" i="22"/>
  <c r="L281" i="22"/>
  <c r="N281" i="22"/>
  <c r="P281" i="22"/>
  <c r="R281" i="22"/>
  <c r="T281" i="22"/>
  <c r="V281" i="22"/>
  <c r="X281" i="22"/>
  <c r="Z281" i="22"/>
  <c r="AB281" i="22"/>
  <c r="AD281" i="22"/>
  <c r="AF281" i="22"/>
  <c r="AH281" i="22"/>
  <c r="AJ281" i="22"/>
  <c r="AL281" i="22"/>
  <c r="AN281" i="22"/>
  <c r="AP281" i="22"/>
  <c r="AR281" i="22"/>
  <c r="AT281" i="22"/>
  <c r="AV281" i="22"/>
  <c r="AX281" i="22"/>
  <c r="AZ281" i="22"/>
  <c r="BB281" i="22"/>
  <c r="BD281" i="22"/>
  <c r="BF281" i="22"/>
  <c r="BH281" i="22"/>
  <c r="BJ281" i="22"/>
  <c r="BL281" i="22"/>
  <c r="BN281" i="22"/>
  <c r="BP281" i="22"/>
  <c r="BR281" i="22"/>
  <c r="BT281" i="22"/>
  <c r="BV281" i="22"/>
  <c r="BX281" i="22"/>
  <c r="BZ281" i="22"/>
  <c r="CB281" i="22"/>
  <c r="B282" i="22"/>
  <c r="K49" i="23"/>
  <c r="CF68" i="22" s="1"/>
  <c r="L49" i="23"/>
  <c r="CG68" i="22" s="1"/>
  <c r="D175" i="22"/>
  <c r="F175" i="22"/>
  <c r="H175" i="22"/>
  <c r="J175" i="22"/>
  <c r="L175" i="22"/>
  <c r="N175" i="22"/>
  <c r="V175" i="22"/>
  <c r="X175" i="22"/>
  <c r="Z175" i="22"/>
  <c r="AB175" i="22"/>
  <c r="AF175" i="22"/>
  <c r="AH175" i="22"/>
  <c r="AJ175" i="22"/>
  <c r="AL175" i="22"/>
  <c r="AN175" i="22"/>
  <c r="AP175" i="22"/>
  <c r="AR175" i="22"/>
  <c r="AV175" i="22"/>
  <c r="AX175" i="22"/>
  <c r="AZ175" i="22"/>
  <c r="BP175" i="22"/>
  <c r="BR175" i="22"/>
  <c r="BZ175" i="22"/>
  <c r="CB175" i="22"/>
  <c r="P175" i="22"/>
  <c r="R175" i="22"/>
  <c r="T175" i="22"/>
  <c r="AD175" i="22"/>
  <c r="AT175" i="22"/>
  <c r="BB175" i="22"/>
  <c r="BD175" i="22"/>
  <c r="BF175" i="22"/>
  <c r="BH175" i="22"/>
  <c r="BJ175" i="22"/>
  <c r="BL175" i="22"/>
  <c r="BN175" i="22"/>
  <c r="BT175" i="22"/>
  <c r="BV175" i="22"/>
  <c r="BX175" i="22"/>
  <c r="B176" i="22"/>
  <c r="D69" i="22"/>
  <c r="F69" i="22"/>
  <c r="H69" i="22"/>
  <c r="J69" i="22"/>
  <c r="L69" i="22"/>
  <c r="N69" i="22"/>
  <c r="P69" i="22"/>
  <c r="R69" i="22"/>
  <c r="T69" i="22"/>
  <c r="V69" i="22"/>
  <c r="X69" i="22"/>
  <c r="Z69" i="22"/>
  <c r="AB69" i="22"/>
  <c r="AD69" i="22"/>
  <c r="AF69" i="22"/>
  <c r="AH69" i="22"/>
  <c r="AJ69" i="22"/>
  <c r="AL69" i="22"/>
  <c r="AN69" i="22"/>
  <c r="AP69" i="22"/>
  <c r="AR69" i="22"/>
  <c r="AT69" i="22"/>
  <c r="AV69" i="22"/>
  <c r="AX69" i="22"/>
  <c r="AZ69" i="22"/>
  <c r="BB69" i="22"/>
  <c r="BD69" i="22"/>
  <c r="BF69" i="22"/>
  <c r="BH69" i="22"/>
  <c r="BJ69" i="22"/>
  <c r="BL69" i="22"/>
  <c r="BN69" i="22"/>
  <c r="BP69" i="22"/>
  <c r="BR69" i="22"/>
  <c r="BT69" i="22"/>
  <c r="BV69" i="22"/>
  <c r="BX69" i="22"/>
  <c r="BZ69" i="22"/>
  <c r="CE69" i="22"/>
  <c r="B70" i="22"/>
  <c r="Y152" i="19"/>
  <c r="X152" i="19"/>
  <c r="W152" i="19"/>
  <c r="V152" i="19"/>
  <c r="U152" i="19"/>
  <c r="T152" i="19"/>
  <c r="S152" i="19"/>
  <c r="R152" i="19"/>
  <c r="Q153" i="19"/>
  <c r="Y62" i="19"/>
  <c r="X62" i="19"/>
  <c r="W62" i="19"/>
  <c r="V62" i="19"/>
  <c r="U62" i="19"/>
  <c r="T62" i="19"/>
  <c r="S62" i="19"/>
  <c r="R62" i="19"/>
  <c r="Q63" i="19"/>
  <c r="L48" i="23"/>
  <c r="CG67" i="22" s="1"/>
  <c r="K48" i="23"/>
  <c r="CF67" i="22" s="1"/>
  <c r="CC280" i="22"/>
  <c r="CC68" i="22"/>
  <c r="G49" i="23" s="1"/>
  <c r="D282" i="22" l="1"/>
  <c r="F282" i="22"/>
  <c r="H282" i="22"/>
  <c r="J282" i="22"/>
  <c r="L282" i="22"/>
  <c r="N282" i="22"/>
  <c r="P282" i="22"/>
  <c r="R282" i="22"/>
  <c r="T282" i="22"/>
  <c r="V282" i="22"/>
  <c r="X282" i="22"/>
  <c r="Z282" i="22"/>
  <c r="AB282" i="22"/>
  <c r="AD282" i="22"/>
  <c r="AF282" i="22"/>
  <c r="AH282" i="22"/>
  <c r="AJ282" i="22"/>
  <c r="AL282" i="22"/>
  <c r="AN282" i="22"/>
  <c r="AP282" i="22"/>
  <c r="AR282" i="22"/>
  <c r="AT282" i="22"/>
  <c r="AV282" i="22"/>
  <c r="AX282" i="22"/>
  <c r="AZ282" i="22"/>
  <c r="BB282" i="22"/>
  <c r="BD282" i="22"/>
  <c r="BF282" i="22"/>
  <c r="BH282" i="22"/>
  <c r="BJ282" i="22"/>
  <c r="BL282" i="22"/>
  <c r="BN282" i="22"/>
  <c r="BP282" i="22"/>
  <c r="BR282" i="22"/>
  <c r="BT282" i="22"/>
  <c r="BV282" i="22"/>
  <c r="BX282" i="22"/>
  <c r="BZ282" i="22"/>
  <c r="CB282" i="22"/>
  <c r="B283" i="22"/>
  <c r="D176" i="22"/>
  <c r="F176" i="22"/>
  <c r="H176" i="22"/>
  <c r="J176" i="22"/>
  <c r="L176" i="22"/>
  <c r="AD176" i="22"/>
  <c r="AF176" i="22"/>
  <c r="AH176" i="22"/>
  <c r="AT176" i="22"/>
  <c r="AV176" i="22"/>
  <c r="AZ176" i="22"/>
  <c r="BB176" i="22"/>
  <c r="BL176" i="22"/>
  <c r="BT176" i="22"/>
  <c r="BV176" i="22"/>
  <c r="BX176" i="22"/>
  <c r="BZ176" i="22"/>
  <c r="CB176" i="22"/>
  <c r="N176" i="22"/>
  <c r="P176" i="22"/>
  <c r="R176" i="22"/>
  <c r="T176" i="22"/>
  <c r="V176" i="22"/>
  <c r="X176" i="22"/>
  <c r="Z176" i="22"/>
  <c r="AB176" i="22"/>
  <c r="AJ176" i="22"/>
  <c r="AL176" i="22"/>
  <c r="AN176" i="22"/>
  <c r="AP176" i="22"/>
  <c r="AR176" i="22"/>
  <c r="AX176" i="22"/>
  <c r="BD176" i="22"/>
  <c r="BF176" i="22"/>
  <c r="BH176" i="22"/>
  <c r="BJ176" i="22"/>
  <c r="BN176" i="22"/>
  <c r="BP176" i="22"/>
  <c r="BR176" i="22"/>
  <c r="B177" i="22"/>
  <c r="D70" i="22"/>
  <c r="CC70" i="22" s="1"/>
  <c r="G51" i="23" s="1"/>
  <c r="F70" i="22"/>
  <c r="H70" i="22"/>
  <c r="J70" i="22"/>
  <c r="L70" i="22"/>
  <c r="N70" i="22"/>
  <c r="P70" i="22"/>
  <c r="R70" i="22"/>
  <c r="T70" i="22"/>
  <c r="V70" i="22"/>
  <c r="X70" i="22"/>
  <c r="Z70" i="22"/>
  <c r="AB70" i="22"/>
  <c r="AD70" i="22"/>
  <c r="AF70" i="22"/>
  <c r="AH70" i="22"/>
  <c r="AJ70" i="22"/>
  <c r="AL70" i="22"/>
  <c r="AN70" i="22"/>
  <c r="AP70" i="22"/>
  <c r="AR70" i="22"/>
  <c r="AT70" i="22"/>
  <c r="AV70" i="22"/>
  <c r="AX70" i="22"/>
  <c r="AZ70" i="22"/>
  <c r="BB70" i="22"/>
  <c r="BD70" i="22"/>
  <c r="BF70" i="22"/>
  <c r="BH70" i="22"/>
  <c r="BJ70" i="22"/>
  <c r="BL70" i="22"/>
  <c r="BN70" i="22"/>
  <c r="BP70" i="22"/>
  <c r="BR70" i="22"/>
  <c r="BT70" i="22"/>
  <c r="BV70" i="22"/>
  <c r="BX70" i="22"/>
  <c r="BZ70" i="22"/>
  <c r="CE70" i="22"/>
  <c r="B71" i="22"/>
  <c r="Y153" i="19"/>
  <c r="X153" i="19"/>
  <c r="W153" i="19"/>
  <c r="V153" i="19"/>
  <c r="U153" i="19"/>
  <c r="T153" i="19"/>
  <c r="S153" i="19"/>
  <c r="Q154" i="19"/>
  <c r="R153" i="19"/>
  <c r="Y63" i="19"/>
  <c r="X63" i="19"/>
  <c r="W63" i="19"/>
  <c r="V63" i="19"/>
  <c r="U63" i="19"/>
  <c r="T63" i="19"/>
  <c r="S63" i="19"/>
  <c r="R63" i="19"/>
  <c r="Q64" i="19"/>
  <c r="CC281" i="22"/>
  <c r="CC175" i="22"/>
  <c r="CD69" i="22" s="1"/>
  <c r="CH69" i="22" s="1"/>
  <c r="D50" i="23" s="1"/>
  <c r="H50" i="23" s="1"/>
  <c r="I50" i="23" s="1"/>
  <c r="J50" i="23" s="1"/>
  <c r="CC69" i="22"/>
  <c r="G50" i="23" s="1"/>
  <c r="D283" i="22" l="1"/>
  <c r="F283" i="22"/>
  <c r="H283" i="22"/>
  <c r="J283" i="22"/>
  <c r="L283" i="22"/>
  <c r="N283" i="22"/>
  <c r="P283" i="22"/>
  <c r="R283" i="22"/>
  <c r="T283" i="22"/>
  <c r="V283" i="22"/>
  <c r="X283" i="22"/>
  <c r="Z283" i="22"/>
  <c r="AB283" i="22"/>
  <c r="AD283" i="22"/>
  <c r="AF283" i="22"/>
  <c r="AH283" i="22"/>
  <c r="AJ283" i="22"/>
  <c r="AL283" i="22"/>
  <c r="AN283" i="22"/>
  <c r="AP283" i="22"/>
  <c r="AR283" i="22"/>
  <c r="AT283" i="22"/>
  <c r="AV283" i="22"/>
  <c r="AX283" i="22"/>
  <c r="AZ283" i="22"/>
  <c r="BB283" i="22"/>
  <c r="BD283" i="22"/>
  <c r="BF283" i="22"/>
  <c r="BH283" i="22"/>
  <c r="BJ283" i="22"/>
  <c r="BL283" i="22"/>
  <c r="BN283" i="22"/>
  <c r="BP283" i="22"/>
  <c r="BR283" i="22"/>
  <c r="BT283" i="22"/>
  <c r="BV283" i="22"/>
  <c r="BX283" i="22"/>
  <c r="BZ283" i="22"/>
  <c r="CB283" i="22"/>
  <c r="B284" i="22"/>
  <c r="D177" i="22"/>
  <c r="F177" i="22"/>
  <c r="H177" i="22"/>
  <c r="J177" i="22"/>
  <c r="T177" i="22"/>
  <c r="Z177" i="22"/>
  <c r="AB177" i="22"/>
  <c r="AH177" i="22"/>
  <c r="AT177" i="22"/>
  <c r="AV177" i="22"/>
  <c r="BF177" i="22"/>
  <c r="BH177" i="22"/>
  <c r="BJ177" i="22"/>
  <c r="BL177" i="22"/>
  <c r="BP177" i="22"/>
  <c r="BV177" i="22"/>
  <c r="BX177" i="22"/>
  <c r="BZ177" i="22"/>
  <c r="CB177" i="22"/>
  <c r="B178" i="22"/>
  <c r="L177" i="22"/>
  <c r="N177" i="22"/>
  <c r="P177" i="22"/>
  <c r="R177" i="22"/>
  <c r="V177" i="22"/>
  <c r="X177" i="22"/>
  <c r="AD177" i="22"/>
  <c r="AF177" i="22"/>
  <c r="AJ177" i="22"/>
  <c r="AL177" i="22"/>
  <c r="AN177" i="22"/>
  <c r="AP177" i="22"/>
  <c r="AR177" i="22"/>
  <c r="AX177" i="22"/>
  <c r="AZ177" i="22"/>
  <c r="BB177" i="22"/>
  <c r="BD177" i="22"/>
  <c r="BN177" i="22"/>
  <c r="BR177" i="22"/>
  <c r="BT177" i="22"/>
  <c r="D71" i="22"/>
  <c r="F71" i="22"/>
  <c r="H71" i="22"/>
  <c r="J71" i="22"/>
  <c r="L71" i="22"/>
  <c r="N71" i="22"/>
  <c r="P71" i="22"/>
  <c r="R71" i="22"/>
  <c r="T71" i="22"/>
  <c r="V71" i="22"/>
  <c r="X71" i="22"/>
  <c r="Z71" i="22"/>
  <c r="AB71" i="22"/>
  <c r="AD71" i="22"/>
  <c r="AF71" i="22"/>
  <c r="AH71" i="22"/>
  <c r="AJ71" i="22"/>
  <c r="AL71" i="22"/>
  <c r="AN71" i="22"/>
  <c r="AP71" i="22"/>
  <c r="AR71" i="22"/>
  <c r="AT71" i="22"/>
  <c r="AV71" i="22"/>
  <c r="AX71" i="22"/>
  <c r="AZ71" i="22"/>
  <c r="BB71" i="22"/>
  <c r="BD71" i="22"/>
  <c r="BF71" i="22"/>
  <c r="BH71" i="22"/>
  <c r="BJ71" i="22"/>
  <c r="BL71" i="22"/>
  <c r="BN71" i="22"/>
  <c r="BP71" i="22"/>
  <c r="BR71" i="22"/>
  <c r="BT71" i="22"/>
  <c r="BV71" i="22"/>
  <c r="BX71" i="22"/>
  <c r="BZ71" i="22"/>
  <c r="CE71" i="22"/>
  <c r="B72" i="22"/>
  <c r="Y154" i="19"/>
  <c r="X154" i="19"/>
  <c r="W154" i="19"/>
  <c r="V154" i="19"/>
  <c r="U154" i="19"/>
  <c r="T154" i="19"/>
  <c r="S154" i="19"/>
  <c r="R154" i="19"/>
  <c r="Q155" i="19"/>
  <c r="Y64" i="19"/>
  <c r="X64" i="19"/>
  <c r="W64" i="19"/>
  <c r="V64" i="19"/>
  <c r="U64" i="19"/>
  <c r="T64" i="19"/>
  <c r="S64" i="19"/>
  <c r="R64" i="19"/>
  <c r="Q65" i="19"/>
  <c r="L50" i="23"/>
  <c r="CG69" i="22" s="1"/>
  <c r="K50" i="23"/>
  <c r="CF69" i="22" s="1"/>
  <c r="CC282" i="22"/>
  <c r="CC176" i="22"/>
  <c r="CD70" i="22" s="1"/>
  <c r="CH70" i="22" s="1"/>
  <c r="D51" i="23" s="1"/>
  <c r="H51" i="23" s="1"/>
  <c r="I51" i="23" s="1"/>
  <c r="J51" i="23" s="1"/>
  <c r="D284" i="22" l="1"/>
  <c r="F284" i="22"/>
  <c r="H284" i="22"/>
  <c r="J284" i="22"/>
  <c r="L284" i="22"/>
  <c r="N284" i="22"/>
  <c r="P284" i="22"/>
  <c r="R284" i="22"/>
  <c r="T284" i="22"/>
  <c r="V284" i="22"/>
  <c r="X284" i="22"/>
  <c r="Z284" i="22"/>
  <c r="AB284" i="22"/>
  <c r="AD284" i="22"/>
  <c r="AF284" i="22"/>
  <c r="AH284" i="22"/>
  <c r="AJ284" i="22"/>
  <c r="AL284" i="22"/>
  <c r="AN284" i="22"/>
  <c r="AP284" i="22"/>
  <c r="AR284" i="22"/>
  <c r="AT284" i="22"/>
  <c r="AV284" i="22"/>
  <c r="AX284" i="22"/>
  <c r="AZ284" i="22"/>
  <c r="BB284" i="22"/>
  <c r="BD284" i="22"/>
  <c r="BF284" i="22"/>
  <c r="BH284" i="22"/>
  <c r="BJ284" i="22"/>
  <c r="BL284" i="22"/>
  <c r="BN284" i="22"/>
  <c r="BP284" i="22"/>
  <c r="BR284" i="22"/>
  <c r="BT284" i="22"/>
  <c r="BV284" i="22"/>
  <c r="BX284" i="22"/>
  <c r="BZ284" i="22"/>
  <c r="CB284" i="22"/>
  <c r="B285" i="22"/>
  <c r="D178" i="22"/>
  <c r="F178" i="22"/>
  <c r="H178" i="22"/>
  <c r="J178" i="22"/>
  <c r="L178" i="22"/>
  <c r="N178" i="22"/>
  <c r="P178" i="22"/>
  <c r="R178" i="22"/>
  <c r="T178" i="22"/>
  <c r="V178" i="22"/>
  <c r="X178" i="22"/>
  <c r="Z178" i="22"/>
  <c r="AB178" i="22"/>
  <c r="AF178" i="22"/>
  <c r="AH178" i="22"/>
  <c r="AJ178" i="22"/>
  <c r="AL178" i="22"/>
  <c r="AN178" i="22"/>
  <c r="AP178" i="22"/>
  <c r="AR178" i="22"/>
  <c r="AT178" i="22"/>
  <c r="BB178" i="22"/>
  <c r="BD178" i="22"/>
  <c r="BF178" i="22"/>
  <c r="BH178" i="22"/>
  <c r="BJ178" i="22"/>
  <c r="BL178" i="22"/>
  <c r="BP178" i="22"/>
  <c r="BR178" i="22"/>
  <c r="BT178" i="22"/>
  <c r="BV178" i="22"/>
  <c r="BZ178" i="22"/>
  <c r="CB178" i="22"/>
  <c r="AD178" i="22"/>
  <c r="AV178" i="22"/>
  <c r="AX178" i="22"/>
  <c r="AZ178" i="22"/>
  <c r="BN178" i="22"/>
  <c r="BX178" i="22"/>
  <c r="B179" i="22"/>
  <c r="D72" i="22"/>
  <c r="F72" i="22"/>
  <c r="H72" i="22"/>
  <c r="J72" i="22"/>
  <c r="L72" i="22"/>
  <c r="N72" i="22"/>
  <c r="P72" i="22"/>
  <c r="R72" i="22"/>
  <c r="T72" i="22"/>
  <c r="V72" i="22"/>
  <c r="X72" i="22"/>
  <c r="Z72" i="22"/>
  <c r="AB72" i="22"/>
  <c r="AD72" i="22"/>
  <c r="AF72" i="22"/>
  <c r="AH72" i="22"/>
  <c r="AJ72" i="22"/>
  <c r="AL72" i="22"/>
  <c r="AN72" i="22"/>
  <c r="AP72" i="22"/>
  <c r="AR72" i="22"/>
  <c r="AT72" i="22"/>
  <c r="AV72" i="22"/>
  <c r="AX72" i="22"/>
  <c r="AZ72" i="22"/>
  <c r="BB72" i="22"/>
  <c r="BD72" i="22"/>
  <c r="BF72" i="22"/>
  <c r="BH72" i="22"/>
  <c r="BJ72" i="22"/>
  <c r="BL72" i="22"/>
  <c r="BN72" i="22"/>
  <c r="BP72" i="22"/>
  <c r="BR72" i="22"/>
  <c r="BT72" i="22"/>
  <c r="BV72" i="22"/>
  <c r="BX72" i="22"/>
  <c r="BZ72" i="22"/>
  <c r="CE72" i="22"/>
  <c r="B73" i="22"/>
  <c r="Y155" i="19"/>
  <c r="X155" i="19"/>
  <c r="W155" i="19"/>
  <c r="V155" i="19"/>
  <c r="U155" i="19"/>
  <c r="T155" i="19"/>
  <c r="S155" i="19"/>
  <c r="Q156" i="19"/>
  <c r="R155" i="19"/>
  <c r="Y65" i="19"/>
  <c r="X65" i="19"/>
  <c r="W65" i="19"/>
  <c r="V65" i="19"/>
  <c r="U65" i="19"/>
  <c r="T65" i="19"/>
  <c r="S65" i="19"/>
  <c r="R65" i="19"/>
  <c r="Q66" i="19"/>
  <c r="L51" i="23"/>
  <c r="CG70" i="22" s="1"/>
  <c r="K51" i="23"/>
  <c r="CF70" i="22" s="1"/>
  <c r="CC177" i="22"/>
  <c r="CD71" i="22" s="1"/>
  <c r="CH71" i="22" s="1"/>
  <c r="D52" i="23" s="1"/>
  <c r="H52" i="23" s="1"/>
  <c r="I52" i="23" s="1"/>
  <c r="J52" i="23" s="1"/>
  <c r="CC71" i="22"/>
  <c r="G52" i="23" s="1"/>
  <c r="CC283" i="22"/>
  <c r="D285" i="22" l="1"/>
  <c r="F285" i="22"/>
  <c r="H285" i="22"/>
  <c r="J285" i="22"/>
  <c r="L285" i="22"/>
  <c r="N285" i="22"/>
  <c r="P285" i="22"/>
  <c r="R285" i="22"/>
  <c r="T285" i="22"/>
  <c r="V285" i="22"/>
  <c r="X285" i="22"/>
  <c r="Z285" i="22"/>
  <c r="AB285" i="22"/>
  <c r="AD285" i="22"/>
  <c r="AF285" i="22"/>
  <c r="AH285" i="22"/>
  <c r="AJ285" i="22"/>
  <c r="AL285" i="22"/>
  <c r="AN285" i="22"/>
  <c r="AP285" i="22"/>
  <c r="AR285" i="22"/>
  <c r="AT285" i="22"/>
  <c r="AV285" i="22"/>
  <c r="AX285" i="22"/>
  <c r="AZ285" i="22"/>
  <c r="BB285" i="22"/>
  <c r="BD285" i="22"/>
  <c r="BF285" i="22"/>
  <c r="BH285" i="22"/>
  <c r="BJ285" i="22"/>
  <c r="BL285" i="22"/>
  <c r="BN285" i="22"/>
  <c r="BP285" i="22"/>
  <c r="BR285" i="22"/>
  <c r="BT285" i="22"/>
  <c r="BV285" i="22"/>
  <c r="BX285" i="22"/>
  <c r="BZ285" i="22"/>
  <c r="CB285" i="22"/>
  <c r="B286" i="22"/>
  <c r="F179" i="22"/>
  <c r="H179" i="22"/>
  <c r="J179" i="22"/>
  <c r="P179" i="22"/>
  <c r="R179" i="22"/>
  <c r="X179" i="22"/>
  <c r="Z179" i="22"/>
  <c r="AB179" i="22"/>
  <c r="AR179" i="22"/>
  <c r="AT179" i="22"/>
  <c r="AV179" i="22"/>
  <c r="AX179" i="22"/>
  <c r="AZ179" i="22"/>
  <c r="BB179" i="22"/>
  <c r="BD179" i="22"/>
  <c r="BF179" i="22"/>
  <c r="BH179" i="22"/>
  <c r="BJ179" i="22"/>
  <c r="BL179" i="22"/>
  <c r="BT179" i="22"/>
  <c r="BV179" i="22"/>
  <c r="BZ179" i="22"/>
  <c r="CB179" i="22"/>
  <c r="B180" i="22"/>
  <c r="D179" i="22"/>
  <c r="L179" i="22"/>
  <c r="N179" i="22"/>
  <c r="T179" i="22"/>
  <c r="V179" i="22"/>
  <c r="AD179" i="22"/>
  <c r="AF179" i="22"/>
  <c r="AH179" i="22"/>
  <c r="AJ179" i="22"/>
  <c r="AL179" i="22"/>
  <c r="AN179" i="22"/>
  <c r="AP179" i="22"/>
  <c r="BN179" i="22"/>
  <c r="BP179" i="22"/>
  <c r="BR179" i="22"/>
  <c r="BX179" i="22"/>
  <c r="D73" i="22"/>
  <c r="F73" i="22"/>
  <c r="H73" i="22"/>
  <c r="J73" i="22"/>
  <c r="L73" i="22"/>
  <c r="N73" i="22"/>
  <c r="P73" i="22"/>
  <c r="R73" i="22"/>
  <c r="T73" i="22"/>
  <c r="V73" i="22"/>
  <c r="X73" i="22"/>
  <c r="Z73" i="22"/>
  <c r="AB73" i="22"/>
  <c r="AD73" i="22"/>
  <c r="AF73" i="22"/>
  <c r="AH73" i="22"/>
  <c r="AJ73" i="22"/>
  <c r="AL73" i="22"/>
  <c r="AN73" i="22"/>
  <c r="AP73" i="22"/>
  <c r="AR73" i="22"/>
  <c r="AT73" i="22"/>
  <c r="AV73" i="22"/>
  <c r="AX73" i="22"/>
  <c r="AZ73" i="22"/>
  <c r="BB73" i="22"/>
  <c r="BD73" i="22"/>
  <c r="BF73" i="22"/>
  <c r="BH73" i="22"/>
  <c r="BJ73" i="22"/>
  <c r="BL73" i="22"/>
  <c r="BN73" i="22"/>
  <c r="BP73" i="22"/>
  <c r="BR73" i="22"/>
  <c r="BT73" i="22"/>
  <c r="BV73" i="22"/>
  <c r="BX73" i="22"/>
  <c r="BZ73" i="22"/>
  <c r="CE73" i="22"/>
  <c r="B74" i="22"/>
  <c r="Y156" i="19"/>
  <c r="X156" i="19"/>
  <c r="W156" i="19"/>
  <c r="V156" i="19"/>
  <c r="U156" i="19"/>
  <c r="T156" i="19"/>
  <c r="S156" i="19"/>
  <c r="R156" i="19"/>
  <c r="Q157" i="19"/>
  <c r="Y66" i="19"/>
  <c r="X66" i="19"/>
  <c r="W66" i="19"/>
  <c r="V66" i="19"/>
  <c r="U66" i="19"/>
  <c r="T66" i="19"/>
  <c r="S66" i="19"/>
  <c r="R66" i="19"/>
  <c r="Q67" i="19"/>
  <c r="L52" i="23"/>
  <c r="CG71" i="22" s="1"/>
  <c r="K52" i="23"/>
  <c r="CF71" i="22" s="1"/>
  <c r="CC284" i="22"/>
  <c r="CC178" i="22"/>
  <c r="CD72" i="22" s="1"/>
  <c r="CH72" i="22" s="1"/>
  <c r="D53" i="23" s="1"/>
  <c r="H53" i="23" s="1"/>
  <c r="I53" i="23" s="1"/>
  <c r="J53" i="23" s="1"/>
  <c r="CC72" i="22"/>
  <c r="G53" i="23" s="1"/>
  <c r="D286" i="22" l="1"/>
  <c r="F286" i="22"/>
  <c r="H286" i="22"/>
  <c r="J286" i="22"/>
  <c r="L286" i="22"/>
  <c r="N286" i="22"/>
  <c r="P286" i="22"/>
  <c r="R286" i="22"/>
  <c r="T286" i="22"/>
  <c r="V286" i="22"/>
  <c r="X286" i="22"/>
  <c r="Z286" i="22"/>
  <c r="AB286" i="22"/>
  <c r="AD286" i="22"/>
  <c r="AF286" i="22"/>
  <c r="AH286" i="22"/>
  <c r="AJ286" i="22"/>
  <c r="AL286" i="22"/>
  <c r="AN286" i="22"/>
  <c r="AP286" i="22"/>
  <c r="AR286" i="22"/>
  <c r="AT286" i="22"/>
  <c r="AV286" i="22"/>
  <c r="AX286" i="22"/>
  <c r="AZ286" i="22"/>
  <c r="BB286" i="22"/>
  <c r="BD286" i="22"/>
  <c r="BF286" i="22"/>
  <c r="BH286" i="22"/>
  <c r="BJ286" i="22"/>
  <c r="BL286" i="22"/>
  <c r="BN286" i="22"/>
  <c r="BP286" i="22"/>
  <c r="BR286" i="22"/>
  <c r="BT286" i="22"/>
  <c r="BV286" i="22"/>
  <c r="BX286" i="22"/>
  <c r="BZ286" i="22"/>
  <c r="CB286" i="22"/>
  <c r="B287" i="22"/>
  <c r="D180" i="22"/>
  <c r="F180" i="22"/>
  <c r="H180" i="22"/>
  <c r="J180" i="22"/>
  <c r="L180" i="22"/>
  <c r="N180" i="22"/>
  <c r="T180" i="22"/>
  <c r="V180" i="22"/>
  <c r="Z180" i="22"/>
  <c r="AD180" i="22"/>
  <c r="AF180" i="22"/>
  <c r="AV180" i="22"/>
  <c r="AX180" i="22"/>
  <c r="AZ180" i="22"/>
  <c r="BB180" i="22"/>
  <c r="BD180" i="22"/>
  <c r="BF180" i="22"/>
  <c r="BH180" i="22"/>
  <c r="BN180" i="22"/>
  <c r="BP180" i="22"/>
  <c r="B181" i="22"/>
  <c r="P180" i="22"/>
  <c r="R180" i="22"/>
  <c r="X180" i="22"/>
  <c r="AB180" i="22"/>
  <c r="AH180" i="22"/>
  <c r="AJ180" i="22"/>
  <c r="AL180" i="22"/>
  <c r="AN180" i="22"/>
  <c r="AP180" i="22"/>
  <c r="AR180" i="22"/>
  <c r="AT180" i="22"/>
  <c r="BJ180" i="22"/>
  <c r="BL180" i="22"/>
  <c r="BR180" i="22"/>
  <c r="BT180" i="22"/>
  <c r="BV180" i="22"/>
  <c r="BX180" i="22"/>
  <c r="BZ180" i="22"/>
  <c r="CB180" i="22"/>
  <c r="D74" i="22"/>
  <c r="F74" i="22"/>
  <c r="H74" i="22"/>
  <c r="J74" i="22"/>
  <c r="L74" i="22"/>
  <c r="N74" i="22"/>
  <c r="P74" i="22"/>
  <c r="R74" i="22"/>
  <c r="T74" i="22"/>
  <c r="V74" i="22"/>
  <c r="X74" i="22"/>
  <c r="Z74" i="22"/>
  <c r="AB74" i="22"/>
  <c r="AD74" i="22"/>
  <c r="AF74" i="22"/>
  <c r="AH74" i="22"/>
  <c r="AJ74" i="22"/>
  <c r="AL74" i="22"/>
  <c r="AN74" i="22"/>
  <c r="AP74" i="22"/>
  <c r="AR74" i="22"/>
  <c r="AT74" i="22"/>
  <c r="AV74" i="22"/>
  <c r="AX74" i="22"/>
  <c r="AZ74" i="22"/>
  <c r="BB74" i="22"/>
  <c r="BD74" i="22"/>
  <c r="BF74" i="22"/>
  <c r="BH74" i="22"/>
  <c r="BJ74" i="22"/>
  <c r="BL74" i="22"/>
  <c r="BN74" i="22"/>
  <c r="BP74" i="22"/>
  <c r="BR74" i="22"/>
  <c r="BT74" i="22"/>
  <c r="BV74" i="22"/>
  <c r="BX74" i="22"/>
  <c r="BZ74" i="22"/>
  <c r="CE74" i="22"/>
  <c r="B75" i="22"/>
  <c r="Y157" i="19"/>
  <c r="X157" i="19"/>
  <c r="W157" i="19"/>
  <c r="V157" i="19"/>
  <c r="U157" i="19"/>
  <c r="T157" i="19"/>
  <c r="S157" i="19"/>
  <c r="R157" i="19"/>
  <c r="Q158" i="19"/>
  <c r="Y67" i="19"/>
  <c r="X67" i="19"/>
  <c r="W67" i="19"/>
  <c r="V67" i="19"/>
  <c r="U67" i="19"/>
  <c r="T67" i="19"/>
  <c r="S67" i="19"/>
  <c r="R67" i="19"/>
  <c r="Q68" i="19"/>
  <c r="L53" i="23"/>
  <c r="CG72" i="22" s="1"/>
  <c r="K53" i="23"/>
  <c r="CF72" i="22" s="1"/>
  <c r="CC285" i="22"/>
  <c r="CC179" i="22"/>
  <c r="CD73" i="22" s="1"/>
  <c r="CH73" i="22" s="1"/>
  <c r="D54" i="23" s="1"/>
  <c r="H54" i="23" s="1"/>
  <c r="I54" i="23" s="1"/>
  <c r="J54" i="23" s="1"/>
  <c r="CC73" i="22"/>
  <c r="G54" i="23" s="1"/>
  <c r="D287" i="22" l="1"/>
  <c r="F287" i="22"/>
  <c r="H287" i="22"/>
  <c r="J287" i="22"/>
  <c r="L287" i="22"/>
  <c r="N287" i="22"/>
  <c r="P287" i="22"/>
  <c r="R287" i="22"/>
  <c r="T287" i="22"/>
  <c r="V287" i="22"/>
  <c r="X287" i="22"/>
  <c r="Z287" i="22"/>
  <c r="AB287" i="22"/>
  <c r="AD287" i="22"/>
  <c r="AF287" i="22"/>
  <c r="AH287" i="22"/>
  <c r="AJ287" i="22"/>
  <c r="AL287" i="22"/>
  <c r="AN287" i="22"/>
  <c r="AP287" i="22"/>
  <c r="AR287" i="22"/>
  <c r="AT287" i="22"/>
  <c r="AV287" i="22"/>
  <c r="AX287" i="22"/>
  <c r="AZ287" i="22"/>
  <c r="BB287" i="22"/>
  <c r="BD287" i="22"/>
  <c r="BF287" i="22"/>
  <c r="BH287" i="22"/>
  <c r="BJ287" i="22"/>
  <c r="BL287" i="22"/>
  <c r="BN287" i="22"/>
  <c r="BP287" i="22"/>
  <c r="BR287" i="22"/>
  <c r="BT287" i="22"/>
  <c r="BV287" i="22"/>
  <c r="BX287" i="22"/>
  <c r="BZ287" i="22"/>
  <c r="CB287" i="22"/>
  <c r="B288" i="22"/>
  <c r="D181" i="22"/>
  <c r="H181" i="22"/>
  <c r="J181" i="22"/>
  <c r="L181" i="22"/>
  <c r="P181" i="22"/>
  <c r="R181" i="22"/>
  <c r="V181" i="22"/>
  <c r="X181" i="22"/>
  <c r="Z181" i="22"/>
  <c r="AB181" i="22"/>
  <c r="AD181" i="22"/>
  <c r="AF181" i="22"/>
  <c r="AJ181" i="22"/>
  <c r="AL181" i="22"/>
  <c r="BF181" i="22"/>
  <c r="F181" i="22"/>
  <c r="N181" i="22"/>
  <c r="T181" i="22"/>
  <c r="AH181" i="22"/>
  <c r="AN181" i="22"/>
  <c r="AP181" i="22"/>
  <c r="AR181" i="22"/>
  <c r="AT181" i="22"/>
  <c r="AV181" i="22"/>
  <c r="AX181" i="22"/>
  <c r="AZ181" i="22"/>
  <c r="BB181" i="22"/>
  <c r="BD181" i="22"/>
  <c r="BH181" i="22"/>
  <c r="BJ181" i="22"/>
  <c r="BL181" i="22"/>
  <c r="BN181" i="22"/>
  <c r="BP181" i="22"/>
  <c r="BR181" i="22"/>
  <c r="BT181" i="22"/>
  <c r="BV181" i="22"/>
  <c r="BX181" i="22"/>
  <c r="BZ181" i="22"/>
  <c r="CB181" i="22"/>
  <c r="B182" i="22"/>
  <c r="D75" i="22"/>
  <c r="F75" i="22"/>
  <c r="H75" i="22"/>
  <c r="J75" i="22"/>
  <c r="L75" i="22"/>
  <c r="N75" i="22"/>
  <c r="P75" i="22"/>
  <c r="R75" i="22"/>
  <c r="T75" i="22"/>
  <c r="V75" i="22"/>
  <c r="X75" i="22"/>
  <c r="Z75" i="22"/>
  <c r="AB75" i="22"/>
  <c r="AD75" i="22"/>
  <c r="AF75" i="22"/>
  <c r="AH75" i="22"/>
  <c r="AJ75" i="22"/>
  <c r="AL75" i="22"/>
  <c r="AN75" i="22"/>
  <c r="AP75" i="22"/>
  <c r="AR75" i="22"/>
  <c r="AT75" i="22"/>
  <c r="AV75" i="22"/>
  <c r="AX75" i="22"/>
  <c r="AZ75" i="22"/>
  <c r="BB75" i="22"/>
  <c r="BD75" i="22"/>
  <c r="BF75" i="22"/>
  <c r="BH75" i="22"/>
  <c r="BJ75" i="22"/>
  <c r="BL75" i="22"/>
  <c r="BN75" i="22"/>
  <c r="BP75" i="22"/>
  <c r="BR75" i="22"/>
  <c r="BT75" i="22"/>
  <c r="BV75" i="22"/>
  <c r="BX75" i="22"/>
  <c r="BZ75" i="22"/>
  <c r="CE75" i="22"/>
  <c r="B76" i="22"/>
  <c r="Y158" i="19"/>
  <c r="X158" i="19"/>
  <c r="W158" i="19"/>
  <c r="V158" i="19"/>
  <c r="U158" i="19"/>
  <c r="T158" i="19"/>
  <c r="S158" i="19"/>
  <c r="R158" i="19"/>
  <c r="Q159" i="19"/>
  <c r="Y68" i="19"/>
  <c r="X68" i="19"/>
  <c r="W68" i="19"/>
  <c r="V68" i="19"/>
  <c r="U68" i="19"/>
  <c r="T68" i="19"/>
  <c r="S68" i="19"/>
  <c r="R68" i="19"/>
  <c r="Q69" i="19"/>
  <c r="L54" i="23"/>
  <c r="CG73" i="22" s="1"/>
  <c r="K54" i="23"/>
  <c r="CF73" i="22" s="1"/>
  <c r="CC180" i="22"/>
  <c r="CD74" i="22" s="1"/>
  <c r="CH74" i="22" s="1"/>
  <c r="D55" i="23" s="1"/>
  <c r="H55" i="23" s="1"/>
  <c r="I55" i="23" s="1"/>
  <c r="J55" i="23" s="1"/>
  <c r="CC74" i="22"/>
  <c r="G55" i="23" s="1"/>
  <c r="CC286" i="22"/>
  <c r="D288" i="22" l="1"/>
  <c r="F288" i="22"/>
  <c r="H288" i="22"/>
  <c r="J288" i="22"/>
  <c r="L288" i="22"/>
  <c r="N288" i="22"/>
  <c r="P288" i="22"/>
  <c r="R288" i="22"/>
  <c r="T288" i="22"/>
  <c r="V288" i="22"/>
  <c r="X288" i="22"/>
  <c r="Z288" i="22"/>
  <c r="AB288" i="22"/>
  <c r="AD288" i="22"/>
  <c r="AF288" i="22"/>
  <c r="AH288" i="22"/>
  <c r="AJ288" i="22"/>
  <c r="AL288" i="22"/>
  <c r="AN288" i="22"/>
  <c r="AP288" i="22"/>
  <c r="AR288" i="22"/>
  <c r="AT288" i="22"/>
  <c r="AV288" i="22"/>
  <c r="AX288" i="22"/>
  <c r="AZ288" i="22"/>
  <c r="BB288" i="22"/>
  <c r="BD288" i="22"/>
  <c r="BF288" i="22"/>
  <c r="BH288" i="22"/>
  <c r="BJ288" i="22"/>
  <c r="BL288" i="22"/>
  <c r="BN288" i="22"/>
  <c r="BP288" i="22"/>
  <c r="BR288" i="22"/>
  <c r="BT288" i="22"/>
  <c r="BV288" i="22"/>
  <c r="BX288" i="22"/>
  <c r="BZ288" i="22"/>
  <c r="CB288" i="22"/>
  <c r="B289" i="22"/>
  <c r="D182" i="22"/>
  <c r="F182" i="22"/>
  <c r="H182" i="22"/>
  <c r="R182" i="22"/>
  <c r="T182" i="22"/>
  <c r="V182" i="22"/>
  <c r="X182" i="22"/>
  <c r="Z182" i="22"/>
  <c r="AB182" i="22"/>
  <c r="AD182" i="22"/>
  <c r="AF182" i="22"/>
  <c r="AJ182" i="22"/>
  <c r="BF182" i="22"/>
  <c r="BH182" i="22"/>
  <c r="BP182" i="22"/>
  <c r="BR182" i="22"/>
  <c r="BX182" i="22"/>
  <c r="CB182" i="22"/>
  <c r="J182" i="22"/>
  <c r="L182" i="22"/>
  <c r="N182" i="22"/>
  <c r="P182" i="22"/>
  <c r="AH182" i="22"/>
  <c r="AL182" i="22"/>
  <c r="AN182" i="22"/>
  <c r="AP182" i="22"/>
  <c r="AR182" i="22"/>
  <c r="AT182" i="22"/>
  <c r="AV182" i="22"/>
  <c r="AX182" i="22"/>
  <c r="AZ182" i="22"/>
  <c r="BB182" i="22"/>
  <c r="BD182" i="22"/>
  <c r="BJ182" i="22"/>
  <c r="BL182" i="22"/>
  <c r="BN182" i="22"/>
  <c r="BT182" i="22"/>
  <c r="BV182" i="22"/>
  <c r="BZ182" i="22"/>
  <c r="B183" i="22"/>
  <c r="D76" i="22"/>
  <c r="F76" i="22"/>
  <c r="H76" i="22"/>
  <c r="J76" i="22"/>
  <c r="L76" i="22"/>
  <c r="N76" i="22"/>
  <c r="P76" i="22"/>
  <c r="R76" i="22"/>
  <c r="T76" i="22"/>
  <c r="V76" i="22"/>
  <c r="X76" i="22"/>
  <c r="Z76" i="22"/>
  <c r="AB76" i="22"/>
  <c r="AD76" i="22"/>
  <c r="AF76" i="22"/>
  <c r="AH76" i="22"/>
  <c r="AJ76" i="22"/>
  <c r="AL76" i="22"/>
  <c r="AN76" i="22"/>
  <c r="AP76" i="22"/>
  <c r="AR76" i="22"/>
  <c r="AT76" i="22"/>
  <c r="AV76" i="22"/>
  <c r="AX76" i="22"/>
  <c r="AZ76" i="22"/>
  <c r="BB76" i="22"/>
  <c r="BD76" i="22"/>
  <c r="BF76" i="22"/>
  <c r="BH76" i="22"/>
  <c r="BJ76" i="22"/>
  <c r="BL76" i="22"/>
  <c r="BN76" i="22"/>
  <c r="BP76" i="22"/>
  <c r="BR76" i="22"/>
  <c r="BT76" i="22"/>
  <c r="BV76" i="22"/>
  <c r="BX76" i="22"/>
  <c r="BZ76" i="22"/>
  <c r="CE76" i="22"/>
  <c r="B77" i="22"/>
  <c r="Y159" i="19"/>
  <c r="X159" i="19"/>
  <c r="W159" i="19"/>
  <c r="V159" i="19"/>
  <c r="U159" i="19"/>
  <c r="T159" i="19"/>
  <c r="S159" i="19"/>
  <c r="R159" i="19"/>
  <c r="Q160" i="19"/>
  <c r="Y69" i="19"/>
  <c r="X69" i="19"/>
  <c r="W69" i="19"/>
  <c r="V69" i="19"/>
  <c r="U69" i="19"/>
  <c r="T69" i="19"/>
  <c r="S69" i="19"/>
  <c r="R69" i="19"/>
  <c r="Q70" i="19"/>
  <c r="L55" i="23"/>
  <c r="CG74" i="22" s="1"/>
  <c r="K55" i="23"/>
  <c r="CF74" i="22" s="1"/>
  <c r="CC287" i="22"/>
  <c r="CC181" i="22"/>
  <c r="CD75" i="22" s="1"/>
  <c r="CH75" i="22" s="1"/>
  <c r="D56" i="23" s="1"/>
  <c r="H56" i="23" s="1"/>
  <c r="I56" i="23" s="1"/>
  <c r="J56" i="23" s="1"/>
  <c r="CC75" i="22"/>
  <c r="G56" i="23" s="1"/>
  <c r="D289" i="22" l="1"/>
  <c r="F289" i="22"/>
  <c r="H289" i="22"/>
  <c r="J289" i="22"/>
  <c r="L289" i="22"/>
  <c r="N289" i="22"/>
  <c r="P289" i="22"/>
  <c r="R289" i="22"/>
  <c r="T289" i="22"/>
  <c r="V289" i="22"/>
  <c r="X289" i="22"/>
  <c r="Z289" i="22"/>
  <c r="AB289" i="22"/>
  <c r="AD289" i="22"/>
  <c r="AF289" i="22"/>
  <c r="AH289" i="22"/>
  <c r="AJ289" i="22"/>
  <c r="AL289" i="22"/>
  <c r="AN289" i="22"/>
  <c r="AP289" i="22"/>
  <c r="AR289" i="22"/>
  <c r="AT289" i="22"/>
  <c r="AV289" i="22"/>
  <c r="AX289" i="22"/>
  <c r="AZ289" i="22"/>
  <c r="BB289" i="22"/>
  <c r="BD289" i="22"/>
  <c r="BF289" i="22"/>
  <c r="BH289" i="22"/>
  <c r="BJ289" i="22"/>
  <c r="BL289" i="22"/>
  <c r="BN289" i="22"/>
  <c r="BP289" i="22"/>
  <c r="BR289" i="22"/>
  <c r="BT289" i="22"/>
  <c r="BV289" i="22"/>
  <c r="BX289" i="22"/>
  <c r="BZ289" i="22"/>
  <c r="CB289" i="22"/>
  <c r="B290" i="22"/>
  <c r="D183" i="22"/>
  <c r="F183" i="22"/>
  <c r="H183" i="22"/>
  <c r="J183" i="22"/>
  <c r="N183" i="22"/>
  <c r="P183" i="22"/>
  <c r="R183" i="22"/>
  <c r="AJ183" i="22"/>
  <c r="AL183" i="22"/>
  <c r="AT183" i="22"/>
  <c r="AV183" i="22"/>
  <c r="AX183" i="22"/>
  <c r="AZ183" i="22"/>
  <c r="BB183" i="22"/>
  <c r="BD183" i="22"/>
  <c r="BF183" i="22"/>
  <c r="BH183" i="22"/>
  <c r="BJ183" i="22"/>
  <c r="BL183" i="22"/>
  <c r="BN183" i="22"/>
  <c r="BP183" i="22"/>
  <c r="CB183" i="22"/>
  <c r="L183" i="22"/>
  <c r="T183" i="22"/>
  <c r="V183" i="22"/>
  <c r="X183" i="22"/>
  <c r="Z183" i="22"/>
  <c r="AB183" i="22"/>
  <c r="AD183" i="22"/>
  <c r="AF183" i="22"/>
  <c r="AH183" i="22"/>
  <c r="AN183" i="22"/>
  <c r="AP183" i="22"/>
  <c r="AR183" i="22"/>
  <c r="BR183" i="22"/>
  <c r="BT183" i="22"/>
  <c r="BV183" i="22"/>
  <c r="BX183" i="22"/>
  <c r="BZ183" i="22"/>
  <c r="B184" i="22"/>
  <c r="D77" i="22"/>
  <c r="F77" i="22"/>
  <c r="H77" i="22"/>
  <c r="X77" i="22"/>
  <c r="Z77" i="22"/>
  <c r="AB77" i="22"/>
  <c r="AD77" i="22"/>
  <c r="AF77" i="22"/>
  <c r="AR77" i="22"/>
  <c r="AV77" i="22"/>
  <c r="BN77" i="22"/>
  <c r="BX77" i="22"/>
  <c r="J77" i="22"/>
  <c r="L77" i="22"/>
  <c r="N77" i="22"/>
  <c r="P77" i="22"/>
  <c r="R77" i="22"/>
  <c r="T77" i="22"/>
  <c r="V77" i="22"/>
  <c r="AH77" i="22"/>
  <c r="AJ77" i="22"/>
  <c r="AL77" i="22"/>
  <c r="AN77" i="22"/>
  <c r="AP77" i="22"/>
  <c r="AT77" i="22"/>
  <c r="AX77" i="22"/>
  <c r="AZ77" i="22"/>
  <c r="BB77" i="22"/>
  <c r="BD77" i="22"/>
  <c r="BF77" i="22"/>
  <c r="BH77" i="22"/>
  <c r="BJ77" i="22"/>
  <c r="BL77" i="22"/>
  <c r="BP77" i="22"/>
  <c r="BR77" i="22"/>
  <c r="BT77" i="22"/>
  <c r="BV77" i="22"/>
  <c r="BZ77" i="22"/>
  <c r="CE77" i="22"/>
  <c r="B78" i="22"/>
  <c r="Y160" i="19"/>
  <c r="X160" i="19"/>
  <c r="W160" i="19"/>
  <c r="V160" i="19"/>
  <c r="U160" i="19"/>
  <c r="T160" i="19"/>
  <c r="S160" i="19"/>
  <c r="R160" i="19"/>
  <c r="Q161" i="19"/>
  <c r="Y70" i="19"/>
  <c r="X70" i="19"/>
  <c r="W70" i="19"/>
  <c r="V70" i="19"/>
  <c r="U70" i="19"/>
  <c r="T70" i="19"/>
  <c r="S70" i="19"/>
  <c r="R70" i="19"/>
  <c r="Q71" i="19"/>
  <c r="L56" i="23"/>
  <c r="CG75" i="22" s="1"/>
  <c r="K56" i="23"/>
  <c r="CF75" i="22" s="1"/>
  <c r="CC182" i="22"/>
  <c r="CD76" i="22" s="1"/>
  <c r="CH76" i="22" s="1"/>
  <c r="D57" i="23" s="1"/>
  <c r="H57" i="23" s="1"/>
  <c r="I57" i="23" s="1"/>
  <c r="J57" i="23" s="1"/>
  <c r="CC288" i="22"/>
  <c r="CC76" i="22"/>
  <c r="G57" i="23" s="1"/>
  <c r="D290" i="22" l="1"/>
  <c r="F290" i="22"/>
  <c r="H290" i="22"/>
  <c r="J290" i="22"/>
  <c r="L290" i="22"/>
  <c r="N290" i="22"/>
  <c r="P290" i="22"/>
  <c r="R290" i="22"/>
  <c r="T290" i="22"/>
  <c r="V290" i="22"/>
  <c r="X290" i="22"/>
  <c r="Z290" i="22"/>
  <c r="AB290" i="22"/>
  <c r="AD290" i="22"/>
  <c r="AF290" i="22"/>
  <c r="AH290" i="22"/>
  <c r="AJ290" i="22"/>
  <c r="AL290" i="22"/>
  <c r="AN290" i="22"/>
  <c r="AP290" i="22"/>
  <c r="AR290" i="22"/>
  <c r="AT290" i="22"/>
  <c r="AV290" i="22"/>
  <c r="AX290" i="22"/>
  <c r="AZ290" i="22"/>
  <c r="BB290" i="22"/>
  <c r="BD290" i="22"/>
  <c r="BF290" i="22"/>
  <c r="BH290" i="22"/>
  <c r="BJ290" i="22"/>
  <c r="BL290" i="22"/>
  <c r="BN290" i="22"/>
  <c r="BP290" i="22"/>
  <c r="BR290" i="22"/>
  <c r="BT290" i="22"/>
  <c r="BV290" i="22"/>
  <c r="BX290" i="22"/>
  <c r="BZ290" i="22"/>
  <c r="CB290" i="22"/>
  <c r="B291" i="22"/>
  <c r="D184" i="22"/>
  <c r="F184" i="22"/>
  <c r="J184" i="22"/>
  <c r="L184" i="22"/>
  <c r="N184" i="22"/>
  <c r="R184" i="22"/>
  <c r="T184" i="22"/>
  <c r="V184" i="22"/>
  <c r="AF184" i="22"/>
  <c r="BF184" i="22"/>
  <c r="BP184" i="22"/>
  <c r="BV184" i="22"/>
  <c r="BX184" i="22"/>
  <c r="BZ184" i="22"/>
  <c r="CB184" i="22"/>
  <c r="B185" i="22"/>
  <c r="H184" i="22"/>
  <c r="P184" i="22"/>
  <c r="X184" i="22"/>
  <c r="Z184" i="22"/>
  <c r="AB184" i="22"/>
  <c r="AD184" i="22"/>
  <c r="AH184" i="22"/>
  <c r="AJ184" i="22"/>
  <c r="AL184" i="22"/>
  <c r="AN184" i="22"/>
  <c r="AP184" i="22"/>
  <c r="AR184" i="22"/>
  <c r="AT184" i="22"/>
  <c r="AV184" i="22"/>
  <c r="AX184" i="22"/>
  <c r="AZ184" i="22"/>
  <c r="BB184" i="22"/>
  <c r="BD184" i="22"/>
  <c r="BH184" i="22"/>
  <c r="BJ184" i="22"/>
  <c r="BL184" i="22"/>
  <c r="BN184" i="22"/>
  <c r="BR184" i="22"/>
  <c r="BT184" i="22"/>
  <c r="F78" i="22"/>
  <c r="H78" i="22"/>
  <c r="P78" i="22"/>
  <c r="R78" i="22"/>
  <c r="T78" i="22"/>
  <c r="V78" i="22"/>
  <c r="X78" i="22"/>
  <c r="Z78" i="22"/>
  <c r="AB78" i="22"/>
  <c r="AH78" i="22"/>
  <c r="AJ78" i="22"/>
  <c r="AL78" i="22"/>
  <c r="AN78" i="22"/>
  <c r="AR78" i="22"/>
  <c r="AT78" i="22"/>
  <c r="AZ78" i="22"/>
  <c r="BB78" i="22"/>
  <c r="BD78" i="22"/>
  <c r="BF78" i="22"/>
  <c r="BH78" i="22"/>
  <c r="BJ78" i="22"/>
  <c r="BL78" i="22"/>
  <c r="BN78" i="22"/>
  <c r="BP78" i="22"/>
  <c r="BV78" i="22"/>
  <c r="BX78" i="22"/>
  <c r="BZ78" i="22"/>
  <c r="D78" i="22"/>
  <c r="J78" i="22"/>
  <c r="L78" i="22"/>
  <c r="N78" i="22"/>
  <c r="AD78" i="22"/>
  <c r="AF78" i="22"/>
  <c r="AP78" i="22"/>
  <c r="AV78" i="22"/>
  <c r="AX78" i="22"/>
  <c r="BR78" i="22"/>
  <c r="BT78" i="22"/>
  <c r="CE78" i="22"/>
  <c r="B79" i="22"/>
  <c r="Y161" i="19"/>
  <c r="X161" i="19"/>
  <c r="W161" i="19"/>
  <c r="V161" i="19"/>
  <c r="U161" i="19"/>
  <c r="T161" i="19"/>
  <c r="S161" i="19"/>
  <c r="R161" i="19"/>
  <c r="Q162" i="19"/>
  <c r="Y71" i="19"/>
  <c r="X71" i="19"/>
  <c r="W71" i="19"/>
  <c r="V71" i="19"/>
  <c r="U71" i="19"/>
  <c r="T71" i="19"/>
  <c r="S71" i="19"/>
  <c r="R71" i="19"/>
  <c r="Q72" i="19"/>
  <c r="L57" i="23"/>
  <c r="CG76" i="22" s="1"/>
  <c r="K57" i="23"/>
  <c r="CF76" i="22" s="1"/>
  <c r="CC289" i="22"/>
  <c r="CC183" i="22"/>
  <c r="CD77" i="22" s="1"/>
  <c r="CH77" i="22" s="1"/>
  <c r="D58" i="23" s="1"/>
  <c r="H58" i="23" s="1"/>
  <c r="I58" i="23" s="1"/>
  <c r="J58" i="23" s="1"/>
  <c r="CC77" i="22"/>
  <c r="G58" i="23" s="1"/>
  <c r="D291" i="22" l="1"/>
  <c r="F291" i="22"/>
  <c r="H291" i="22"/>
  <c r="J291" i="22"/>
  <c r="L291" i="22"/>
  <c r="N291" i="22"/>
  <c r="P291" i="22"/>
  <c r="R291" i="22"/>
  <c r="T291" i="22"/>
  <c r="V291" i="22"/>
  <c r="X291" i="22"/>
  <c r="Z291" i="22"/>
  <c r="AB291" i="22"/>
  <c r="AD291" i="22"/>
  <c r="AF291" i="22"/>
  <c r="AH291" i="22"/>
  <c r="AJ291" i="22"/>
  <c r="AL291" i="22"/>
  <c r="AN291" i="22"/>
  <c r="AP291" i="22"/>
  <c r="AR291" i="22"/>
  <c r="AT291" i="22"/>
  <c r="AV291" i="22"/>
  <c r="AX291" i="22"/>
  <c r="AZ291" i="22"/>
  <c r="BB291" i="22"/>
  <c r="BD291" i="22"/>
  <c r="BF291" i="22"/>
  <c r="BH291" i="22"/>
  <c r="BJ291" i="22"/>
  <c r="BL291" i="22"/>
  <c r="BN291" i="22"/>
  <c r="BP291" i="22"/>
  <c r="BR291" i="22"/>
  <c r="BT291" i="22"/>
  <c r="BV291" i="22"/>
  <c r="BX291" i="22"/>
  <c r="BZ291" i="22"/>
  <c r="CB291" i="22"/>
  <c r="B292" i="22"/>
  <c r="D185" i="22"/>
  <c r="CC185" i="22" s="1"/>
  <c r="CD79" i="22" s="1"/>
  <c r="CH79" i="22" s="1"/>
  <c r="D60" i="23" s="1"/>
  <c r="H60" i="23" s="1"/>
  <c r="I60" i="23" s="1"/>
  <c r="J60" i="23" s="1"/>
  <c r="F185" i="22"/>
  <c r="H185" i="22"/>
  <c r="J185" i="22"/>
  <c r="L185" i="22"/>
  <c r="N185" i="22"/>
  <c r="P185" i="22"/>
  <c r="R185" i="22"/>
  <c r="T185" i="22"/>
  <c r="V185" i="22"/>
  <c r="X185" i="22"/>
  <c r="Z185" i="22"/>
  <c r="AF185" i="22"/>
  <c r="AH185" i="22"/>
  <c r="AJ185" i="22"/>
  <c r="AL185" i="22"/>
  <c r="AN185" i="22"/>
  <c r="AP185" i="22"/>
  <c r="AR185" i="22"/>
  <c r="AT185" i="22"/>
  <c r="AV185" i="22"/>
  <c r="BB185" i="22"/>
  <c r="BD185" i="22"/>
  <c r="BF185" i="22"/>
  <c r="BH185" i="22"/>
  <c r="BN185" i="22"/>
  <c r="BZ185" i="22"/>
  <c r="B186" i="22"/>
  <c r="AB185" i="22"/>
  <c r="AD185" i="22"/>
  <c r="AX185" i="22"/>
  <c r="AZ185" i="22"/>
  <c r="BJ185" i="22"/>
  <c r="BL185" i="22"/>
  <c r="BP185" i="22"/>
  <c r="BR185" i="22"/>
  <c r="BT185" i="22"/>
  <c r="BV185" i="22"/>
  <c r="BX185" i="22"/>
  <c r="CB185" i="22"/>
  <c r="D79" i="22"/>
  <c r="N79" i="22"/>
  <c r="P79" i="22"/>
  <c r="AF79" i="22"/>
  <c r="AH79" i="22"/>
  <c r="AJ79" i="22"/>
  <c r="AV79" i="22"/>
  <c r="AX79" i="22"/>
  <c r="BD79" i="22"/>
  <c r="BF79" i="22"/>
  <c r="BH79" i="22"/>
  <c r="BT79" i="22"/>
  <c r="BV79" i="22"/>
  <c r="BX79" i="22"/>
  <c r="B80" i="22"/>
  <c r="F79" i="22"/>
  <c r="H79" i="22"/>
  <c r="J79" i="22"/>
  <c r="L79" i="22"/>
  <c r="R79" i="22"/>
  <c r="T79" i="22"/>
  <c r="V79" i="22"/>
  <c r="X79" i="22"/>
  <c r="Z79" i="22"/>
  <c r="AB79" i="22"/>
  <c r="AD79" i="22"/>
  <c r="AL79" i="22"/>
  <c r="AN79" i="22"/>
  <c r="AP79" i="22"/>
  <c r="AR79" i="22"/>
  <c r="AT79" i="22"/>
  <c r="AZ79" i="22"/>
  <c r="BB79" i="22"/>
  <c r="BJ79" i="22"/>
  <c r="BL79" i="22"/>
  <c r="BN79" i="22"/>
  <c r="BP79" i="22"/>
  <c r="BR79" i="22"/>
  <c r="BZ79" i="22"/>
  <c r="CE79" i="22"/>
  <c r="Y162" i="19"/>
  <c r="X162" i="19"/>
  <c r="W162" i="19"/>
  <c r="V162" i="19"/>
  <c r="U162" i="19"/>
  <c r="T162" i="19"/>
  <c r="S162" i="19"/>
  <c r="R162" i="19"/>
  <c r="Q163" i="19"/>
  <c r="Y72" i="19"/>
  <c r="X72" i="19"/>
  <c r="W72" i="19"/>
  <c r="V72" i="19"/>
  <c r="U72" i="19"/>
  <c r="T72" i="19"/>
  <c r="S72" i="19"/>
  <c r="R72" i="19"/>
  <c r="Q73" i="19"/>
  <c r="L58" i="23"/>
  <c r="CG77" i="22" s="1"/>
  <c r="K58" i="23"/>
  <c r="CF77" i="22" s="1"/>
  <c r="CC290" i="22"/>
  <c r="CC184" i="22"/>
  <c r="CD78" i="22" s="1"/>
  <c r="CH78" i="22" s="1"/>
  <c r="D59" i="23" s="1"/>
  <c r="H59" i="23" s="1"/>
  <c r="I59" i="23" s="1"/>
  <c r="J59" i="23" s="1"/>
  <c r="CC78" i="22"/>
  <c r="G59" i="23" s="1"/>
  <c r="D292" i="22" l="1"/>
  <c r="F292" i="22"/>
  <c r="H292" i="22"/>
  <c r="J292" i="22"/>
  <c r="L292" i="22"/>
  <c r="N292" i="22"/>
  <c r="P292" i="22"/>
  <c r="R292" i="22"/>
  <c r="T292" i="22"/>
  <c r="V292" i="22"/>
  <c r="X292" i="22"/>
  <c r="Z292" i="22"/>
  <c r="AB292" i="22"/>
  <c r="AD292" i="22"/>
  <c r="AF292" i="22"/>
  <c r="AH292" i="22"/>
  <c r="AJ292" i="22"/>
  <c r="AL292" i="22"/>
  <c r="AN292" i="22"/>
  <c r="AP292" i="22"/>
  <c r="AR292" i="22"/>
  <c r="AT292" i="22"/>
  <c r="AV292" i="22"/>
  <c r="AX292" i="22"/>
  <c r="AZ292" i="22"/>
  <c r="BB292" i="22"/>
  <c r="BD292" i="22"/>
  <c r="BF292" i="22"/>
  <c r="BH292" i="22"/>
  <c r="BJ292" i="22"/>
  <c r="BL292" i="22"/>
  <c r="BN292" i="22"/>
  <c r="BP292" i="22"/>
  <c r="BR292" i="22"/>
  <c r="BT292" i="22"/>
  <c r="BV292" i="22"/>
  <c r="BX292" i="22"/>
  <c r="BZ292" i="22"/>
  <c r="CB292" i="22"/>
  <c r="B293" i="22"/>
  <c r="K60" i="23"/>
  <c r="CF79" i="22" s="1"/>
  <c r="L60" i="23"/>
  <c r="CG79" i="22" s="1"/>
  <c r="D186" i="22"/>
  <c r="F186" i="22"/>
  <c r="H186" i="22"/>
  <c r="J186" i="22"/>
  <c r="L186" i="22"/>
  <c r="N186" i="22"/>
  <c r="P186" i="22"/>
  <c r="AV186" i="22"/>
  <c r="AX186" i="22"/>
  <c r="AZ186" i="22"/>
  <c r="BB186" i="22"/>
  <c r="BD186" i="22"/>
  <c r="BF186" i="22"/>
  <c r="BH186" i="22"/>
  <c r="BJ186" i="22"/>
  <c r="BL186" i="22"/>
  <c r="BT186" i="22"/>
  <c r="BV186" i="22"/>
  <c r="BX186" i="22"/>
  <c r="BZ186" i="22"/>
  <c r="B187" i="22"/>
  <c r="R186" i="22"/>
  <c r="T186" i="22"/>
  <c r="V186" i="22"/>
  <c r="X186" i="22"/>
  <c r="Z186" i="22"/>
  <c r="AB186" i="22"/>
  <c r="AD186" i="22"/>
  <c r="AF186" i="22"/>
  <c r="AH186" i="22"/>
  <c r="AJ186" i="22"/>
  <c r="AL186" i="22"/>
  <c r="AN186" i="22"/>
  <c r="AP186" i="22"/>
  <c r="AR186" i="22"/>
  <c r="AT186" i="22"/>
  <c r="BN186" i="22"/>
  <c r="BP186" i="22"/>
  <c r="BR186" i="22"/>
  <c r="CB186" i="22"/>
  <c r="N80" i="22"/>
  <c r="P80" i="22"/>
  <c r="X80" i="22"/>
  <c r="Z80" i="22"/>
  <c r="AH80" i="22"/>
  <c r="AJ80" i="22"/>
  <c r="AR80" i="22"/>
  <c r="AT80" i="22"/>
  <c r="BF80" i="22"/>
  <c r="BH80" i="22"/>
  <c r="BJ80" i="22"/>
  <c r="BN80" i="22"/>
  <c r="CE80" i="22"/>
  <c r="D80" i="22"/>
  <c r="F80" i="22"/>
  <c r="H80" i="22"/>
  <c r="J80" i="22"/>
  <c r="L80" i="22"/>
  <c r="R80" i="22"/>
  <c r="T80" i="22"/>
  <c r="V80" i="22"/>
  <c r="AB80" i="22"/>
  <c r="AD80" i="22"/>
  <c r="AF80" i="22"/>
  <c r="AL80" i="22"/>
  <c r="AN80" i="22"/>
  <c r="AP80" i="22"/>
  <c r="AV80" i="22"/>
  <c r="AX80" i="22"/>
  <c r="AZ80" i="22"/>
  <c r="BB80" i="22"/>
  <c r="BD80" i="22"/>
  <c r="BL80" i="22"/>
  <c r="BP80" i="22"/>
  <c r="BR80" i="22"/>
  <c r="BT80" i="22"/>
  <c r="BV80" i="22"/>
  <c r="BX80" i="22"/>
  <c r="BZ80" i="22"/>
  <c r="B81" i="22"/>
  <c r="Y163" i="19"/>
  <c r="X163" i="19"/>
  <c r="W163" i="19"/>
  <c r="V163" i="19"/>
  <c r="U163" i="19"/>
  <c r="T163" i="19"/>
  <c r="S163" i="19"/>
  <c r="R163" i="19"/>
  <c r="Q164" i="19"/>
  <c r="Y73" i="19"/>
  <c r="X73" i="19"/>
  <c r="W73" i="19"/>
  <c r="V73" i="19"/>
  <c r="U73" i="19"/>
  <c r="T73" i="19"/>
  <c r="S73" i="19"/>
  <c r="R73" i="19"/>
  <c r="Q74" i="19"/>
  <c r="L59" i="23"/>
  <c r="CG78" i="22" s="1"/>
  <c r="K59" i="23"/>
  <c r="CF78" i="22" s="1"/>
  <c r="CC291" i="22"/>
  <c r="CC79" i="22"/>
  <c r="G60" i="23" s="1"/>
  <c r="D293" i="22" l="1"/>
  <c r="F293" i="22"/>
  <c r="H293" i="22"/>
  <c r="J293" i="22"/>
  <c r="L293" i="22"/>
  <c r="N293" i="22"/>
  <c r="P293" i="22"/>
  <c r="R293" i="22"/>
  <c r="T293" i="22"/>
  <c r="V293" i="22"/>
  <c r="X293" i="22"/>
  <c r="Z293" i="22"/>
  <c r="AB293" i="22"/>
  <c r="AD293" i="22"/>
  <c r="AF293" i="22"/>
  <c r="AH293" i="22"/>
  <c r="AJ293" i="22"/>
  <c r="AL293" i="22"/>
  <c r="AN293" i="22"/>
  <c r="AP293" i="22"/>
  <c r="AR293" i="22"/>
  <c r="AT293" i="22"/>
  <c r="AV293" i="22"/>
  <c r="AX293" i="22"/>
  <c r="AZ293" i="22"/>
  <c r="BB293" i="22"/>
  <c r="BD293" i="22"/>
  <c r="BF293" i="22"/>
  <c r="BH293" i="22"/>
  <c r="BJ293" i="22"/>
  <c r="BL293" i="22"/>
  <c r="BN293" i="22"/>
  <c r="BP293" i="22"/>
  <c r="BR293" i="22"/>
  <c r="BT293" i="22"/>
  <c r="BV293" i="22"/>
  <c r="BX293" i="22"/>
  <c r="BZ293" i="22"/>
  <c r="CB293" i="22"/>
  <c r="B294" i="22"/>
  <c r="L187" i="22"/>
  <c r="N187" i="22"/>
  <c r="P187" i="22"/>
  <c r="R187" i="22"/>
  <c r="T187" i="22"/>
  <c r="V187" i="22"/>
  <c r="X187" i="22"/>
  <c r="Z187" i="22"/>
  <c r="AB187" i="22"/>
  <c r="AF187" i="22"/>
  <c r="AH187" i="22"/>
  <c r="AJ187" i="22"/>
  <c r="AL187" i="22"/>
  <c r="AN187" i="22"/>
  <c r="AP187" i="22"/>
  <c r="AR187" i="22"/>
  <c r="AT187" i="22"/>
  <c r="AV187" i="22"/>
  <c r="AX187" i="22"/>
  <c r="AZ187" i="22"/>
  <c r="BD187" i="22"/>
  <c r="BF187" i="22"/>
  <c r="BH187" i="22"/>
  <c r="BJ187" i="22"/>
  <c r="BP187" i="22"/>
  <c r="B188" i="22"/>
  <c r="D187" i="22"/>
  <c r="F187" i="22"/>
  <c r="H187" i="22"/>
  <c r="J187" i="22"/>
  <c r="AD187" i="22"/>
  <c r="BB187" i="22"/>
  <c r="BL187" i="22"/>
  <c r="BN187" i="22"/>
  <c r="BR187" i="22"/>
  <c r="BT187" i="22"/>
  <c r="BV187" i="22"/>
  <c r="BX187" i="22"/>
  <c r="BZ187" i="22"/>
  <c r="CB187" i="22"/>
  <c r="D81" i="22"/>
  <c r="F81" i="22"/>
  <c r="H81" i="22"/>
  <c r="J81" i="22"/>
  <c r="L81" i="22"/>
  <c r="N81" i="22"/>
  <c r="V81" i="22"/>
  <c r="X81" i="22"/>
  <c r="Z81" i="22"/>
  <c r="AB81" i="22"/>
  <c r="AJ81" i="22"/>
  <c r="AX81" i="22"/>
  <c r="AZ81" i="22"/>
  <c r="BB81" i="22"/>
  <c r="BH81" i="22"/>
  <c r="BJ81" i="22"/>
  <c r="BT81" i="22"/>
  <c r="BV81" i="22"/>
  <c r="BX81" i="22"/>
  <c r="P81" i="22"/>
  <c r="R81" i="22"/>
  <c r="T81" i="22"/>
  <c r="AD81" i="22"/>
  <c r="AF81" i="22"/>
  <c r="AH81" i="22"/>
  <c r="AL81" i="22"/>
  <c r="AN81" i="22"/>
  <c r="AP81" i="22"/>
  <c r="AR81" i="22"/>
  <c r="AT81" i="22"/>
  <c r="AV81" i="22"/>
  <c r="BD81" i="22"/>
  <c r="BF81" i="22"/>
  <c r="BL81" i="22"/>
  <c r="BN81" i="22"/>
  <c r="BP81" i="22"/>
  <c r="BR81" i="22"/>
  <c r="BZ81" i="22"/>
  <c r="CE81" i="22"/>
  <c r="B82" i="22"/>
  <c r="Y164" i="19"/>
  <c r="X164" i="19"/>
  <c r="W164" i="19"/>
  <c r="V164" i="19"/>
  <c r="U164" i="19"/>
  <c r="T164" i="19"/>
  <c r="S164" i="19"/>
  <c r="R164" i="19"/>
  <c r="Q165" i="19"/>
  <c r="Y74" i="19"/>
  <c r="X74" i="19"/>
  <c r="W74" i="19"/>
  <c r="V74" i="19"/>
  <c r="U74" i="19"/>
  <c r="T74" i="19"/>
  <c r="S74" i="19"/>
  <c r="R74" i="19"/>
  <c r="Q75" i="19"/>
  <c r="CC292" i="22"/>
  <c r="CC186" i="22"/>
  <c r="CD80" i="22" s="1"/>
  <c r="CH80" i="22" s="1"/>
  <c r="D61" i="23" s="1"/>
  <c r="H61" i="23" s="1"/>
  <c r="I61" i="23" s="1"/>
  <c r="J61" i="23" s="1"/>
  <c r="CC80" i="22"/>
  <c r="G61" i="23" s="1"/>
  <c r="D294" i="22" l="1"/>
  <c r="F294" i="22"/>
  <c r="H294" i="22"/>
  <c r="J294" i="22"/>
  <c r="L294" i="22"/>
  <c r="N294" i="22"/>
  <c r="P294" i="22"/>
  <c r="R294" i="22"/>
  <c r="T294" i="22"/>
  <c r="V294" i="22"/>
  <c r="X294" i="22"/>
  <c r="Z294" i="22"/>
  <c r="AB294" i="22"/>
  <c r="AD294" i="22"/>
  <c r="AF294" i="22"/>
  <c r="AH294" i="22"/>
  <c r="AJ294" i="22"/>
  <c r="AL294" i="22"/>
  <c r="AN294" i="22"/>
  <c r="AP294" i="22"/>
  <c r="AR294" i="22"/>
  <c r="AT294" i="22"/>
  <c r="AV294" i="22"/>
  <c r="AX294" i="22"/>
  <c r="AZ294" i="22"/>
  <c r="BB294" i="22"/>
  <c r="BD294" i="22"/>
  <c r="BF294" i="22"/>
  <c r="BH294" i="22"/>
  <c r="BJ294" i="22"/>
  <c r="BL294" i="22"/>
  <c r="BN294" i="22"/>
  <c r="BP294" i="22"/>
  <c r="BR294" i="22"/>
  <c r="BT294" i="22"/>
  <c r="BV294" i="22"/>
  <c r="BX294" i="22"/>
  <c r="BZ294" i="22"/>
  <c r="CB294" i="22"/>
  <c r="B295" i="22"/>
  <c r="N188" i="22"/>
  <c r="P188" i="22"/>
  <c r="R188" i="22"/>
  <c r="T188" i="22"/>
  <c r="V188" i="22"/>
  <c r="X188" i="22"/>
  <c r="Z188" i="22"/>
  <c r="AB188" i="22"/>
  <c r="AR188" i="22"/>
  <c r="AT188" i="22"/>
  <c r="AV188" i="22"/>
  <c r="AX188" i="22"/>
  <c r="AZ188" i="22"/>
  <c r="BB188" i="22"/>
  <c r="BF188" i="22"/>
  <c r="BP188" i="22"/>
  <c r="BT188" i="22"/>
  <c r="BV188" i="22"/>
  <c r="BX188" i="22"/>
  <c r="BZ188" i="22"/>
  <c r="CB188" i="22"/>
  <c r="D188" i="22"/>
  <c r="F188" i="22"/>
  <c r="H188" i="22"/>
  <c r="J188" i="22"/>
  <c r="L188" i="22"/>
  <c r="AD188" i="22"/>
  <c r="AF188" i="22"/>
  <c r="AH188" i="22"/>
  <c r="AJ188" i="22"/>
  <c r="AL188" i="22"/>
  <c r="AN188" i="22"/>
  <c r="AP188" i="22"/>
  <c r="BD188" i="22"/>
  <c r="BH188" i="22"/>
  <c r="BJ188" i="22"/>
  <c r="BL188" i="22"/>
  <c r="BN188" i="22"/>
  <c r="BR188" i="22"/>
  <c r="B189" i="22"/>
  <c r="N82" i="22"/>
  <c r="P82" i="22"/>
  <c r="V82" i="22"/>
  <c r="AN82" i="22"/>
  <c r="AR82" i="22"/>
  <c r="AT82" i="22"/>
  <c r="AV82" i="22"/>
  <c r="AZ82" i="22"/>
  <c r="BB82" i="22"/>
  <c r="BD82" i="22"/>
  <c r="BF82" i="22"/>
  <c r="BH82" i="22"/>
  <c r="BJ82" i="22"/>
  <c r="BL82" i="22"/>
  <c r="BN82" i="22"/>
  <c r="BP82" i="22"/>
  <c r="BR82" i="22"/>
  <c r="BT82" i="22"/>
  <c r="BV82" i="22"/>
  <c r="BX82" i="22"/>
  <c r="BZ82" i="22"/>
  <c r="CE82" i="22"/>
  <c r="B83" i="22"/>
  <c r="D82" i="22"/>
  <c r="F82" i="22"/>
  <c r="H82" i="22"/>
  <c r="J82" i="22"/>
  <c r="L82" i="22"/>
  <c r="R82" i="22"/>
  <c r="T82" i="22"/>
  <c r="X82" i="22"/>
  <c r="Z82" i="22"/>
  <c r="AB82" i="22"/>
  <c r="AD82" i="22"/>
  <c r="AF82" i="22"/>
  <c r="AH82" i="22"/>
  <c r="AJ82" i="22"/>
  <c r="AL82" i="22"/>
  <c r="AP82" i="22"/>
  <c r="AX82" i="22"/>
  <c r="Y165" i="19"/>
  <c r="X165" i="19"/>
  <c r="W165" i="19"/>
  <c r="V165" i="19"/>
  <c r="U165" i="19"/>
  <c r="T165" i="19"/>
  <c r="S165" i="19"/>
  <c r="R165" i="19"/>
  <c r="Q166" i="19"/>
  <c r="Y75" i="19"/>
  <c r="X75" i="19"/>
  <c r="W75" i="19"/>
  <c r="V75" i="19"/>
  <c r="U75" i="19"/>
  <c r="T75" i="19"/>
  <c r="S75" i="19"/>
  <c r="R75" i="19"/>
  <c r="Q76" i="19"/>
  <c r="L61" i="23"/>
  <c r="CG80" i="22" s="1"/>
  <c r="K61" i="23"/>
  <c r="CF80" i="22" s="1"/>
  <c r="CC293" i="22"/>
  <c r="CC81" i="22"/>
  <c r="G62" i="23" s="1"/>
  <c r="CC187" i="22"/>
  <c r="CD81" i="22" s="1"/>
  <c r="CH81" i="22" s="1"/>
  <c r="D62" i="23" s="1"/>
  <c r="H62" i="23" s="1"/>
  <c r="I62" i="23" s="1"/>
  <c r="J62" i="23" s="1"/>
  <c r="D295" i="22" l="1"/>
  <c r="F295" i="22"/>
  <c r="H295" i="22"/>
  <c r="J295" i="22"/>
  <c r="L295" i="22"/>
  <c r="N295" i="22"/>
  <c r="P295" i="22"/>
  <c r="R295" i="22"/>
  <c r="T295" i="22"/>
  <c r="V295" i="22"/>
  <c r="X295" i="22"/>
  <c r="Z295" i="22"/>
  <c r="AB295" i="22"/>
  <c r="AD295" i="22"/>
  <c r="AF295" i="22"/>
  <c r="AH295" i="22"/>
  <c r="AJ295" i="22"/>
  <c r="AL295" i="22"/>
  <c r="AN295" i="22"/>
  <c r="AP295" i="22"/>
  <c r="AR295" i="22"/>
  <c r="AT295" i="22"/>
  <c r="AV295" i="22"/>
  <c r="AX295" i="22"/>
  <c r="AZ295" i="22"/>
  <c r="BB295" i="22"/>
  <c r="BD295" i="22"/>
  <c r="BF295" i="22"/>
  <c r="BH295" i="22"/>
  <c r="BJ295" i="22"/>
  <c r="BL295" i="22"/>
  <c r="BN295" i="22"/>
  <c r="BP295" i="22"/>
  <c r="BR295" i="22"/>
  <c r="BT295" i="22"/>
  <c r="BV295" i="22"/>
  <c r="BX295" i="22"/>
  <c r="BZ295" i="22"/>
  <c r="CB295" i="22"/>
  <c r="B296" i="22"/>
  <c r="D189" i="22"/>
  <c r="F189" i="22"/>
  <c r="H189" i="22"/>
  <c r="L189" i="22"/>
  <c r="P189" i="22"/>
  <c r="R189" i="22"/>
  <c r="T189" i="22"/>
  <c r="V189" i="22"/>
  <c r="X189" i="22"/>
  <c r="AB189" i="22"/>
  <c r="AF189" i="22"/>
  <c r="AH189" i="22"/>
  <c r="AL189" i="22"/>
  <c r="AN189" i="22"/>
  <c r="AP189" i="22"/>
  <c r="AT189" i="22"/>
  <c r="AV189" i="22"/>
  <c r="AX189" i="22"/>
  <c r="AZ189" i="22"/>
  <c r="BF189" i="22"/>
  <c r="BH189" i="22"/>
  <c r="BJ189" i="22"/>
  <c r="BL189" i="22"/>
  <c r="BN189" i="22"/>
  <c r="BP189" i="22"/>
  <c r="BR189" i="22"/>
  <c r="BV189" i="22"/>
  <c r="BZ189" i="22"/>
  <c r="B190" i="22"/>
  <c r="J189" i="22"/>
  <c r="N189" i="22"/>
  <c r="Z189" i="22"/>
  <c r="AD189" i="22"/>
  <c r="AJ189" i="22"/>
  <c r="AR189" i="22"/>
  <c r="BB189" i="22"/>
  <c r="BD189" i="22"/>
  <c r="BT189" i="22"/>
  <c r="BX189" i="22"/>
  <c r="CB189" i="22"/>
  <c r="D83" i="22"/>
  <c r="F83" i="22"/>
  <c r="H83" i="22"/>
  <c r="J83" i="22"/>
  <c r="L83" i="22"/>
  <c r="N83" i="22"/>
  <c r="P83" i="22"/>
  <c r="R83" i="22"/>
  <c r="T83" i="22"/>
  <c r="V83" i="22"/>
  <c r="X83" i="22"/>
  <c r="Z83" i="22"/>
  <c r="AB83" i="22"/>
  <c r="AD83" i="22"/>
  <c r="AF83" i="22"/>
  <c r="AH83" i="22"/>
  <c r="AJ83" i="22"/>
  <c r="AL83" i="22"/>
  <c r="AN83" i="22"/>
  <c r="AP83" i="22"/>
  <c r="AR83" i="22"/>
  <c r="AT83" i="22"/>
  <c r="AV83" i="22"/>
  <c r="AX83" i="22"/>
  <c r="AZ83" i="22"/>
  <c r="BB83" i="22"/>
  <c r="BD83" i="22"/>
  <c r="BF83" i="22"/>
  <c r="BH83" i="22"/>
  <c r="BJ83" i="22"/>
  <c r="BL83" i="22"/>
  <c r="BN83" i="22"/>
  <c r="BP83" i="22"/>
  <c r="BR83" i="22"/>
  <c r="BT83" i="22"/>
  <c r="BV83" i="22"/>
  <c r="BX83" i="22"/>
  <c r="BZ83" i="22"/>
  <c r="CE83" i="22"/>
  <c r="B84" i="22"/>
  <c r="Y166" i="19"/>
  <c r="X166" i="19"/>
  <c r="W166" i="19"/>
  <c r="V166" i="19"/>
  <c r="U166" i="19"/>
  <c r="T166" i="19"/>
  <c r="S166" i="19"/>
  <c r="R166" i="19"/>
  <c r="Q167" i="19"/>
  <c r="Y76" i="19"/>
  <c r="X76" i="19"/>
  <c r="W76" i="19"/>
  <c r="V76" i="19"/>
  <c r="U76" i="19"/>
  <c r="T76" i="19"/>
  <c r="S76" i="19"/>
  <c r="R76" i="19"/>
  <c r="Q77" i="19"/>
  <c r="L62" i="23"/>
  <c r="CG81" i="22" s="1"/>
  <c r="K62" i="23"/>
  <c r="CF81" i="22" s="1"/>
  <c r="CC294" i="22"/>
  <c r="CC188" i="22"/>
  <c r="CD82" i="22" s="1"/>
  <c r="CH82" i="22" s="1"/>
  <c r="D63" i="23" s="1"/>
  <c r="H63" i="23" s="1"/>
  <c r="I63" i="23" s="1"/>
  <c r="J63" i="23" s="1"/>
  <c r="CC82" i="22"/>
  <c r="G63" i="23" s="1"/>
  <c r="D296" i="22" l="1"/>
  <c r="F296" i="22"/>
  <c r="H296" i="22"/>
  <c r="J296" i="22"/>
  <c r="L296" i="22"/>
  <c r="N296" i="22"/>
  <c r="P296" i="22"/>
  <c r="R296" i="22"/>
  <c r="T296" i="22"/>
  <c r="V296" i="22"/>
  <c r="X296" i="22"/>
  <c r="Z296" i="22"/>
  <c r="AB296" i="22"/>
  <c r="AD296" i="22"/>
  <c r="AF296" i="22"/>
  <c r="AH296" i="22"/>
  <c r="AJ296" i="22"/>
  <c r="AL296" i="22"/>
  <c r="AN296" i="22"/>
  <c r="AP296" i="22"/>
  <c r="AR296" i="22"/>
  <c r="AT296" i="22"/>
  <c r="AV296" i="22"/>
  <c r="AX296" i="22"/>
  <c r="AZ296" i="22"/>
  <c r="BB296" i="22"/>
  <c r="BD296" i="22"/>
  <c r="BF296" i="22"/>
  <c r="BH296" i="22"/>
  <c r="BJ296" i="22"/>
  <c r="BL296" i="22"/>
  <c r="BN296" i="22"/>
  <c r="BP296" i="22"/>
  <c r="BR296" i="22"/>
  <c r="BT296" i="22"/>
  <c r="BV296" i="22"/>
  <c r="BX296" i="22"/>
  <c r="BZ296" i="22"/>
  <c r="CB296" i="22"/>
  <c r="B297" i="22"/>
  <c r="F190" i="22"/>
  <c r="J190" i="22"/>
  <c r="L190" i="22"/>
  <c r="N190" i="22"/>
  <c r="P190" i="22"/>
  <c r="R190" i="22"/>
  <c r="T190" i="22"/>
  <c r="V190" i="22"/>
  <c r="X190" i="22"/>
  <c r="Z190" i="22"/>
  <c r="AB190" i="22"/>
  <c r="AD190" i="22"/>
  <c r="AF190" i="22"/>
  <c r="AH190" i="22"/>
  <c r="AJ190" i="22"/>
  <c r="AL190" i="22"/>
  <c r="AN190" i="22"/>
  <c r="AP190" i="22"/>
  <c r="AR190" i="22"/>
  <c r="AT190" i="22"/>
  <c r="AV190" i="22"/>
  <c r="AX190" i="22"/>
  <c r="AZ190" i="22"/>
  <c r="BB190" i="22"/>
  <c r="BD190" i="22"/>
  <c r="BF190" i="22"/>
  <c r="BH190" i="22"/>
  <c r="BJ190" i="22"/>
  <c r="BL190" i="22"/>
  <c r="BN190" i="22"/>
  <c r="BP190" i="22"/>
  <c r="BR190" i="22"/>
  <c r="BT190" i="22"/>
  <c r="BV190" i="22"/>
  <c r="BX190" i="22"/>
  <c r="BZ190" i="22"/>
  <c r="CB190" i="22"/>
  <c r="B191" i="22"/>
  <c r="D190" i="22"/>
  <c r="H190" i="22"/>
  <c r="D84" i="22"/>
  <c r="F84" i="22"/>
  <c r="H84" i="22"/>
  <c r="J84" i="22"/>
  <c r="L84" i="22"/>
  <c r="N84" i="22"/>
  <c r="P84" i="22"/>
  <c r="R84" i="22"/>
  <c r="T84" i="22"/>
  <c r="V84" i="22"/>
  <c r="X84" i="22"/>
  <c r="Z84" i="22"/>
  <c r="AB84" i="22"/>
  <c r="AD84" i="22"/>
  <c r="AF84" i="22"/>
  <c r="AH84" i="22"/>
  <c r="AJ84" i="22"/>
  <c r="AL84" i="22"/>
  <c r="AN84" i="22"/>
  <c r="AP84" i="22"/>
  <c r="AR84" i="22"/>
  <c r="AT84" i="22"/>
  <c r="AV84" i="22"/>
  <c r="AX84" i="22"/>
  <c r="AZ84" i="22"/>
  <c r="BB84" i="22"/>
  <c r="BD84" i="22"/>
  <c r="BF84" i="22"/>
  <c r="BH84" i="22"/>
  <c r="BJ84" i="22"/>
  <c r="BL84" i="22"/>
  <c r="BN84" i="22"/>
  <c r="BP84" i="22"/>
  <c r="BR84" i="22"/>
  <c r="BT84" i="22"/>
  <c r="BV84" i="22"/>
  <c r="BX84" i="22"/>
  <c r="BZ84" i="22"/>
  <c r="CE84" i="22"/>
  <c r="B85" i="22"/>
  <c r="Y167" i="19"/>
  <c r="X167" i="19"/>
  <c r="W167" i="19"/>
  <c r="V167" i="19"/>
  <c r="U167" i="19"/>
  <c r="T167" i="19"/>
  <c r="S167" i="19"/>
  <c r="R167" i="19"/>
  <c r="Q168" i="19"/>
  <c r="Y77" i="19"/>
  <c r="X77" i="19"/>
  <c r="W77" i="19"/>
  <c r="V77" i="19"/>
  <c r="U77" i="19"/>
  <c r="T77" i="19"/>
  <c r="S77" i="19"/>
  <c r="R77" i="19"/>
  <c r="Q78" i="19"/>
  <c r="L63" i="23"/>
  <c r="CG82" i="22" s="1"/>
  <c r="K63" i="23"/>
  <c r="CF82" i="22" s="1"/>
  <c r="CC295" i="22"/>
  <c r="CC189" i="22"/>
  <c r="CD83" i="22" s="1"/>
  <c r="CH83" i="22" s="1"/>
  <c r="D64" i="23" s="1"/>
  <c r="H64" i="23" s="1"/>
  <c r="I64" i="23" s="1"/>
  <c r="J64" i="23" s="1"/>
  <c r="CC83" i="22"/>
  <c r="G64" i="23" s="1"/>
  <c r="D297" i="22" l="1"/>
  <c r="F297" i="22"/>
  <c r="H297" i="22"/>
  <c r="J297" i="22"/>
  <c r="L297" i="22"/>
  <c r="N297" i="22"/>
  <c r="P297" i="22"/>
  <c r="R297" i="22"/>
  <c r="T297" i="22"/>
  <c r="V297" i="22"/>
  <c r="X297" i="22"/>
  <c r="Z297" i="22"/>
  <c r="AB297" i="22"/>
  <c r="AD297" i="22"/>
  <c r="AF297" i="22"/>
  <c r="AH297" i="22"/>
  <c r="AJ297" i="22"/>
  <c r="AL297" i="22"/>
  <c r="AN297" i="22"/>
  <c r="AP297" i="22"/>
  <c r="AR297" i="22"/>
  <c r="AT297" i="22"/>
  <c r="AV297" i="22"/>
  <c r="AX297" i="22"/>
  <c r="AZ297" i="22"/>
  <c r="BB297" i="22"/>
  <c r="BD297" i="22"/>
  <c r="BF297" i="22"/>
  <c r="BH297" i="22"/>
  <c r="BJ297" i="22"/>
  <c r="BL297" i="22"/>
  <c r="BN297" i="22"/>
  <c r="BP297" i="22"/>
  <c r="BR297" i="22"/>
  <c r="BT297" i="22"/>
  <c r="BV297" i="22"/>
  <c r="BX297" i="22"/>
  <c r="BZ297" i="22"/>
  <c r="CB297" i="22"/>
  <c r="B298" i="22"/>
  <c r="D191" i="22"/>
  <c r="F191" i="22"/>
  <c r="H191" i="22"/>
  <c r="J191" i="22"/>
  <c r="L191" i="22"/>
  <c r="N191" i="22"/>
  <c r="P191" i="22"/>
  <c r="R191" i="22"/>
  <c r="T191" i="22"/>
  <c r="V191" i="22"/>
  <c r="X191" i="22"/>
  <c r="Z191" i="22"/>
  <c r="AB191" i="22"/>
  <c r="AD191" i="22"/>
  <c r="AF191" i="22"/>
  <c r="AH191" i="22"/>
  <c r="AJ191" i="22"/>
  <c r="AL191" i="22"/>
  <c r="AN191" i="22"/>
  <c r="AP191" i="22"/>
  <c r="AR191" i="22"/>
  <c r="AT191" i="22"/>
  <c r="AV191" i="22"/>
  <c r="AX191" i="22"/>
  <c r="AZ191" i="22"/>
  <c r="BB191" i="22"/>
  <c r="BD191" i="22"/>
  <c r="BF191" i="22"/>
  <c r="BH191" i="22"/>
  <c r="BJ191" i="22"/>
  <c r="BL191" i="22"/>
  <c r="BN191" i="22"/>
  <c r="BP191" i="22"/>
  <c r="BR191" i="22"/>
  <c r="BT191" i="22"/>
  <c r="BV191" i="22"/>
  <c r="BX191" i="22"/>
  <c r="BZ191" i="22"/>
  <c r="CB191" i="22"/>
  <c r="B192" i="22"/>
  <c r="D85" i="22"/>
  <c r="F85" i="22"/>
  <c r="H85" i="22"/>
  <c r="J85" i="22"/>
  <c r="L85" i="22"/>
  <c r="N85" i="22"/>
  <c r="P85" i="22"/>
  <c r="R85" i="22"/>
  <c r="T85" i="22"/>
  <c r="V85" i="22"/>
  <c r="X85" i="22"/>
  <c r="Z85" i="22"/>
  <c r="AB85" i="22"/>
  <c r="AD85" i="22"/>
  <c r="AF85" i="22"/>
  <c r="AH85" i="22"/>
  <c r="AJ85" i="22"/>
  <c r="AL85" i="22"/>
  <c r="AN85" i="22"/>
  <c r="AP85" i="22"/>
  <c r="AR85" i="22"/>
  <c r="AT85" i="22"/>
  <c r="AV85" i="22"/>
  <c r="AX85" i="22"/>
  <c r="AZ85" i="22"/>
  <c r="BB85" i="22"/>
  <c r="BD85" i="22"/>
  <c r="BF85" i="22"/>
  <c r="BH85" i="22"/>
  <c r="BJ85" i="22"/>
  <c r="BL85" i="22"/>
  <c r="BN85" i="22"/>
  <c r="BP85" i="22"/>
  <c r="BR85" i="22"/>
  <c r="BT85" i="22"/>
  <c r="BV85" i="22"/>
  <c r="BX85" i="22"/>
  <c r="BZ85" i="22"/>
  <c r="CE85" i="22"/>
  <c r="B86" i="22"/>
  <c r="Y168" i="19"/>
  <c r="X168" i="19"/>
  <c r="W168" i="19"/>
  <c r="V168" i="19"/>
  <c r="U168" i="19"/>
  <c r="T168" i="19"/>
  <c r="S168" i="19"/>
  <c r="R168" i="19"/>
  <c r="Q169" i="19"/>
  <c r="Y78" i="19"/>
  <c r="X78" i="19"/>
  <c r="W78" i="19"/>
  <c r="V78" i="19"/>
  <c r="U78" i="19"/>
  <c r="T78" i="19"/>
  <c r="S78" i="19"/>
  <c r="R78" i="19"/>
  <c r="Q79" i="19"/>
  <c r="L64" i="23"/>
  <c r="CG83" i="22" s="1"/>
  <c r="K64" i="23"/>
  <c r="CF83" i="22" s="1"/>
  <c r="CC296" i="22"/>
  <c r="CC190" i="22"/>
  <c r="CD84" i="22" s="1"/>
  <c r="CH84" i="22" s="1"/>
  <c r="D65" i="23" s="1"/>
  <c r="H65" i="23" s="1"/>
  <c r="I65" i="23" s="1"/>
  <c r="J65" i="23" s="1"/>
  <c r="CC84" i="22"/>
  <c r="G65" i="23" s="1"/>
  <c r="D298" i="22" l="1"/>
  <c r="F298" i="22"/>
  <c r="H298" i="22"/>
  <c r="J298" i="22"/>
  <c r="L298" i="22"/>
  <c r="N298" i="22"/>
  <c r="P298" i="22"/>
  <c r="R298" i="22"/>
  <c r="T298" i="22"/>
  <c r="V298" i="22"/>
  <c r="X298" i="22"/>
  <c r="Z298" i="22"/>
  <c r="AB298" i="22"/>
  <c r="AD298" i="22"/>
  <c r="AF298" i="22"/>
  <c r="AH298" i="22"/>
  <c r="AJ298" i="22"/>
  <c r="AL298" i="22"/>
  <c r="AN298" i="22"/>
  <c r="AP298" i="22"/>
  <c r="AR298" i="22"/>
  <c r="AT298" i="22"/>
  <c r="AV298" i="22"/>
  <c r="AX298" i="22"/>
  <c r="AZ298" i="22"/>
  <c r="BB298" i="22"/>
  <c r="BD298" i="22"/>
  <c r="BF298" i="22"/>
  <c r="BH298" i="22"/>
  <c r="BJ298" i="22"/>
  <c r="BL298" i="22"/>
  <c r="BN298" i="22"/>
  <c r="BP298" i="22"/>
  <c r="BR298" i="22"/>
  <c r="BT298" i="22"/>
  <c r="BV298" i="22"/>
  <c r="BX298" i="22"/>
  <c r="BZ298" i="22"/>
  <c r="CB298" i="22"/>
  <c r="B299" i="22"/>
  <c r="D192" i="22"/>
  <c r="F192" i="22"/>
  <c r="H192" i="22"/>
  <c r="J192" i="22"/>
  <c r="L192" i="22"/>
  <c r="N192" i="22"/>
  <c r="P192" i="22"/>
  <c r="R192" i="22"/>
  <c r="T192" i="22"/>
  <c r="V192" i="22"/>
  <c r="X192" i="22"/>
  <c r="Z192" i="22"/>
  <c r="AB192" i="22"/>
  <c r="AD192" i="22"/>
  <c r="AF192" i="22"/>
  <c r="AH192" i="22"/>
  <c r="AJ192" i="22"/>
  <c r="AL192" i="22"/>
  <c r="AN192" i="22"/>
  <c r="AP192" i="22"/>
  <c r="AR192" i="22"/>
  <c r="AT192" i="22"/>
  <c r="AV192" i="22"/>
  <c r="AX192" i="22"/>
  <c r="AZ192" i="22"/>
  <c r="BB192" i="22"/>
  <c r="BD192" i="22"/>
  <c r="BF192" i="22"/>
  <c r="BH192" i="22"/>
  <c r="BJ192" i="22"/>
  <c r="BL192" i="22"/>
  <c r="BN192" i="22"/>
  <c r="BP192" i="22"/>
  <c r="BR192" i="22"/>
  <c r="BT192" i="22"/>
  <c r="BV192" i="22"/>
  <c r="BX192" i="22"/>
  <c r="BZ192" i="22"/>
  <c r="CB192" i="22"/>
  <c r="B193" i="22"/>
  <c r="D86" i="22"/>
  <c r="F86" i="22"/>
  <c r="H86" i="22"/>
  <c r="J86" i="22"/>
  <c r="L86" i="22"/>
  <c r="N86" i="22"/>
  <c r="P86" i="22"/>
  <c r="R86" i="22"/>
  <c r="T86" i="22"/>
  <c r="V86" i="22"/>
  <c r="X86" i="22"/>
  <c r="Z86" i="22"/>
  <c r="AB86" i="22"/>
  <c r="AD86" i="22"/>
  <c r="AF86" i="22"/>
  <c r="AH86" i="22"/>
  <c r="AL86" i="22"/>
  <c r="AN86" i="22"/>
  <c r="AP86" i="22"/>
  <c r="AR86" i="22"/>
  <c r="AT86" i="22"/>
  <c r="AV86" i="22"/>
  <c r="AX86" i="22"/>
  <c r="AZ86" i="22"/>
  <c r="BB86" i="22"/>
  <c r="BD86" i="22"/>
  <c r="BF86" i="22"/>
  <c r="BH86" i="22"/>
  <c r="BJ86" i="22"/>
  <c r="BL86" i="22"/>
  <c r="BP86" i="22"/>
  <c r="BR86" i="22"/>
  <c r="BT86" i="22"/>
  <c r="BV86" i="22"/>
  <c r="AJ86" i="22"/>
  <c r="BN86" i="22"/>
  <c r="BX86" i="22"/>
  <c r="BZ86" i="22"/>
  <c r="CE86" i="22"/>
  <c r="B87" i="22"/>
  <c r="Y169" i="19"/>
  <c r="AH169" i="19" s="1"/>
  <c r="AQ169" i="19" s="1"/>
  <c r="AQ170" i="19" s="1"/>
  <c r="AQ171" i="19" s="1"/>
  <c r="AQ172" i="19" s="1"/>
  <c r="AQ173" i="19" s="1"/>
  <c r="AQ174" i="19" s="1"/>
  <c r="AQ175" i="19" s="1"/>
  <c r="AQ176" i="19" s="1"/>
  <c r="AQ177" i="19" s="1"/>
  <c r="AQ178" i="19" s="1"/>
  <c r="AQ179" i="19" s="1"/>
  <c r="AQ180" i="19" s="1"/>
  <c r="AQ181" i="19" s="1"/>
  <c r="AQ182" i="19" s="1"/>
  <c r="AQ183" i="19" s="1"/>
  <c r="AQ184" i="19" s="1"/>
  <c r="AQ185" i="19" s="1"/>
  <c r="AQ186" i="19" s="1"/>
  <c r="AQ187" i="19" s="1"/>
  <c r="AQ188" i="19" s="1"/>
  <c r="AQ189" i="19" s="1"/>
  <c r="AQ190" i="19" s="1"/>
  <c r="AQ191" i="19" s="1"/>
  <c r="AQ192" i="19" s="1"/>
  <c r="AQ193" i="19" s="1"/>
  <c r="AQ194" i="19" s="1"/>
  <c r="AQ195" i="19" s="1"/>
  <c r="AQ196" i="19" s="1"/>
  <c r="AQ197" i="19" s="1"/>
  <c r="AQ198" i="19" s="1"/>
  <c r="AQ199" i="19" s="1"/>
  <c r="AQ200" i="19" s="1"/>
  <c r="AQ201" i="19" s="1"/>
  <c r="AQ202" i="19" s="1"/>
  <c r="AQ203" i="19" s="1"/>
  <c r="AQ204" i="19" s="1"/>
  <c r="AQ205" i="19" s="1"/>
  <c r="AQ206" i="19" s="1"/>
  <c r="AQ207" i="19" s="1"/>
  <c r="AQ208" i="19" s="1"/>
  <c r="AQ209" i="19" s="1"/>
  <c r="AQ210" i="19" s="1"/>
  <c r="AQ211" i="19" s="1"/>
  <c r="AQ212" i="19" s="1"/>
  <c r="AQ213" i="19" s="1"/>
  <c r="AQ214" i="19" s="1"/>
  <c r="AQ215" i="19" s="1"/>
  <c r="AQ216" i="19" s="1"/>
  <c r="AQ217" i="19" s="1"/>
  <c r="AQ218" i="19" s="1"/>
  <c r="AQ219" i="19" s="1"/>
  <c r="AQ220" i="19" s="1"/>
  <c r="AQ221" i="19" s="1"/>
  <c r="AQ222" i="19" s="1"/>
  <c r="AQ223" i="19" s="1"/>
  <c r="AQ224" i="19" s="1"/>
  <c r="AQ225" i="19" s="1"/>
  <c r="AQ226" i="19" s="1"/>
  <c r="AQ227" i="19" s="1"/>
  <c r="AQ228" i="19" s="1"/>
  <c r="AQ229" i="19" s="1"/>
  <c r="AQ230" i="19" s="1"/>
  <c r="AQ231" i="19" s="1"/>
  <c r="AQ232" i="19" s="1"/>
  <c r="AQ233" i="19" s="1"/>
  <c r="AQ234" i="19" s="1"/>
  <c r="AQ235" i="19" s="1"/>
  <c r="AQ236" i="19" s="1"/>
  <c r="AQ237" i="19" s="1"/>
  <c r="AQ238" i="19" s="1"/>
  <c r="AQ239" i="19" s="1"/>
  <c r="AQ240" i="19" s="1"/>
  <c r="AQ241" i="19" s="1"/>
  <c r="AQ242" i="19" s="1"/>
  <c r="AQ243" i="19" s="1"/>
  <c r="AQ244" i="19" s="1"/>
  <c r="AQ245" i="19" s="1"/>
  <c r="AQ246" i="19" s="1"/>
  <c r="AQ247" i="19" s="1"/>
  <c r="AQ248" i="19" s="1"/>
  <c r="AQ249" i="19" s="1"/>
  <c r="AQ250" i="19" s="1"/>
  <c r="AQ251" i="19" s="1"/>
  <c r="AQ252" i="19" s="1"/>
  <c r="AQ253" i="19" s="1"/>
  <c r="AQ254" i="19" s="1"/>
  <c r="AQ255" i="19" s="1"/>
  <c r="AQ256" i="19" s="1"/>
  <c r="AQ257" i="19" s="1"/>
  <c r="AQ258" i="19" s="1"/>
  <c r="AQ259" i="19" s="1"/>
  <c r="AQ260" i="19" s="1"/>
  <c r="AQ261" i="19" s="1"/>
  <c r="AQ262" i="19" s="1"/>
  <c r="AQ263" i="19" s="1"/>
  <c r="AQ264" i="19" s="1"/>
  <c r="AQ265" i="19" s="1"/>
  <c r="AQ266" i="19" s="1"/>
  <c r="AQ267" i="19" s="1"/>
  <c r="AQ268" i="19" s="1"/>
  <c r="AQ269" i="19" s="1"/>
  <c r="AQ270" i="19" s="1"/>
  <c r="AQ271" i="19" s="1"/>
  <c r="AQ272" i="19" s="1"/>
  <c r="AQ273" i="19" s="1"/>
  <c r="AQ274" i="19" s="1"/>
  <c r="AQ275" i="19" s="1"/>
  <c r="AQ276" i="19" s="1"/>
  <c r="AQ277" i="19" s="1"/>
  <c r="AQ278" i="19" s="1"/>
  <c r="AQ279" i="19" s="1"/>
  <c r="AQ280" i="19" s="1"/>
  <c r="AQ281" i="19" s="1"/>
  <c r="AQ282" i="19" s="1"/>
  <c r="AQ283" i="19" s="1"/>
  <c r="AQ284" i="19" s="1"/>
  <c r="AQ285" i="19" s="1"/>
  <c r="AQ286" i="19" s="1"/>
  <c r="AQ287" i="19" s="1"/>
  <c r="AQ288" i="19" s="1"/>
  <c r="X169" i="19"/>
  <c r="AG169" i="19" s="1"/>
  <c r="AP169" i="19" s="1"/>
  <c r="AP170" i="19" s="1"/>
  <c r="AP171" i="19" s="1"/>
  <c r="AP172" i="19" s="1"/>
  <c r="AP173" i="19" s="1"/>
  <c r="AP174" i="19" s="1"/>
  <c r="AP175" i="19" s="1"/>
  <c r="AP176" i="19" s="1"/>
  <c r="AP177" i="19" s="1"/>
  <c r="AP178" i="19" s="1"/>
  <c r="AP179" i="19" s="1"/>
  <c r="AP180" i="19" s="1"/>
  <c r="AP181" i="19" s="1"/>
  <c r="AP182" i="19" s="1"/>
  <c r="AP183" i="19" s="1"/>
  <c r="AP184" i="19" s="1"/>
  <c r="AP185" i="19" s="1"/>
  <c r="AP186" i="19" s="1"/>
  <c r="AP187" i="19" s="1"/>
  <c r="AP188" i="19" s="1"/>
  <c r="AP189" i="19" s="1"/>
  <c r="AP190" i="19" s="1"/>
  <c r="AP191" i="19" s="1"/>
  <c r="AP192" i="19" s="1"/>
  <c r="AP193" i="19" s="1"/>
  <c r="AP194" i="19" s="1"/>
  <c r="AP195" i="19" s="1"/>
  <c r="AP196" i="19" s="1"/>
  <c r="AP197" i="19" s="1"/>
  <c r="AP198" i="19" s="1"/>
  <c r="AP199" i="19" s="1"/>
  <c r="AP200" i="19" s="1"/>
  <c r="AP201" i="19" s="1"/>
  <c r="AP202" i="19" s="1"/>
  <c r="AP203" i="19" s="1"/>
  <c r="AP204" i="19" s="1"/>
  <c r="AP205" i="19" s="1"/>
  <c r="AP206" i="19" s="1"/>
  <c r="AP207" i="19" s="1"/>
  <c r="AP208" i="19" s="1"/>
  <c r="AP209" i="19" s="1"/>
  <c r="AP210" i="19" s="1"/>
  <c r="AP211" i="19" s="1"/>
  <c r="AP212" i="19" s="1"/>
  <c r="AP213" i="19" s="1"/>
  <c r="AP214" i="19" s="1"/>
  <c r="AP215" i="19" s="1"/>
  <c r="AP216" i="19" s="1"/>
  <c r="AP217" i="19" s="1"/>
  <c r="AP218" i="19" s="1"/>
  <c r="AP219" i="19" s="1"/>
  <c r="AP220" i="19" s="1"/>
  <c r="AP221" i="19" s="1"/>
  <c r="AP222" i="19" s="1"/>
  <c r="AP223" i="19" s="1"/>
  <c r="AP224" i="19" s="1"/>
  <c r="AP225" i="19" s="1"/>
  <c r="AP226" i="19" s="1"/>
  <c r="AP227" i="19" s="1"/>
  <c r="AP228" i="19" s="1"/>
  <c r="AP229" i="19" s="1"/>
  <c r="AP230" i="19" s="1"/>
  <c r="AP231" i="19" s="1"/>
  <c r="AP232" i="19" s="1"/>
  <c r="AP233" i="19" s="1"/>
  <c r="AP234" i="19" s="1"/>
  <c r="AP235" i="19" s="1"/>
  <c r="AP236" i="19" s="1"/>
  <c r="AP237" i="19" s="1"/>
  <c r="AP238" i="19" s="1"/>
  <c r="AP239" i="19" s="1"/>
  <c r="AP240" i="19" s="1"/>
  <c r="AP241" i="19" s="1"/>
  <c r="AP242" i="19" s="1"/>
  <c r="AP243" i="19" s="1"/>
  <c r="AP244" i="19" s="1"/>
  <c r="AP245" i="19" s="1"/>
  <c r="AP246" i="19" s="1"/>
  <c r="AP247" i="19" s="1"/>
  <c r="AP248" i="19" s="1"/>
  <c r="AP249" i="19" s="1"/>
  <c r="AP250" i="19" s="1"/>
  <c r="AP251" i="19" s="1"/>
  <c r="AP252" i="19" s="1"/>
  <c r="AP253" i="19" s="1"/>
  <c r="AP254" i="19" s="1"/>
  <c r="AP255" i="19" s="1"/>
  <c r="AP256" i="19" s="1"/>
  <c r="AP257" i="19" s="1"/>
  <c r="AP258" i="19" s="1"/>
  <c r="AP259" i="19" s="1"/>
  <c r="AP260" i="19" s="1"/>
  <c r="AP261" i="19" s="1"/>
  <c r="AP262" i="19" s="1"/>
  <c r="AP263" i="19" s="1"/>
  <c r="AP264" i="19" s="1"/>
  <c r="AP265" i="19" s="1"/>
  <c r="AP266" i="19" s="1"/>
  <c r="AP267" i="19" s="1"/>
  <c r="AP268" i="19" s="1"/>
  <c r="AP269" i="19" s="1"/>
  <c r="AP270" i="19" s="1"/>
  <c r="AP271" i="19" s="1"/>
  <c r="AP272" i="19" s="1"/>
  <c r="AP273" i="19" s="1"/>
  <c r="AP274" i="19" s="1"/>
  <c r="AP275" i="19" s="1"/>
  <c r="AP276" i="19" s="1"/>
  <c r="AP277" i="19" s="1"/>
  <c r="AP278" i="19" s="1"/>
  <c r="AP279" i="19" s="1"/>
  <c r="AP280" i="19" s="1"/>
  <c r="AP281" i="19" s="1"/>
  <c r="AP282" i="19" s="1"/>
  <c r="AP283" i="19" s="1"/>
  <c r="AP284" i="19" s="1"/>
  <c r="AP285" i="19" s="1"/>
  <c r="AP286" i="19" s="1"/>
  <c r="AP287" i="19" s="1"/>
  <c r="AP288" i="19" s="1"/>
  <c r="W169" i="19"/>
  <c r="AF169" i="19" s="1"/>
  <c r="AO169" i="19" s="1"/>
  <c r="AO170" i="19" s="1"/>
  <c r="AO171" i="19" s="1"/>
  <c r="AO172" i="19" s="1"/>
  <c r="AO173" i="19" s="1"/>
  <c r="AO174" i="19" s="1"/>
  <c r="AO175" i="19" s="1"/>
  <c r="AO176" i="19" s="1"/>
  <c r="AO177" i="19" s="1"/>
  <c r="AO178" i="19" s="1"/>
  <c r="AO179" i="19" s="1"/>
  <c r="AO180" i="19" s="1"/>
  <c r="AO181" i="19" s="1"/>
  <c r="AO182" i="19" s="1"/>
  <c r="AO183" i="19" s="1"/>
  <c r="AO184" i="19" s="1"/>
  <c r="AO185" i="19" s="1"/>
  <c r="AO186" i="19" s="1"/>
  <c r="AO187" i="19" s="1"/>
  <c r="AO188" i="19" s="1"/>
  <c r="AO189" i="19" s="1"/>
  <c r="AO190" i="19" s="1"/>
  <c r="AO191" i="19" s="1"/>
  <c r="AO192" i="19" s="1"/>
  <c r="AO193" i="19" s="1"/>
  <c r="AO194" i="19" s="1"/>
  <c r="AO195" i="19" s="1"/>
  <c r="AO196" i="19" s="1"/>
  <c r="AO197" i="19" s="1"/>
  <c r="AO198" i="19" s="1"/>
  <c r="AO199" i="19" s="1"/>
  <c r="AO200" i="19" s="1"/>
  <c r="AO201" i="19" s="1"/>
  <c r="AO202" i="19" s="1"/>
  <c r="AO203" i="19" s="1"/>
  <c r="AO204" i="19" s="1"/>
  <c r="AO205" i="19" s="1"/>
  <c r="AO206" i="19" s="1"/>
  <c r="AO207" i="19" s="1"/>
  <c r="AO208" i="19" s="1"/>
  <c r="AO209" i="19" s="1"/>
  <c r="AO210" i="19" s="1"/>
  <c r="AO211" i="19" s="1"/>
  <c r="AO212" i="19" s="1"/>
  <c r="AO213" i="19" s="1"/>
  <c r="AO214" i="19" s="1"/>
  <c r="AO215" i="19" s="1"/>
  <c r="AO216" i="19" s="1"/>
  <c r="AO217" i="19" s="1"/>
  <c r="AO218" i="19" s="1"/>
  <c r="AO219" i="19" s="1"/>
  <c r="AO220" i="19" s="1"/>
  <c r="AO221" i="19" s="1"/>
  <c r="AO222" i="19" s="1"/>
  <c r="AO223" i="19" s="1"/>
  <c r="AO224" i="19" s="1"/>
  <c r="AO225" i="19" s="1"/>
  <c r="AO226" i="19" s="1"/>
  <c r="AO227" i="19" s="1"/>
  <c r="AO228" i="19" s="1"/>
  <c r="AO229" i="19" s="1"/>
  <c r="AO230" i="19" s="1"/>
  <c r="AO231" i="19" s="1"/>
  <c r="AO232" i="19" s="1"/>
  <c r="AO233" i="19" s="1"/>
  <c r="AO234" i="19" s="1"/>
  <c r="AO235" i="19" s="1"/>
  <c r="AO236" i="19" s="1"/>
  <c r="AO237" i="19" s="1"/>
  <c r="AO238" i="19" s="1"/>
  <c r="AO239" i="19" s="1"/>
  <c r="AO240" i="19" s="1"/>
  <c r="AO241" i="19" s="1"/>
  <c r="AO242" i="19" s="1"/>
  <c r="AO243" i="19" s="1"/>
  <c r="AO244" i="19" s="1"/>
  <c r="AO245" i="19" s="1"/>
  <c r="AO246" i="19" s="1"/>
  <c r="AO247" i="19" s="1"/>
  <c r="AO248" i="19" s="1"/>
  <c r="AO249" i="19" s="1"/>
  <c r="AO250" i="19" s="1"/>
  <c r="AO251" i="19" s="1"/>
  <c r="AO252" i="19" s="1"/>
  <c r="AO253" i="19" s="1"/>
  <c r="AO254" i="19" s="1"/>
  <c r="AO255" i="19" s="1"/>
  <c r="AO256" i="19" s="1"/>
  <c r="AO257" i="19" s="1"/>
  <c r="AO258" i="19" s="1"/>
  <c r="AO259" i="19" s="1"/>
  <c r="AO260" i="19" s="1"/>
  <c r="AO261" i="19" s="1"/>
  <c r="AO262" i="19" s="1"/>
  <c r="AO263" i="19" s="1"/>
  <c r="AO264" i="19" s="1"/>
  <c r="AO265" i="19" s="1"/>
  <c r="AO266" i="19" s="1"/>
  <c r="AO267" i="19" s="1"/>
  <c r="AO268" i="19" s="1"/>
  <c r="AO269" i="19" s="1"/>
  <c r="AO270" i="19" s="1"/>
  <c r="AO271" i="19" s="1"/>
  <c r="AO272" i="19" s="1"/>
  <c r="AO273" i="19" s="1"/>
  <c r="AO274" i="19" s="1"/>
  <c r="AO275" i="19" s="1"/>
  <c r="AO276" i="19" s="1"/>
  <c r="AO277" i="19" s="1"/>
  <c r="AO278" i="19" s="1"/>
  <c r="AO279" i="19" s="1"/>
  <c r="AO280" i="19" s="1"/>
  <c r="AO281" i="19" s="1"/>
  <c r="AO282" i="19" s="1"/>
  <c r="AO283" i="19" s="1"/>
  <c r="AO284" i="19" s="1"/>
  <c r="AO285" i="19" s="1"/>
  <c r="AO286" i="19" s="1"/>
  <c r="AO287" i="19" s="1"/>
  <c r="AO288" i="19" s="1"/>
  <c r="V169" i="19"/>
  <c r="AE169" i="19" s="1"/>
  <c r="AN169" i="19" s="1"/>
  <c r="AN170" i="19" s="1"/>
  <c r="AN171" i="19" s="1"/>
  <c r="AN172" i="19" s="1"/>
  <c r="AN173" i="19" s="1"/>
  <c r="AN174" i="19" s="1"/>
  <c r="AN175" i="19" s="1"/>
  <c r="AN176" i="19" s="1"/>
  <c r="AN177" i="19" s="1"/>
  <c r="AN178" i="19" s="1"/>
  <c r="AN179" i="19" s="1"/>
  <c r="AN180" i="19" s="1"/>
  <c r="AN181" i="19" s="1"/>
  <c r="AN182" i="19" s="1"/>
  <c r="AN183" i="19" s="1"/>
  <c r="AN184" i="19" s="1"/>
  <c r="AN185" i="19" s="1"/>
  <c r="AN186" i="19" s="1"/>
  <c r="AN187" i="19" s="1"/>
  <c r="AN188" i="19" s="1"/>
  <c r="AN189" i="19" s="1"/>
  <c r="AN190" i="19" s="1"/>
  <c r="AN191" i="19" s="1"/>
  <c r="AN192" i="19" s="1"/>
  <c r="AN193" i="19" s="1"/>
  <c r="AN194" i="19" s="1"/>
  <c r="AN195" i="19" s="1"/>
  <c r="AN196" i="19" s="1"/>
  <c r="AN197" i="19" s="1"/>
  <c r="AN198" i="19" s="1"/>
  <c r="AN199" i="19" s="1"/>
  <c r="AN200" i="19" s="1"/>
  <c r="AN201" i="19" s="1"/>
  <c r="AN202" i="19" s="1"/>
  <c r="AN203" i="19" s="1"/>
  <c r="AN204" i="19" s="1"/>
  <c r="AN205" i="19" s="1"/>
  <c r="AN206" i="19" s="1"/>
  <c r="AN207" i="19" s="1"/>
  <c r="AN208" i="19" s="1"/>
  <c r="AN209" i="19" s="1"/>
  <c r="AN210" i="19" s="1"/>
  <c r="AN211" i="19" s="1"/>
  <c r="AN212" i="19" s="1"/>
  <c r="AN213" i="19" s="1"/>
  <c r="AN214" i="19" s="1"/>
  <c r="AN215" i="19" s="1"/>
  <c r="AN216" i="19" s="1"/>
  <c r="AN217" i="19" s="1"/>
  <c r="AN218" i="19" s="1"/>
  <c r="AN219" i="19" s="1"/>
  <c r="AN220" i="19" s="1"/>
  <c r="AN221" i="19" s="1"/>
  <c r="AN222" i="19" s="1"/>
  <c r="AN223" i="19" s="1"/>
  <c r="AN224" i="19" s="1"/>
  <c r="AN225" i="19" s="1"/>
  <c r="AN226" i="19" s="1"/>
  <c r="AN227" i="19" s="1"/>
  <c r="AN228" i="19" s="1"/>
  <c r="AN229" i="19" s="1"/>
  <c r="AN230" i="19" s="1"/>
  <c r="AN231" i="19" s="1"/>
  <c r="AN232" i="19" s="1"/>
  <c r="AN233" i="19" s="1"/>
  <c r="AN234" i="19" s="1"/>
  <c r="AN235" i="19" s="1"/>
  <c r="AN236" i="19" s="1"/>
  <c r="AN237" i="19" s="1"/>
  <c r="AN238" i="19" s="1"/>
  <c r="AN239" i="19" s="1"/>
  <c r="AN240" i="19" s="1"/>
  <c r="AN241" i="19" s="1"/>
  <c r="AN242" i="19" s="1"/>
  <c r="AN243" i="19" s="1"/>
  <c r="AN244" i="19" s="1"/>
  <c r="AN245" i="19" s="1"/>
  <c r="AN246" i="19" s="1"/>
  <c r="AN247" i="19" s="1"/>
  <c r="AN248" i="19" s="1"/>
  <c r="AN249" i="19" s="1"/>
  <c r="AN250" i="19" s="1"/>
  <c r="AN251" i="19" s="1"/>
  <c r="AN252" i="19" s="1"/>
  <c r="AN253" i="19" s="1"/>
  <c r="AN254" i="19" s="1"/>
  <c r="AN255" i="19" s="1"/>
  <c r="AN256" i="19" s="1"/>
  <c r="AN257" i="19" s="1"/>
  <c r="AN258" i="19" s="1"/>
  <c r="AN259" i="19" s="1"/>
  <c r="AN260" i="19" s="1"/>
  <c r="AN261" i="19" s="1"/>
  <c r="AN262" i="19" s="1"/>
  <c r="AN263" i="19" s="1"/>
  <c r="AN264" i="19" s="1"/>
  <c r="AN265" i="19" s="1"/>
  <c r="AN266" i="19" s="1"/>
  <c r="AN267" i="19" s="1"/>
  <c r="AN268" i="19" s="1"/>
  <c r="AN269" i="19" s="1"/>
  <c r="AN270" i="19" s="1"/>
  <c r="AN271" i="19" s="1"/>
  <c r="AN272" i="19" s="1"/>
  <c r="AN273" i="19" s="1"/>
  <c r="AN274" i="19" s="1"/>
  <c r="AN275" i="19" s="1"/>
  <c r="AN276" i="19" s="1"/>
  <c r="AN277" i="19" s="1"/>
  <c r="AN278" i="19" s="1"/>
  <c r="AN279" i="19" s="1"/>
  <c r="AN280" i="19" s="1"/>
  <c r="AN281" i="19" s="1"/>
  <c r="AN282" i="19" s="1"/>
  <c r="AN283" i="19" s="1"/>
  <c r="AN284" i="19" s="1"/>
  <c r="AN285" i="19" s="1"/>
  <c r="AN286" i="19" s="1"/>
  <c r="AN287" i="19" s="1"/>
  <c r="AN288" i="19" s="1"/>
  <c r="U169" i="19"/>
  <c r="AD169" i="19" s="1"/>
  <c r="AM169" i="19" s="1"/>
  <c r="AM170" i="19" s="1"/>
  <c r="AM171" i="19" s="1"/>
  <c r="AM172" i="19" s="1"/>
  <c r="AM173" i="19" s="1"/>
  <c r="AM174" i="19" s="1"/>
  <c r="AM175" i="19" s="1"/>
  <c r="AM176" i="19" s="1"/>
  <c r="AM177" i="19" s="1"/>
  <c r="AM178" i="19" s="1"/>
  <c r="AM179" i="19" s="1"/>
  <c r="AM180" i="19" s="1"/>
  <c r="AM181" i="19" s="1"/>
  <c r="AM182" i="19" s="1"/>
  <c r="AM183" i="19" s="1"/>
  <c r="AM184" i="19" s="1"/>
  <c r="AM185" i="19" s="1"/>
  <c r="AM186" i="19" s="1"/>
  <c r="AM187" i="19" s="1"/>
  <c r="AM188" i="19" s="1"/>
  <c r="AM189" i="19" s="1"/>
  <c r="AM190" i="19" s="1"/>
  <c r="AM191" i="19" s="1"/>
  <c r="AM192" i="19" s="1"/>
  <c r="AM193" i="19" s="1"/>
  <c r="AM194" i="19" s="1"/>
  <c r="AM195" i="19" s="1"/>
  <c r="AM196" i="19" s="1"/>
  <c r="AM197" i="19" s="1"/>
  <c r="AM198" i="19" s="1"/>
  <c r="AM199" i="19" s="1"/>
  <c r="AM200" i="19" s="1"/>
  <c r="AM201" i="19" s="1"/>
  <c r="AM202" i="19" s="1"/>
  <c r="AM203" i="19" s="1"/>
  <c r="AM204" i="19" s="1"/>
  <c r="AM205" i="19" s="1"/>
  <c r="AM206" i="19" s="1"/>
  <c r="AM207" i="19" s="1"/>
  <c r="AM208" i="19" s="1"/>
  <c r="AM209" i="19" s="1"/>
  <c r="AM210" i="19" s="1"/>
  <c r="AM211" i="19" s="1"/>
  <c r="AM212" i="19" s="1"/>
  <c r="AM213" i="19" s="1"/>
  <c r="AM214" i="19" s="1"/>
  <c r="AM215" i="19" s="1"/>
  <c r="AM216" i="19" s="1"/>
  <c r="AM217" i="19" s="1"/>
  <c r="AM218" i="19" s="1"/>
  <c r="AM219" i="19" s="1"/>
  <c r="AM220" i="19" s="1"/>
  <c r="AM221" i="19" s="1"/>
  <c r="AM222" i="19" s="1"/>
  <c r="AM223" i="19" s="1"/>
  <c r="AM224" i="19" s="1"/>
  <c r="AM225" i="19" s="1"/>
  <c r="AM226" i="19" s="1"/>
  <c r="AM227" i="19" s="1"/>
  <c r="AM228" i="19" s="1"/>
  <c r="AM229" i="19" s="1"/>
  <c r="AM230" i="19" s="1"/>
  <c r="AM231" i="19" s="1"/>
  <c r="AM232" i="19" s="1"/>
  <c r="AM233" i="19" s="1"/>
  <c r="AM234" i="19" s="1"/>
  <c r="AM235" i="19" s="1"/>
  <c r="AM236" i="19" s="1"/>
  <c r="AM237" i="19" s="1"/>
  <c r="AM238" i="19" s="1"/>
  <c r="AM239" i="19" s="1"/>
  <c r="AM240" i="19" s="1"/>
  <c r="AM241" i="19" s="1"/>
  <c r="AM242" i="19" s="1"/>
  <c r="AM243" i="19" s="1"/>
  <c r="AM244" i="19" s="1"/>
  <c r="AM245" i="19" s="1"/>
  <c r="AM246" i="19" s="1"/>
  <c r="AM247" i="19" s="1"/>
  <c r="AM248" i="19" s="1"/>
  <c r="AM249" i="19" s="1"/>
  <c r="AM250" i="19" s="1"/>
  <c r="AM251" i="19" s="1"/>
  <c r="AM252" i="19" s="1"/>
  <c r="AM253" i="19" s="1"/>
  <c r="AM254" i="19" s="1"/>
  <c r="AM255" i="19" s="1"/>
  <c r="AM256" i="19" s="1"/>
  <c r="AM257" i="19" s="1"/>
  <c r="AM258" i="19" s="1"/>
  <c r="AM259" i="19" s="1"/>
  <c r="AM260" i="19" s="1"/>
  <c r="AM261" i="19" s="1"/>
  <c r="AM262" i="19" s="1"/>
  <c r="AM263" i="19" s="1"/>
  <c r="AM264" i="19" s="1"/>
  <c r="AM265" i="19" s="1"/>
  <c r="AM266" i="19" s="1"/>
  <c r="AM267" i="19" s="1"/>
  <c r="AM268" i="19" s="1"/>
  <c r="AM269" i="19" s="1"/>
  <c r="AM270" i="19" s="1"/>
  <c r="AM271" i="19" s="1"/>
  <c r="AM272" i="19" s="1"/>
  <c r="AM273" i="19" s="1"/>
  <c r="AM274" i="19" s="1"/>
  <c r="AM275" i="19" s="1"/>
  <c r="AM276" i="19" s="1"/>
  <c r="AM277" i="19" s="1"/>
  <c r="AM278" i="19" s="1"/>
  <c r="AM279" i="19" s="1"/>
  <c r="AM280" i="19" s="1"/>
  <c r="AM281" i="19" s="1"/>
  <c r="AM282" i="19" s="1"/>
  <c r="AM283" i="19" s="1"/>
  <c r="AM284" i="19" s="1"/>
  <c r="AM285" i="19" s="1"/>
  <c r="AM286" i="19" s="1"/>
  <c r="AM287" i="19" s="1"/>
  <c r="AM288" i="19" s="1"/>
  <c r="T169" i="19"/>
  <c r="AC169" i="19" s="1"/>
  <c r="AL169" i="19" s="1"/>
  <c r="AL170" i="19" s="1"/>
  <c r="AL171" i="19" s="1"/>
  <c r="AL172" i="19" s="1"/>
  <c r="AL173" i="19" s="1"/>
  <c r="AL174" i="19" s="1"/>
  <c r="AL175" i="19" s="1"/>
  <c r="AL176" i="19" s="1"/>
  <c r="AL177" i="19" s="1"/>
  <c r="AL178" i="19" s="1"/>
  <c r="AL179" i="19" s="1"/>
  <c r="AL180" i="19" s="1"/>
  <c r="AL181" i="19" s="1"/>
  <c r="AL182" i="19" s="1"/>
  <c r="AL183" i="19" s="1"/>
  <c r="AL184" i="19" s="1"/>
  <c r="AL185" i="19" s="1"/>
  <c r="AL186" i="19" s="1"/>
  <c r="AL187" i="19" s="1"/>
  <c r="AL188" i="19" s="1"/>
  <c r="AL189" i="19" s="1"/>
  <c r="AL190" i="19" s="1"/>
  <c r="AL191" i="19" s="1"/>
  <c r="AL192" i="19" s="1"/>
  <c r="AL193" i="19" s="1"/>
  <c r="AL194" i="19" s="1"/>
  <c r="AL195" i="19" s="1"/>
  <c r="AL196" i="19" s="1"/>
  <c r="AL197" i="19" s="1"/>
  <c r="AL198" i="19" s="1"/>
  <c r="AL199" i="19" s="1"/>
  <c r="AL200" i="19" s="1"/>
  <c r="AL201" i="19" s="1"/>
  <c r="AL202" i="19" s="1"/>
  <c r="AL203" i="19" s="1"/>
  <c r="AL204" i="19" s="1"/>
  <c r="AL205" i="19" s="1"/>
  <c r="AL206" i="19" s="1"/>
  <c r="AL207" i="19" s="1"/>
  <c r="AL208" i="19" s="1"/>
  <c r="AL209" i="19" s="1"/>
  <c r="AL210" i="19" s="1"/>
  <c r="AL211" i="19" s="1"/>
  <c r="AL212" i="19" s="1"/>
  <c r="AL213" i="19" s="1"/>
  <c r="AL214" i="19" s="1"/>
  <c r="AL215" i="19" s="1"/>
  <c r="AL216" i="19" s="1"/>
  <c r="AL217" i="19" s="1"/>
  <c r="AL218" i="19" s="1"/>
  <c r="AL219" i="19" s="1"/>
  <c r="AL220" i="19" s="1"/>
  <c r="AL221" i="19" s="1"/>
  <c r="AL222" i="19" s="1"/>
  <c r="AL223" i="19" s="1"/>
  <c r="AL224" i="19" s="1"/>
  <c r="AL225" i="19" s="1"/>
  <c r="AL226" i="19" s="1"/>
  <c r="AL227" i="19" s="1"/>
  <c r="AL228" i="19" s="1"/>
  <c r="AL229" i="19" s="1"/>
  <c r="AL230" i="19" s="1"/>
  <c r="AL231" i="19" s="1"/>
  <c r="AL232" i="19" s="1"/>
  <c r="AL233" i="19" s="1"/>
  <c r="AL234" i="19" s="1"/>
  <c r="AL235" i="19" s="1"/>
  <c r="AL236" i="19" s="1"/>
  <c r="AL237" i="19" s="1"/>
  <c r="AL238" i="19" s="1"/>
  <c r="AL239" i="19" s="1"/>
  <c r="AL240" i="19" s="1"/>
  <c r="AL241" i="19" s="1"/>
  <c r="AL242" i="19" s="1"/>
  <c r="AL243" i="19" s="1"/>
  <c r="AL244" i="19" s="1"/>
  <c r="AL245" i="19" s="1"/>
  <c r="AL246" i="19" s="1"/>
  <c r="AL247" i="19" s="1"/>
  <c r="AL248" i="19" s="1"/>
  <c r="AL249" i="19" s="1"/>
  <c r="AL250" i="19" s="1"/>
  <c r="AL251" i="19" s="1"/>
  <c r="AL252" i="19" s="1"/>
  <c r="AL253" i="19" s="1"/>
  <c r="AL254" i="19" s="1"/>
  <c r="AL255" i="19" s="1"/>
  <c r="AL256" i="19" s="1"/>
  <c r="AL257" i="19" s="1"/>
  <c r="AL258" i="19" s="1"/>
  <c r="AL259" i="19" s="1"/>
  <c r="AL260" i="19" s="1"/>
  <c r="AL261" i="19" s="1"/>
  <c r="AL262" i="19" s="1"/>
  <c r="AL263" i="19" s="1"/>
  <c r="AL264" i="19" s="1"/>
  <c r="AL265" i="19" s="1"/>
  <c r="AL266" i="19" s="1"/>
  <c r="AL267" i="19" s="1"/>
  <c r="AL268" i="19" s="1"/>
  <c r="AL269" i="19" s="1"/>
  <c r="AL270" i="19" s="1"/>
  <c r="AL271" i="19" s="1"/>
  <c r="AL272" i="19" s="1"/>
  <c r="AL273" i="19" s="1"/>
  <c r="AL274" i="19" s="1"/>
  <c r="AL275" i="19" s="1"/>
  <c r="AL276" i="19" s="1"/>
  <c r="AL277" i="19" s="1"/>
  <c r="AL278" i="19" s="1"/>
  <c r="AL279" i="19" s="1"/>
  <c r="AL280" i="19" s="1"/>
  <c r="AL281" i="19" s="1"/>
  <c r="AL282" i="19" s="1"/>
  <c r="AL283" i="19" s="1"/>
  <c r="AL284" i="19" s="1"/>
  <c r="AL285" i="19" s="1"/>
  <c r="AL286" i="19" s="1"/>
  <c r="AL287" i="19" s="1"/>
  <c r="AL288" i="19" s="1"/>
  <c r="S169" i="19"/>
  <c r="AB169" i="19" s="1"/>
  <c r="AK169" i="19" s="1"/>
  <c r="AK170" i="19" s="1"/>
  <c r="AK171" i="19" s="1"/>
  <c r="AK172" i="19" s="1"/>
  <c r="AK173" i="19" s="1"/>
  <c r="AK174" i="19" s="1"/>
  <c r="AK175" i="19" s="1"/>
  <c r="AK176" i="19" s="1"/>
  <c r="AK177" i="19" s="1"/>
  <c r="AK178" i="19" s="1"/>
  <c r="AK179" i="19" s="1"/>
  <c r="AK180" i="19" s="1"/>
  <c r="AK181" i="19" s="1"/>
  <c r="AK182" i="19" s="1"/>
  <c r="AK183" i="19" s="1"/>
  <c r="AK184" i="19" s="1"/>
  <c r="AK185" i="19" s="1"/>
  <c r="AK186" i="19" s="1"/>
  <c r="AK187" i="19" s="1"/>
  <c r="AK188" i="19" s="1"/>
  <c r="AK189" i="19" s="1"/>
  <c r="AK190" i="19" s="1"/>
  <c r="AK191" i="19" s="1"/>
  <c r="AK192" i="19" s="1"/>
  <c r="AK193" i="19" s="1"/>
  <c r="AK194" i="19" s="1"/>
  <c r="AK195" i="19" s="1"/>
  <c r="AK196" i="19" s="1"/>
  <c r="AK197" i="19" s="1"/>
  <c r="AK198" i="19" s="1"/>
  <c r="AK199" i="19" s="1"/>
  <c r="AK200" i="19" s="1"/>
  <c r="AK201" i="19" s="1"/>
  <c r="AK202" i="19" s="1"/>
  <c r="AK203" i="19" s="1"/>
  <c r="AK204" i="19" s="1"/>
  <c r="AK205" i="19" s="1"/>
  <c r="AK206" i="19" s="1"/>
  <c r="AK207" i="19" s="1"/>
  <c r="AK208" i="19" s="1"/>
  <c r="AK209" i="19" s="1"/>
  <c r="AK210" i="19" s="1"/>
  <c r="AK211" i="19" s="1"/>
  <c r="AK212" i="19" s="1"/>
  <c r="AK213" i="19" s="1"/>
  <c r="AK214" i="19" s="1"/>
  <c r="AK215" i="19" s="1"/>
  <c r="AK216" i="19" s="1"/>
  <c r="AK217" i="19" s="1"/>
  <c r="AK218" i="19" s="1"/>
  <c r="AK219" i="19" s="1"/>
  <c r="AK220" i="19" s="1"/>
  <c r="AK221" i="19" s="1"/>
  <c r="AK222" i="19" s="1"/>
  <c r="AK223" i="19" s="1"/>
  <c r="AK224" i="19" s="1"/>
  <c r="AK225" i="19" s="1"/>
  <c r="AK226" i="19" s="1"/>
  <c r="AK227" i="19" s="1"/>
  <c r="AK228" i="19" s="1"/>
  <c r="AK229" i="19" s="1"/>
  <c r="AK230" i="19" s="1"/>
  <c r="AK231" i="19" s="1"/>
  <c r="AK232" i="19" s="1"/>
  <c r="AK233" i="19" s="1"/>
  <c r="AK234" i="19" s="1"/>
  <c r="AK235" i="19" s="1"/>
  <c r="AK236" i="19" s="1"/>
  <c r="AK237" i="19" s="1"/>
  <c r="AK238" i="19" s="1"/>
  <c r="AK239" i="19" s="1"/>
  <c r="AK240" i="19" s="1"/>
  <c r="AK241" i="19" s="1"/>
  <c r="AK242" i="19" s="1"/>
  <c r="AK243" i="19" s="1"/>
  <c r="AK244" i="19" s="1"/>
  <c r="AK245" i="19" s="1"/>
  <c r="AK246" i="19" s="1"/>
  <c r="AK247" i="19" s="1"/>
  <c r="AK248" i="19" s="1"/>
  <c r="AK249" i="19" s="1"/>
  <c r="AK250" i="19" s="1"/>
  <c r="AK251" i="19" s="1"/>
  <c r="AK252" i="19" s="1"/>
  <c r="AK253" i="19" s="1"/>
  <c r="AK254" i="19" s="1"/>
  <c r="AK255" i="19" s="1"/>
  <c r="AK256" i="19" s="1"/>
  <c r="AK257" i="19" s="1"/>
  <c r="AK258" i="19" s="1"/>
  <c r="AK259" i="19" s="1"/>
  <c r="AK260" i="19" s="1"/>
  <c r="AK261" i="19" s="1"/>
  <c r="AK262" i="19" s="1"/>
  <c r="AK263" i="19" s="1"/>
  <c r="AK264" i="19" s="1"/>
  <c r="AK265" i="19" s="1"/>
  <c r="AK266" i="19" s="1"/>
  <c r="AK267" i="19" s="1"/>
  <c r="AK268" i="19" s="1"/>
  <c r="AK269" i="19" s="1"/>
  <c r="AK270" i="19" s="1"/>
  <c r="AK271" i="19" s="1"/>
  <c r="AK272" i="19" s="1"/>
  <c r="AK273" i="19" s="1"/>
  <c r="AK274" i="19" s="1"/>
  <c r="AK275" i="19" s="1"/>
  <c r="AK276" i="19" s="1"/>
  <c r="AK277" i="19" s="1"/>
  <c r="AK278" i="19" s="1"/>
  <c r="AK279" i="19" s="1"/>
  <c r="AK280" i="19" s="1"/>
  <c r="AK281" i="19" s="1"/>
  <c r="AK282" i="19" s="1"/>
  <c r="AK283" i="19" s="1"/>
  <c r="AK284" i="19" s="1"/>
  <c r="AK285" i="19" s="1"/>
  <c r="AK286" i="19" s="1"/>
  <c r="AK287" i="19" s="1"/>
  <c r="AK288" i="19" s="1"/>
  <c r="R169" i="19"/>
  <c r="AA169" i="19" s="1"/>
  <c r="AJ169" i="19" s="1"/>
  <c r="AJ170" i="19" s="1"/>
  <c r="AJ171" i="19" s="1"/>
  <c r="AJ172" i="19" s="1"/>
  <c r="AJ173" i="19" s="1"/>
  <c r="AJ174" i="19" s="1"/>
  <c r="AJ175" i="19" s="1"/>
  <c r="AJ176" i="19" s="1"/>
  <c r="AJ177" i="19" s="1"/>
  <c r="AJ178" i="19" s="1"/>
  <c r="AJ179" i="19" s="1"/>
  <c r="AJ180" i="19" s="1"/>
  <c r="AJ181" i="19" s="1"/>
  <c r="AJ182" i="19" s="1"/>
  <c r="AJ183" i="19" s="1"/>
  <c r="AJ184" i="19" s="1"/>
  <c r="AJ185" i="19" s="1"/>
  <c r="AJ186" i="19" s="1"/>
  <c r="AJ187" i="19" s="1"/>
  <c r="AJ188" i="19" s="1"/>
  <c r="AJ189" i="19" s="1"/>
  <c r="AJ190" i="19" s="1"/>
  <c r="AJ191" i="19" s="1"/>
  <c r="AJ192" i="19" s="1"/>
  <c r="AJ193" i="19" s="1"/>
  <c r="AJ194" i="19" s="1"/>
  <c r="AJ195" i="19" s="1"/>
  <c r="AJ196" i="19" s="1"/>
  <c r="AJ197" i="19" s="1"/>
  <c r="AJ198" i="19" s="1"/>
  <c r="AJ199" i="19" s="1"/>
  <c r="AJ200" i="19" s="1"/>
  <c r="AJ201" i="19" s="1"/>
  <c r="AJ202" i="19" s="1"/>
  <c r="AJ203" i="19" s="1"/>
  <c r="AJ204" i="19" s="1"/>
  <c r="AJ205" i="19" s="1"/>
  <c r="AJ206" i="19" s="1"/>
  <c r="AJ207" i="19" s="1"/>
  <c r="AJ208" i="19" s="1"/>
  <c r="AJ209" i="19" s="1"/>
  <c r="AJ210" i="19" s="1"/>
  <c r="AJ211" i="19" s="1"/>
  <c r="AJ212" i="19" s="1"/>
  <c r="AJ213" i="19" s="1"/>
  <c r="AJ214" i="19" s="1"/>
  <c r="AJ215" i="19" s="1"/>
  <c r="AJ216" i="19" s="1"/>
  <c r="AJ217" i="19" s="1"/>
  <c r="AJ218" i="19" s="1"/>
  <c r="AJ219" i="19" s="1"/>
  <c r="AJ220" i="19" s="1"/>
  <c r="AJ221" i="19" s="1"/>
  <c r="AJ222" i="19" s="1"/>
  <c r="AJ223" i="19" s="1"/>
  <c r="AJ224" i="19" s="1"/>
  <c r="AJ225" i="19" s="1"/>
  <c r="AJ226" i="19" s="1"/>
  <c r="AJ227" i="19" s="1"/>
  <c r="AJ228" i="19" s="1"/>
  <c r="AJ229" i="19" s="1"/>
  <c r="AJ230" i="19" s="1"/>
  <c r="AJ231" i="19" s="1"/>
  <c r="AJ232" i="19" s="1"/>
  <c r="AJ233" i="19" s="1"/>
  <c r="AJ234" i="19" s="1"/>
  <c r="AJ235" i="19" s="1"/>
  <c r="AJ236" i="19" s="1"/>
  <c r="AJ237" i="19" s="1"/>
  <c r="AJ238" i="19" s="1"/>
  <c r="AJ239" i="19" s="1"/>
  <c r="AJ240" i="19" s="1"/>
  <c r="AJ241" i="19" s="1"/>
  <c r="AJ242" i="19" s="1"/>
  <c r="AJ243" i="19" s="1"/>
  <c r="AJ244" i="19" s="1"/>
  <c r="AJ245" i="19" s="1"/>
  <c r="AJ246" i="19" s="1"/>
  <c r="AJ247" i="19" s="1"/>
  <c r="AJ248" i="19" s="1"/>
  <c r="AJ249" i="19" s="1"/>
  <c r="AJ250" i="19" s="1"/>
  <c r="AJ251" i="19" s="1"/>
  <c r="AJ252" i="19" s="1"/>
  <c r="AJ253" i="19" s="1"/>
  <c r="AJ254" i="19" s="1"/>
  <c r="AJ255" i="19" s="1"/>
  <c r="AJ256" i="19" s="1"/>
  <c r="AJ257" i="19" s="1"/>
  <c r="AJ258" i="19" s="1"/>
  <c r="AJ259" i="19" s="1"/>
  <c r="AJ260" i="19" s="1"/>
  <c r="AJ261" i="19" s="1"/>
  <c r="AJ262" i="19" s="1"/>
  <c r="AJ263" i="19" s="1"/>
  <c r="AJ264" i="19" s="1"/>
  <c r="AJ265" i="19" s="1"/>
  <c r="AJ266" i="19" s="1"/>
  <c r="AJ267" i="19" s="1"/>
  <c r="AJ268" i="19" s="1"/>
  <c r="AJ269" i="19" s="1"/>
  <c r="AJ270" i="19" s="1"/>
  <c r="AJ271" i="19" s="1"/>
  <c r="AJ272" i="19" s="1"/>
  <c r="AJ273" i="19" s="1"/>
  <c r="AJ274" i="19" s="1"/>
  <c r="AJ275" i="19" s="1"/>
  <c r="AJ276" i="19" s="1"/>
  <c r="AJ277" i="19" s="1"/>
  <c r="AJ278" i="19" s="1"/>
  <c r="AJ279" i="19" s="1"/>
  <c r="AJ280" i="19" s="1"/>
  <c r="AJ281" i="19" s="1"/>
  <c r="AJ282" i="19" s="1"/>
  <c r="AJ283" i="19" s="1"/>
  <c r="AJ284" i="19" s="1"/>
  <c r="AJ285" i="19" s="1"/>
  <c r="AJ286" i="19" s="1"/>
  <c r="AJ287" i="19" s="1"/>
  <c r="AJ288" i="19" s="1"/>
  <c r="Q170" i="19"/>
  <c r="Y79" i="19"/>
  <c r="X79" i="19"/>
  <c r="W79" i="19"/>
  <c r="V79" i="19"/>
  <c r="U79" i="19"/>
  <c r="T79" i="19"/>
  <c r="S79" i="19"/>
  <c r="R79" i="19"/>
  <c r="Q80" i="19"/>
  <c r="L65" i="23"/>
  <c r="CG84" i="22" s="1"/>
  <c r="K65" i="23"/>
  <c r="CF84" i="22" s="1"/>
  <c r="CC297" i="22"/>
  <c r="CC191" i="22"/>
  <c r="CD85" i="22" s="1"/>
  <c r="CH85" i="22" s="1"/>
  <c r="D66" i="23" s="1"/>
  <c r="H66" i="23" s="1"/>
  <c r="I66" i="23" s="1"/>
  <c r="J66" i="23" s="1"/>
  <c r="CC85" i="22"/>
  <c r="G66" i="23" s="1"/>
  <c r="D299" i="22" l="1"/>
  <c r="F299" i="22"/>
  <c r="H299" i="22"/>
  <c r="J299" i="22"/>
  <c r="L299" i="22"/>
  <c r="N299" i="22"/>
  <c r="P299" i="22"/>
  <c r="R299" i="22"/>
  <c r="T299" i="22"/>
  <c r="V299" i="22"/>
  <c r="X299" i="22"/>
  <c r="Z299" i="22"/>
  <c r="AB299" i="22"/>
  <c r="AD299" i="22"/>
  <c r="AF299" i="22"/>
  <c r="AH299" i="22"/>
  <c r="AJ299" i="22"/>
  <c r="AL299" i="22"/>
  <c r="AN299" i="22"/>
  <c r="AP299" i="22"/>
  <c r="AR299" i="22"/>
  <c r="AT299" i="22"/>
  <c r="AV299" i="22"/>
  <c r="AX299" i="22"/>
  <c r="AZ299" i="22"/>
  <c r="BB299" i="22"/>
  <c r="BD299" i="22"/>
  <c r="BF299" i="22"/>
  <c r="BH299" i="22"/>
  <c r="BJ299" i="22"/>
  <c r="BL299" i="22"/>
  <c r="BN299" i="22"/>
  <c r="BP299" i="22"/>
  <c r="BR299" i="22"/>
  <c r="BT299" i="22"/>
  <c r="BV299" i="22"/>
  <c r="BX299" i="22"/>
  <c r="BZ299" i="22"/>
  <c r="CB299" i="22"/>
  <c r="B300" i="22"/>
  <c r="D193" i="22"/>
  <c r="F193" i="22"/>
  <c r="H193" i="22"/>
  <c r="J193" i="22"/>
  <c r="L193" i="22"/>
  <c r="N193" i="22"/>
  <c r="P193" i="22"/>
  <c r="R193" i="22"/>
  <c r="T193" i="22"/>
  <c r="V193" i="22"/>
  <c r="X193" i="22"/>
  <c r="Z193" i="22"/>
  <c r="AB193" i="22"/>
  <c r="AD193" i="22"/>
  <c r="AF193" i="22"/>
  <c r="AH193" i="22"/>
  <c r="AJ193" i="22"/>
  <c r="AL193" i="22"/>
  <c r="AN193" i="22"/>
  <c r="AP193" i="22"/>
  <c r="AR193" i="22"/>
  <c r="AT193" i="22"/>
  <c r="AV193" i="22"/>
  <c r="AX193" i="22"/>
  <c r="AZ193" i="22"/>
  <c r="BB193" i="22"/>
  <c r="BD193" i="22"/>
  <c r="BF193" i="22"/>
  <c r="BH193" i="22"/>
  <c r="BJ193" i="22"/>
  <c r="BL193" i="22"/>
  <c r="BN193" i="22"/>
  <c r="BP193" i="22"/>
  <c r="BR193" i="22"/>
  <c r="BT193" i="22"/>
  <c r="BV193" i="22"/>
  <c r="BX193" i="22"/>
  <c r="BZ193" i="22"/>
  <c r="CB193" i="22"/>
  <c r="B194" i="22"/>
  <c r="D87" i="22"/>
  <c r="F87" i="22"/>
  <c r="H87" i="22"/>
  <c r="J87" i="22"/>
  <c r="L87" i="22"/>
  <c r="N87" i="22"/>
  <c r="P87" i="22"/>
  <c r="Z87" i="22"/>
  <c r="AF87" i="22"/>
  <c r="AP87" i="22"/>
  <c r="AT87" i="22"/>
  <c r="AV87" i="22"/>
  <c r="AX87" i="22"/>
  <c r="BB87" i="22"/>
  <c r="BD87" i="22"/>
  <c r="BN87" i="22"/>
  <c r="BP87" i="22"/>
  <c r="BT87" i="22"/>
  <c r="BV87" i="22"/>
  <c r="BX87" i="22"/>
  <c r="B88" i="22"/>
  <c r="R87" i="22"/>
  <c r="T87" i="22"/>
  <c r="V87" i="22"/>
  <c r="X87" i="22"/>
  <c r="AB87" i="22"/>
  <c r="AD87" i="22"/>
  <c r="AH87" i="22"/>
  <c r="AJ87" i="22"/>
  <c r="AL87" i="22"/>
  <c r="AN87" i="22"/>
  <c r="AR87" i="22"/>
  <c r="AZ87" i="22"/>
  <c r="BF87" i="22"/>
  <c r="BH87" i="22"/>
  <c r="BJ87" i="22"/>
  <c r="BL87" i="22"/>
  <c r="BR87" i="22"/>
  <c r="BZ87" i="22"/>
  <c r="CE87" i="22"/>
  <c r="Y170" i="19"/>
  <c r="X170" i="19"/>
  <c r="W170" i="19"/>
  <c r="V170" i="19"/>
  <c r="U170" i="19"/>
  <c r="T170" i="19"/>
  <c r="S170" i="19"/>
  <c r="R170" i="19"/>
  <c r="Q171" i="19"/>
  <c r="Y80" i="19"/>
  <c r="X80" i="19"/>
  <c r="W80" i="19"/>
  <c r="V80" i="19"/>
  <c r="U80" i="19"/>
  <c r="T80" i="19"/>
  <c r="S80" i="19"/>
  <c r="R80" i="19"/>
  <c r="Q81" i="19"/>
  <c r="L66" i="23"/>
  <c r="CG85" i="22" s="1"/>
  <c r="K66" i="23"/>
  <c r="CF85" i="22" s="1"/>
  <c r="CC298" i="22"/>
  <c r="CC192" i="22"/>
  <c r="CD86" i="22" s="1"/>
  <c r="CH86" i="22" s="1"/>
  <c r="D67" i="23" s="1"/>
  <c r="H67" i="23" s="1"/>
  <c r="I67" i="23" s="1"/>
  <c r="J67" i="23" s="1"/>
  <c r="CC86" i="22"/>
  <c r="G67" i="23" s="1"/>
  <c r="D300" i="22" l="1"/>
  <c r="F300" i="22"/>
  <c r="H300" i="22"/>
  <c r="J300" i="22"/>
  <c r="L300" i="22"/>
  <c r="N300" i="22"/>
  <c r="P300" i="22"/>
  <c r="R300" i="22"/>
  <c r="T300" i="22"/>
  <c r="V300" i="22"/>
  <c r="X300" i="22"/>
  <c r="Z300" i="22"/>
  <c r="AB300" i="22"/>
  <c r="AD300" i="22"/>
  <c r="AF300" i="22"/>
  <c r="AH300" i="22"/>
  <c r="AJ300" i="22"/>
  <c r="AL300" i="22"/>
  <c r="AN300" i="22"/>
  <c r="AP300" i="22"/>
  <c r="AR300" i="22"/>
  <c r="AT300" i="22"/>
  <c r="AV300" i="22"/>
  <c r="AX300" i="22"/>
  <c r="AZ300" i="22"/>
  <c r="BB300" i="22"/>
  <c r="BD300" i="22"/>
  <c r="BF300" i="22"/>
  <c r="BH300" i="22"/>
  <c r="BJ300" i="22"/>
  <c r="BL300" i="22"/>
  <c r="BN300" i="22"/>
  <c r="BP300" i="22"/>
  <c r="BR300" i="22"/>
  <c r="BT300" i="22"/>
  <c r="BV300" i="22"/>
  <c r="BX300" i="22"/>
  <c r="BZ300" i="22"/>
  <c r="CB300" i="22"/>
  <c r="B301" i="22"/>
  <c r="D194" i="22"/>
  <c r="F194" i="22"/>
  <c r="H194" i="22"/>
  <c r="J194" i="22"/>
  <c r="L194" i="22"/>
  <c r="N194" i="22"/>
  <c r="P194" i="22"/>
  <c r="R194" i="22"/>
  <c r="T194" i="22"/>
  <c r="V194" i="22"/>
  <c r="X194" i="22"/>
  <c r="Z194" i="22"/>
  <c r="AB194" i="22"/>
  <c r="AD194" i="22"/>
  <c r="AF194" i="22"/>
  <c r="AH194" i="22"/>
  <c r="AJ194" i="22"/>
  <c r="AL194" i="22"/>
  <c r="AN194" i="22"/>
  <c r="AP194" i="22"/>
  <c r="AR194" i="22"/>
  <c r="AT194" i="22"/>
  <c r="AV194" i="22"/>
  <c r="AX194" i="22"/>
  <c r="AZ194" i="22"/>
  <c r="BB194" i="22"/>
  <c r="BD194" i="22"/>
  <c r="BF194" i="22"/>
  <c r="BH194" i="22"/>
  <c r="BJ194" i="22"/>
  <c r="BL194" i="22"/>
  <c r="BN194" i="22"/>
  <c r="BP194" i="22"/>
  <c r="BR194" i="22"/>
  <c r="BT194" i="22"/>
  <c r="BV194" i="22"/>
  <c r="BX194" i="22"/>
  <c r="BZ194" i="22"/>
  <c r="CB194" i="22"/>
  <c r="B195" i="22"/>
  <c r="D88" i="22"/>
  <c r="F88" i="22"/>
  <c r="J88" i="22"/>
  <c r="L88" i="22"/>
  <c r="N88" i="22"/>
  <c r="P88" i="22"/>
  <c r="T88" i="22"/>
  <c r="X88" i="22"/>
  <c r="Z88" i="22"/>
  <c r="AB88" i="22"/>
  <c r="AD88" i="22"/>
  <c r="AF88" i="22"/>
  <c r="AL88" i="22"/>
  <c r="AN88" i="22"/>
  <c r="AT88" i="22"/>
  <c r="AZ88" i="22"/>
  <c r="BL88" i="22"/>
  <c r="BN88" i="22"/>
  <c r="BP88" i="22"/>
  <c r="BR88" i="22"/>
  <c r="BT88" i="22"/>
  <c r="BZ88" i="22"/>
  <c r="B89" i="22"/>
  <c r="H88" i="22"/>
  <c r="R88" i="22"/>
  <c r="V88" i="22"/>
  <c r="AH88" i="22"/>
  <c r="AJ88" i="22"/>
  <c r="AP88" i="22"/>
  <c r="AR88" i="22"/>
  <c r="AV88" i="22"/>
  <c r="AX88" i="22"/>
  <c r="BB88" i="22"/>
  <c r="BD88" i="22"/>
  <c r="BF88" i="22"/>
  <c r="BH88" i="22"/>
  <c r="BJ88" i="22"/>
  <c r="BV88" i="22"/>
  <c r="BX88" i="22"/>
  <c r="CE88" i="22"/>
  <c r="Y171" i="19"/>
  <c r="X171" i="19"/>
  <c r="W171" i="19"/>
  <c r="V171" i="19"/>
  <c r="U171" i="19"/>
  <c r="T171" i="19"/>
  <c r="S171" i="19"/>
  <c r="R171" i="19"/>
  <c r="Q172" i="19"/>
  <c r="Y81" i="19"/>
  <c r="X81" i="19"/>
  <c r="W81" i="19"/>
  <c r="V81" i="19"/>
  <c r="U81" i="19"/>
  <c r="T81" i="19"/>
  <c r="S81" i="19"/>
  <c r="R81" i="19"/>
  <c r="Q82" i="19"/>
  <c r="L67" i="23"/>
  <c r="CG86" i="22" s="1"/>
  <c r="K67" i="23"/>
  <c r="CF86" i="22" s="1"/>
  <c r="CC299" i="22"/>
  <c r="CC193" i="22"/>
  <c r="CD87" i="22" s="1"/>
  <c r="CH87" i="22" s="1"/>
  <c r="D68" i="23" s="1"/>
  <c r="H68" i="23" s="1"/>
  <c r="I68" i="23" s="1"/>
  <c r="J68" i="23" s="1"/>
  <c r="CC87" i="22"/>
  <c r="G68" i="23" s="1"/>
  <c r="D301" i="22" l="1"/>
  <c r="F301" i="22"/>
  <c r="H301" i="22"/>
  <c r="J301" i="22"/>
  <c r="L301" i="22"/>
  <c r="N301" i="22"/>
  <c r="P301" i="22"/>
  <c r="R301" i="22"/>
  <c r="T301" i="22"/>
  <c r="V301" i="22"/>
  <c r="X301" i="22"/>
  <c r="Z301" i="22"/>
  <c r="AB301" i="22"/>
  <c r="AD301" i="22"/>
  <c r="AF301" i="22"/>
  <c r="AH301" i="22"/>
  <c r="AJ301" i="22"/>
  <c r="AL301" i="22"/>
  <c r="AN301" i="22"/>
  <c r="AP301" i="22"/>
  <c r="AR301" i="22"/>
  <c r="AT301" i="22"/>
  <c r="AV301" i="22"/>
  <c r="AX301" i="22"/>
  <c r="AZ301" i="22"/>
  <c r="BB301" i="22"/>
  <c r="BD301" i="22"/>
  <c r="BF301" i="22"/>
  <c r="BH301" i="22"/>
  <c r="BJ301" i="22"/>
  <c r="BL301" i="22"/>
  <c r="BN301" i="22"/>
  <c r="BP301" i="22"/>
  <c r="BR301" i="22"/>
  <c r="BT301" i="22"/>
  <c r="BV301" i="22"/>
  <c r="BX301" i="22"/>
  <c r="BZ301" i="22"/>
  <c r="CB301" i="22"/>
  <c r="B302" i="22"/>
  <c r="D195" i="22"/>
  <c r="F195" i="22"/>
  <c r="H195" i="22"/>
  <c r="J195" i="22"/>
  <c r="L195" i="22"/>
  <c r="N195" i="22"/>
  <c r="P195" i="22"/>
  <c r="R195" i="22"/>
  <c r="T195" i="22"/>
  <c r="V195" i="22"/>
  <c r="X195" i="22"/>
  <c r="Z195" i="22"/>
  <c r="AB195" i="22"/>
  <c r="AD195" i="22"/>
  <c r="AF195" i="22"/>
  <c r="AH195" i="22"/>
  <c r="AJ195" i="22"/>
  <c r="AL195" i="22"/>
  <c r="AN195" i="22"/>
  <c r="AP195" i="22"/>
  <c r="AR195" i="22"/>
  <c r="AT195" i="22"/>
  <c r="AV195" i="22"/>
  <c r="AX195" i="22"/>
  <c r="AZ195" i="22"/>
  <c r="BB195" i="22"/>
  <c r="BD195" i="22"/>
  <c r="BF195" i="22"/>
  <c r="BH195" i="22"/>
  <c r="BJ195" i="22"/>
  <c r="BL195" i="22"/>
  <c r="BN195" i="22"/>
  <c r="BP195" i="22"/>
  <c r="BR195" i="22"/>
  <c r="BT195" i="22"/>
  <c r="BV195" i="22"/>
  <c r="BX195" i="22"/>
  <c r="BZ195" i="22"/>
  <c r="CB195" i="22"/>
  <c r="B196" i="22"/>
  <c r="D89" i="22"/>
  <c r="F89" i="22"/>
  <c r="H89" i="22"/>
  <c r="J89" i="22"/>
  <c r="L89" i="22"/>
  <c r="N89" i="22"/>
  <c r="P89" i="22"/>
  <c r="R89" i="22"/>
  <c r="T89" i="22"/>
  <c r="V89" i="22"/>
  <c r="X89" i="22"/>
  <c r="Z89" i="22"/>
  <c r="AB89" i="22"/>
  <c r="AD89" i="22"/>
  <c r="AF89" i="22"/>
  <c r="AH89" i="22"/>
  <c r="AJ89" i="22"/>
  <c r="AL89" i="22"/>
  <c r="AN89" i="22"/>
  <c r="AP89" i="22"/>
  <c r="AR89" i="22"/>
  <c r="AT89" i="22"/>
  <c r="AV89" i="22"/>
  <c r="AX89" i="22"/>
  <c r="AZ89" i="22"/>
  <c r="BF89" i="22"/>
  <c r="BJ89" i="22"/>
  <c r="BL89" i="22"/>
  <c r="BR89" i="22"/>
  <c r="BT89" i="22"/>
  <c r="BX89" i="22"/>
  <c r="BZ89" i="22"/>
  <c r="CE89" i="22"/>
  <c r="B90" i="22"/>
  <c r="BB89" i="22"/>
  <c r="BD89" i="22"/>
  <c r="BH89" i="22"/>
  <c r="BN89" i="22"/>
  <c r="BP89" i="22"/>
  <c r="BV89" i="22"/>
  <c r="Y172" i="19"/>
  <c r="X172" i="19"/>
  <c r="W172" i="19"/>
  <c r="V172" i="19"/>
  <c r="U172" i="19"/>
  <c r="T172" i="19"/>
  <c r="S172" i="19"/>
  <c r="R172" i="19"/>
  <c r="Q173" i="19"/>
  <c r="Y82" i="19"/>
  <c r="X82" i="19"/>
  <c r="W82" i="19"/>
  <c r="V82" i="19"/>
  <c r="U82" i="19"/>
  <c r="T82" i="19"/>
  <c r="S82" i="19"/>
  <c r="R82" i="19"/>
  <c r="Q83" i="19"/>
  <c r="L68" i="23"/>
  <c r="CG87" i="22" s="1"/>
  <c r="K68" i="23"/>
  <c r="CF87" i="22" s="1"/>
  <c r="CC300" i="22"/>
  <c r="CC194" i="22"/>
  <c r="CD88" i="22" s="1"/>
  <c r="CH88" i="22" s="1"/>
  <c r="D69" i="23" s="1"/>
  <c r="H69" i="23" s="1"/>
  <c r="I69" i="23" s="1"/>
  <c r="J69" i="23" s="1"/>
  <c r="CC88" i="22"/>
  <c r="G69" i="23" s="1"/>
  <c r="D302" i="22" l="1"/>
  <c r="F302" i="22"/>
  <c r="H302" i="22"/>
  <c r="J302" i="22"/>
  <c r="L302" i="22"/>
  <c r="N302" i="22"/>
  <c r="P302" i="22"/>
  <c r="R302" i="22"/>
  <c r="T302" i="22"/>
  <c r="V302" i="22"/>
  <c r="X302" i="22"/>
  <c r="Z302" i="22"/>
  <c r="AB302" i="22"/>
  <c r="AD302" i="22"/>
  <c r="AF302" i="22"/>
  <c r="AH302" i="22"/>
  <c r="AJ302" i="22"/>
  <c r="AL302" i="22"/>
  <c r="AN302" i="22"/>
  <c r="AP302" i="22"/>
  <c r="AR302" i="22"/>
  <c r="AT302" i="22"/>
  <c r="AV302" i="22"/>
  <c r="AX302" i="22"/>
  <c r="AZ302" i="22"/>
  <c r="BB302" i="22"/>
  <c r="BD302" i="22"/>
  <c r="BF302" i="22"/>
  <c r="BH302" i="22"/>
  <c r="BJ302" i="22"/>
  <c r="BL302" i="22"/>
  <c r="BN302" i="22"/>
  <c r="BP302" i="22"/>
  <c r="BR302" i="22"/>
  <c r="BT302" i="22"/>
  <c r="BV302" i="22"/>
  <c r="BX302" i="22"/>
  <c r="BZ302" i="22"/>
  <c r="CB302" i="22"/>
  <c r="B303" i="22"/>
  <c r="D196" i="22"/>
  <c r="CC196" i="22" s="1"/>
  <c r="CD90" i="22" s="1"/>
  <c r="CH90" i="22" s="1"/>
  <c r="D71" i="23" s="1"/>
  <c r="H71" i="23" s="1"/>
  <c r="I71" i="23" s="1"/>
  <c r="J71" i="23" s="1"/>
  <c r="F196" i="22"/>
  <c r="H196" i="22"/>
  <c r="J196" i="22"/>
  <c r="L196" i="22"/>
  <c r="N196" i="22"/>
  <c r="P196" i="22"/>
  <c r="R196" i="22"/>
  <c r="T196" i="22"/>
  <c r="V196" i="22"/>
  <c r="X196" i="22"/>
  <c r="Z196" i="22"/>
  <c r="AB196" i="22"/>
  <c r="AD196" i="22"/>
  <c r="AF196" i="22"/>
  <c r="AH196" i="22"/>
  <c r="AJ196" i="22"/>
  <c r="AL196" i="22"/>
  <c r="AN196" i="22"/>
  <c r="AP196" i="22"/>
  <c r="AR196" i="22"/>
  <c r="AT196" i="22"/>
  <c r="AV196" i="22"/>
  <c r="AX196" i="22"/>
  <c r="AZ196" i="22"/>
  <c r="BB196" i="22"/>
  <c r="BD196" i="22"/>
  <c r="BF196" i="22"/>
  <c r="BH196" i="22"/>
  <c r="BJ196" i="22"/>
  <c r="BL196" i="22"/>
  <c r="BN196" i="22"/>
  <c r="BP196" i="22"/>
  <c r="BR196" i="22"/>
  <c r="BT196" i="22"/>
  <c r="BV196" i="22"/>
  <c r="BX196" i="22"/>
  <c r="BZ196" i="22"/>
  <c r="CB196" i="22"/>
  <c r="B197" i="22"/>
  <c r="J90" i="22"/>
  <c r="N90" i="22"/>
  <c r="R90" i="22"/>
  <c r="Z90" i="22"/>
  <c r="AB90" i="22"/>
  <c r="AD90" i="22"/>
  <c r="AF90" i="22"/>
  <c r="AL90" i="22"/>
  <c r="AN90" i="22"/>
  <c r="AT90" i="22"/>
  <c r="AV90" i="22"/>
  <c r="AX90" i="22"/>
  <c r="BD90" i="22"/>
  <c r="BF90" i="22"/>
  <c r="BL90" i="22"/>
  <c r="BP90" i="22"/>
  <c r="BR90" i="22"/>
  <c r="BT90" i="22"/>
  <c r="BV90" i="22"/>
  <c r="BX90" i="22"/>
  <c r="BZ90" i="22"/>
  <c r="B91" i="22"/>
  <c r="D90" i="22"/>
  <c r="F90" i="22"/>
  <c r="H90" i="22"/>
  <c r="L90" i="22"/>
  <c r="P90" i="22"/>
  <c r="T90" i="22"/>
  <c r="V90" i="22"/>
  <c r="X90" i="22"/>
  <c r="AH90" i="22"/>
  <c r="AJ90" i="22"/>
  <c r="AP90" i="22"/>
  <c r="AR90" i="22"/>
  <c r="AZ90" i="22"/>
  <c r="BB90" i="22"/>
  <c r="BH90" i="22"/>
  <c r="BJ90" i="22"/>
  <c r="BN90" i="22"/>
  <c r="CE90" i="22"/>
  <c r="Y173" i="19"/>
  <c r="X173" i="19"/>
  <c r="W173" i="19"/>
  <c r="V173" i="19"/>
  <c r="U173" i="19"/>
  <c r="T173" i="19"/>
  <c r="S173" i="19"/>
  <c r="R173" i="19"/>
  <c r="Q174" i="19"/>
  <c r="Y83" i="19"/>
  <c r="X83" i="19"/>
  <c r="W83" i="19"/>
  <c r="V83" i="19"/>
  <c r="U83" i="19"/>
  <c r="T83" i="19"/>
  <c r="S83" i="19"/>
  <c r="R83" i="19"/>
  <c r="Q84" i="19"/>
  <c r="L69" i="23"/>
  <c r="CG88" i="22" s="1"/>
  <c r="K69" i="23"/>
  <c r="CF88" i="22" s="1"/>
  <c r="CC301" i="22"/>
  <c r="CC195" i="22"/>
  <c r="CD89" i="22" s="1"/>
  <c r="CH89" i="22" s="1"/>
  <c r="D70" i="23" s="1"/>
  <c r="H70" i="23" s="1"/>
  <c r="I70" i="23" s="1"/>
  <c r="J70" i="23" s="1"/>
  <c r="CC89" i="22"/>
  <c r="G70" i="23" s="1"/>
  <c r="D303" i="22" l="1"/>
  <c r="F303" i="22"/>
  <c r="H303" i="22"/>
  <c r="J303" i="22"/>
  <c r="L303" i="22"/>
  <c r="N303" i="22"/>
  <c r="P303" i="22"/>
  <c r="R303" i="22"/>
  <c r="T303" i="22"/>
  <c r="V303" i="22"/>
  <c r="X303" i="22"/>
  <c r="Z303" i="22"/>
  <c r="AB303" i="22"/>
  <c r="AD303" i="22"/>
  <c r="AF303" i="22"/>
  <c r="AH303" i="22"/>
  <c r="AJ303" i="22"/>
  <c r="AL303" i="22"/>
  <c r="AN303" i="22"/>
  <c r="AP303" i="22"/>
  <c r="AR303" i="22"/>
  <c r="AT303" i="22"/>
  <c r="AV303" i="22"/>
  <c r="AX303" i="22"/>
  <c r="AZ303" i="22"/>
  <c r="BB303" i="22"/>
  <c r="BD303" i="22"/>
  <c r="BF303" i="22"/>
  <c r="BH303" i="22"/>
  <c r="BJ303" i="22"/>
  <c r="BL303" i="22"/>
  <c r="BN303" i="22"/>
  <c r="BP303" i="22"/>
  <c r="BR303" i="22"/>
  <c r="BT303" i="22"/>
  <c r="BV303" i="22"/>
  <c r="BX303" i="22"/>
  <c r="BZ303" i="22"/>
  <c r="CB303" i="22"/>
  <c r="B304" i="22"/>
  <c r="K71" i="23"/>
  <c r="CF90" i="22" s="1"/>
  <c r="L71" i="23"/>
  <c r="CG90" i="22" s="1"/>
  <c r="D197" i="22"/>
  <c r="F197" i="22"/>
  <c r="H197" i="22"/>
  <c r="J197" i="22"/>
  <c r="L197" i="22"/>
  <c r="N197" i="22"/>
  <c r="P197" i="22"/>
  <c r="R197" i="22"/>
  <c r="T197" i="22"/>
  <c r="V197" i="22"/>
  <c r="X197" i="22"/>
  <c r="Z197" i="22"/>
  <c r="AB197" i="22"/>
  <c r="AD197" i="22"/>
  <c r="AF197" i="22"/>
  <c r="AH197" i="22"/>
  <c r="AJ197" i="22"/>
  <c r="AL197" i="22"/>
  <c r="AN197" i="22"/>
  <c r="AP197" i="22"/>
  <c r="AR197" i="22"/>
  <c r="AT197" i="22"/>
  <c r="AV197" i="22"/>
  <c r="AX197" i="22"/>
  <c r="AZ197" i="22"/>
  <c r="BB197" i="22"/>
  <c r="BD197" i="22"/>
  <c r="BF197" i="22"/>
  <c r="BH197" i="22"/>
  <c r="BJ197" i="22"/>
  <c r="BL197" i="22"/>
  <c r="BN197" i="22"/>
  <c r="BP197" i="22"/>
  <c r="BR197" i="22"/>
  <c r="BT197" i="22"/>
  <c r="BV197" i="22"/>
  <c r="BX197" i="22"/>
  <c r="BZ197" i="22"/>
  <c r="CB197" i="22"/>
  <c r="B198" i="22"/>
  <c r="D91" i="22"/>
  <c r="H91" i="22"/>
  <c r="R91" i="22"/>
  <c r="X91" i="22"/>
  <c r="Z91" i="22"/>
  <c r="AB91" i="22"/>
  <c r="AD91" i="22"/>
  <c r="AJ91" i="22"/>
  <c r="AL91" i="22"/>
  <c r="AR91" i="22"/>
  <c r="AZ91" i="22"/>
  <c r="BD91" i="22"/>
  <c r="BL91" i="22"/>
  <c r="BN91" i="22"/>
  <c r="BP91" i="22"/>
  <c r="BR91" i="22"/>
  <c r="BT91" i="22"/>
  <c r="BV91" i="22"/>
  <c r="BZ91" i="22"/>
  <c r="CE91" i="22"/>
  <c r="B92" i="22"/>
  <c r="F91" i="22"/>
  <c r="J91" i="22"/>
  <c r="L91" i="22"/>
  <c r="N91" i="22"/>
  <c r="P91" i="22"/>
  <c r="T91" i="22"/>
  <c r="V91" i="22"/>
  <c r="AF91" i="22"/>
  <c r="AH91" i="22"/>
  <c r="AN91" i="22"/>
  <c r="AP91" i="22"/>
  <c r="AT91" i="22"/>
  <c r="AV91" i="22"/>
  <c r="AX91" i="22"/>
  <c r="BB91" i="22"/>
  <c r="BF91" i="22"/>
  <c r="BH91" i="22"/>
  <c r="BJ91" i="22"/>
  <c r="BX91" i="22"/>
  <c r="Y174" i="19"/>
  <c r="X174" i="19"/>
  <c r="W174" i="19"/>
  <c r="V174" i="19"/>
  <c r="U174" i="19"/>
  <c r="T174" i="19"/>
  <c r="S174" i="19"/>
  <c r="R174" i="19"/>
  <c r="Q175" i="19"/>
  <c r="Y84" i="19"/>
  <c r="X84" i="19"/>
  <c r="W84" i="19"/>
  <c r="V84" i="19"/>
  <c r="U84" i="19"/>
  <c r="T84" i="19"/>
  <c r="S84" i="19"/>
  <c r="R84" i="19"/>
  <c r="Q85" i="19"/>
  <c r="L70" i="23"/>
  <c r="CG89" i="22" s="1"/>
  <c r="K70" i="23"/>
  <c r="CF89" i="22" s="1"/>
  <c r="CC302" i="22"/>
  <c r="CC90" i="22"/>
  <c r="G71" i="23" s="1"/>
  <c r="D304" i="22" l="1"/>
  <c r="F304" i="22"/>
  <c r="H304" i="22"/>
  <c r="J304" i="22"/>
  <c r="L304" i="22"/>
  <c r="N304" i="22"/>
  <c r="P304" i="22"/>
  <c r="R304" i="22"/>
  <c r="T304" i="22"/>
  <c r="V304" i="22"/>
  <c r="X304" i="22"/>
  <c r="Z304" i="22"/>
  <c r="AB304" i="22"/>
  <c r="AD304" i="22"/>
  <c r="AF304" i="22"/>
  <c r="AH304" i="22"/>
  <c r="AJ304" i="22"/>
  <c r="AL304" i="22"/>
  <c r="AN304" i="22"/>
  <c r="AP304" i="22"/>
  <c r="AR304" i="22"/>
  <c r="AT304" i="22"/>
  <c r="AV304" i="22"/>
  <c r="AX304" i="22"/>
  <c r="AZ304" i="22"/>
  <c r="BB304" i="22"/>
  <c r="BD304" i="22"/>
  <c r="BF304" i="22"/>
  <c r="BH304" i="22"/>
  <c r="BJ304" i="22"/>
  <c r="BL304" i="22"/>
  <c r="BN304" i="22"/>
  <c r="BP304" i="22"/>
  <c r="BR304" i="22"/>
  <c r="BT304" i="22"/>
  <c r="BV304" i="22"/>
  <c r="BX304" i="22"/>
  <c r="BZ304" i="22"/>
  <c r="CB304" i="22"/>
  <c r="B305" i="22"/>
  <c r="D198" i="22"/>
  <c r="F198" i="22"/>
  <c r="H198" i="22"/>
  <c r="J198" i="22"/>
  <c r="L198" i="22"/>
  <c r="N198" i="22"/>
  <c r="P198" i="22"/>
  <c r="R198" i="22"/>
  <c r="T198" i="22"/>
  <c r="V198" i="22"/>
  <c r="X198" i="22"/>
  <c r="Z198" i="22"/>
  <c r="AB198" i="22"/>
  <c r="AD198" i="22"/>
  <c r="AF198" i="22"/>
  <c r="AH198" i="22"/>
  <c r="AJ198" i="22"/>
  <c r="AL198" i="22"/>
  <c r="AN198" i="22"/>
  <c r="AP198" i="22"/>
  <c r="AR198" i="22"/>
  <c r="AT198" i="22"/>
  <c r="AV198" i="22"/>
  <c r="AX198" i="22"/>
  <c r="AZ198" i="22"/>
  <c r="BB198" i="22"/>
  <c r="BD198" i="22"/>
  <c r="BF198" i="22"/>
  <c r="BH198" i="22"/>
  <c r="BJ198" i="22"/>
  <c r="BL198" i="22"/>
  <c r="BN198" i="22"/>
  <c r="BP198" i="22"/>
  <c r="BR198" i="22"/>
  <c r="BT198" i="22"/>
  <c r="BV198" i="22"/>
  <c r="BX198" i="22"/>
  <c r="BZ198" i="22"/>
  <c r="CB198" i="22"/>
  <c r="B199" i="22"/>
  <c r="F92" i="22"/>
  <c r="N92" i="22"/>
  <c r="P92" i="22"/>
  <c r="R92" i="22"/>
  <c r="V92" i="22"/>
  <c r="Z92" i="22"/>
  <c r="AD92" i="22"/>
  <c r="AF92" i="22"/>
  <c r="AH92" i="22"/>
  <c r="AL92" i="22"/>
  <c r="AP92" i="22"/>
  <c r="AT92" i="22"/>
  <c r="AX92" i="22"/>
  <c r="BD92" i="22"/>
  <c r="BP92" i="22"/>
  <c r="BT92" i="22"/>
  <c r="BV92" i="22"/>
  <c r="BZ92" i="22"/>
  <c r="B93" i="22"/>
  <c r="AZ92" i="22"/>
  <c r="BH92" i="22"/>
  <c r="BJ92" i="22"/>
  <c r="BN92" i="22"/>
  <c r="BR92" i="22"/>
  <c r="BX92" i="22"/>
  <c r="CE92" i="22"/>
  <c r="D92" i="22"/>
  <c r="H92" i="22"/>
  <c r="J92" i="22"/>
  <c r="L92" i="22"/>
  <c r="T92" i="22"/>
  <c r="X92" i="22"/>
  <c r="AB92" i="22"/>
  <c r="AJ92" i="22"/>
  <c r="AN92" i="22"/>
  <c r="AR92" i="22"/>
  <c r="AV92" i="22"/>
  <c r="BB92" i="22"/>
  <c r="BF92" i="22"/>
  <c r="BL92" i="22"/>
  <c r="Y175" i="19"/>
  <c r="X175" i="19"/>
  <c r="W175" i="19"/>
  <c r="V175" i="19"/>
  <c r="U175" i="19"/>
  <c r="T175" i="19"/>
  <c r="S175" i="19"/>
  <c r="R175" i="19"/>
  <c r="Q176" i="19"/>
  <c r="Y85" i="19"/>
  <c r="X85" i="19"/>
  <c r="W85" i="19"/>
  <c r="V85" i="19"/>
  <c r="U85" i="19"/>
  <c r="T85" i="19"/>
  <c r="S85" i="19"/>
  <c r="R85" i="19"/>
  <c r="Q86" i="19"/>
  <c r="CC197" i="22"/>
  <c r="CD91" i="22" s="1"/>
  <c r="CH91" i="22" s="1"/>
  <c r="D72" i="23" s="1"/>
  <c r="H72" i="23" s="1"/>
  <c r="I72" i="23" s="1"/>
  <c r="J72" i="23" s="1"/>
  <c r="CC91" i="22"/>
  <c r="G72" i="23" s="1"/>
  <c r="CC303" i="22"/>
  <c r="D305" i="22" l="1"/>
  <c r="F305" i="22"/>
  <c r="H305" i="22"/>
  <c r="J305" i="22"/>
  <c r="L305" i="22"/>
  <c r="N305" i="22"/>
  <c r="P305" i="22"/>
  <c r="R305" i="22"/>
  <c r="T305" i="22"/>
  <c r="V305" i="22"/>
  <c r="X305" i="22"/>
  <c r="Z305" i="22"/>
  <c r="AB305" i="22"/>
  <c r="AD305" i="22"/>
  <c r="AF305" i="22"/>
  <c r="AH305" i="22"/>
  <c r="AJ305" i="22"/>
  <c r="AL305" i="22"/>
  <c r="AN305" i="22"/>
  <c r="AP305" i="22"/>
  <c r="AR305" i="22"/>
  <c r="AT305" i="22"/>
  <c r="AV305" i="22"/>
  <c r="AX305" i="22"/>
  <c r="AZ305" i="22"/>
  <c r="BB305" i="22"/>
  <c r="BD305" i="22"/>
  <c r="BF305" i="22"/>
  <c r="BH305" i="22"/>
  <c r="BJ305" i="22"/>
  <c r="BL305" i="22"/>
  <c r="BN305" i="22"/>
  <c r="BP305" i="22"/>
  <c r="BR305" i="22"/>
  <c r="BT305" i="22"/>
  <c r="BV305" i="22"/>
  <c r="BX305" i="22"/>
  <c r="BZ305" i="22"/>
  <c r="CB305" i="22"/>
  <c r="B306" i="22"/>
  <c r="D199" i="22"/>
  <c r="F199" i="22"/>
  <c r="H199" i="22"/>
  <c r="J199" i="22"/>
  <c r="L199" i="22"/>
  <c r="N199" i="22"/>
  <c r="P199" i="22"/>
  <c r="R199" i="22"/>
  <c r="T199" i="22"/>
  <c r="V199" i="22"/>
  <c r="X199" i="22"/>
  <c r="Z199" i="22"/>
  <c r="AB199" i="22"/>
  <c r="AD199" i="22"/>
  <c r="AF199" i="22"/>
  <c r="AH199" i="22"/>
  <c r="AJ199" i="22"/>
  <c r="AL199" i="22"/>
  <c r="AN199" i="22"/>
  <c r="AP199" i="22"/>
  <c r="AR199" i="22"/>
  <c r="AT199" i="22"/>
  <c r="AV199" i="22"/>
  <c r="AX199" i="22"/>
  <c r="AZ199" i="22"/>
  <c r="BB199" i="22"/>
  <c r="BD199" i="22"/>
  <c r="BF199" i="22"/>
  <c r="BH199" i="22"/>
  <c r="BJ199" i="22"/>
  <c r="BL199" i="22"/>
  <c r="BN199" i="22"/>
  <c r="BP199" i="22"/>
  <c r="BR199" i="22"/>
  <c r="BT199" i="22"/>
  <c r="BV199" i="22"/>
  <c r="BX199" i="22"/>
  <c r="BZ199" i="22"/>
  <c r="CB199" i="22"/>
  <c r="B200" i="22"/>
  <c r="CE93" i="22"/>
  <c r="B94" i="22"/>
  <c r="Y176" i="19"/>
  <c r="X176" i="19"/>
  <c r="W176" i="19"/>
  <c r="V176" i="19"/>
  <c r="U176" i="19"/>
  <c r="T176" i="19"/>
  <c r="S176" i="19"/>
  <c r="R176" i="19"/>
  <c r="Q177" i="19"/>
  <c r="Y86" i="19"/>
  <c r="X86" i="19"/>
  <c r="W86" i="19"/>
  <c r="V86" i="19"/>
  <c r="U86" i="19"/>
  <c r="T86" i="19"/>
  <c r="S86" i="19"/>
  <c r="R86" i="19"/>
  <c r="Q87" i="19"/>
  <c r="L72" i="23"/>
  <c r="CG91" i="22" s="1"/>
  <c r="K72" i="23"/>
  <c r="CF91" i="22" s="1"/>
  <c r="CC198" i="22"/>
  <c r="CD92" i="22" s="1"/>
  <c r="CH92" i="22" s="1"/>
  <c r="D73" i="23" s="1"/>
  <c r="H73" i="23" s="1"/>
  <c r="I73" i="23" s="1"/>
  <c r="J73" i="23" s="1"/>
  <c r="CC92" i="22"/>
  <c r="CC304" i="22"/>
  <c r="D306" i="22" l="1"/>
  <c r="F306" i="22"/>
  <c r="H306" i="22"/>
  <c r="J306" i="22"/>
  <c r="L306" i="22"/>
  <c r="N306" i="22"/>
  <c r="P306" i="22"/>
  <c r="R306" i="22"/>
  <c r="T306" i="22"/>
  <c r="V306" i="22"/>
  <c r="X306" i="22"/>
  <c r="Z306" i="22"/>
  <c r="AB306" i="22"/>
  <c r="AD306" i="22"/>
  <c r="AF306" i="22"/>
  <c r="AH306" i="22"/>
  <c r="AJ306" i="22"/>
  <c r="AL306" i="22"/>
  <c r="AN306" i="22"/>
  <c r="AP306" i="22"/>
  <c r="AR306" i="22"/>
  <c r="AT306" i="22"/>
  <c r="AV306" i="22"/>
  <c r="AX306" i="22"/>
  <c r="AZ306" i="22"/>
  <c r="BB306" i="22"/>
  <c r="BD306" i="22"/>
  <c r="BF306" i="22"/>
  <c r="BH306" i="22"/>
  <c r="BJ306" i="22"/>
  <c r="BL306" i="22"/>
  <c r="BN306" i="22"/>
  <c r="BP306" i="22"/>
  <c r="BR306" i="22"/>
  <c r="BT306" i="22"/>
  <c r="BV306" i="22"/>
  <c r="BX306" i="22"/>
  <c r="BZ306" i="22"/>
  <c r="CB306" i="22"/>
  <c r="B307" i="22"/>
  <c r="D200" i="22"/>
  <c r="F200" i="22"/>
  <c r="H200" i="22"/>
  <c r="J200" i="22"/>
  <c r="L200" i="22"/>
  <c r="N200" i="22"/>
  <c r="P200" i="22"/>
  <c r="R200" i="22"/>
  <c r="T200" i="22"/>
  <c r="V200" i="22"/>
  <c r="X200" i="22"/>
  <c r="Z200" i="22"/>
  <c r="AB200" i="22"/>
  <c r="AD200" i="22"/>
  <c r="AF200" i="22"/>
  <c r="AH200" i="22"/>
  <c r="AJ200" i="22"/>
  <c r="AL200" i="22"/>
  <c r="AN200" i="22"/>
  <c r="AP200" i="22"/>
  <c r="AR200" i="22"/>
  <c r="AT200" i="22"/>
  <c r="AV200" i="22"/>
  <c r="AX200" i="22"/>
  <c r="AZ200" i="22"/>
  <c r="BB200" i="22"/>
  <c r="BD200" i="22"/>
  <c r="BF200" i="22"/>
  <c r="BH200" i="22"/>
  <c r="BJ200" i="22"/>
  <c r="BL200" i="22"/>
  <c r="BN200" i="22"/>
  <c r="BP200" i="22"/>
  <c r="BR200" i="22"/>
  <c r="BT200" i="22"/>
  <c r="BV200" i="22"/>
  <c r="BX200" i="22"/>
  <c r="BZ200" i="22"/>
  <c r="CB200" i="22"/>
  <c r="B201" i="22"/>
  <c r="CE94" i="22"/>
  <c r="B95" i="22"/>
  <c r="Y177" i="19"/>
  <c r="X177" i="19"/>
  <c r="W177" i="19"/>
  <c r="V177" i="19"/>
  <c r="U177" i="19"/>
  <c r="T177" i="19"/>
  <c r="S177" i="19"/>
  <c r="R177" i="19"/>
  <c r="Q178" i="19"/>
  <c r="Y87" i="19"/>
  <c r="X87" i="19"/>
  <c r="W87" i="19"/>
  <c r="V87" i="19"/>
  <c r="U87" i="19"/>
  <c r="T87" i="19"/>
  <c r="S87" i="19"/>
  <c r="R87" i="19"/>
  <c r="Q88" i="19"/>
  <c r="L73" i="23"/>
  <c r="CG92" i="22" s="1"/>
  <c r="L21" i="21" s="1"/>
  <c r="K21" i="16" s="1"/>
  <c r="K73" i="23"/>
  <c r="CF92" i="22" s="1"/>
  <c r="K21" i="21" s="1"/>
  <c r="J21" i="16" s="1"/>
  <c r="G73" i="23"/>
  <c r="F37" i="21"/>
  <c r="AR25" i="16" s="1"/>
  <c r="L38" i="21"/>
  <c r="K36" i="16" s="1"/>
  <c r="J52" i="21"/>
  <c r="AV38" i="16" s="1"/>
  <c r="K7" i="21"/>
  <c r="J9" i="16" s="1"/>
  <c r="L46" i="21"/>
  <c r="AC38" i="16" s="1"/>
  <c r="J10" i="21"/>
  <c r="AD6" i="16" s="1"/>
  <c r="K18" i="21"/>
  <c r="AT8" i="16" s="1"/>
  <c r="K23" i="21"/>
  <c r="J23" i="16" s="1"/>
  <c r="L42" i="21"/>
  <c r="K40" i="16" s="1"/>
  <c r="K27" i="21"/>
  <c r="AB21" i="16" s="1"/>
  <c r="F41" i="21"/>
  <c r="H39" i="16" s="1"/>
  <c r="J48" i="21"/>
  <c r="AD40" i="16" s="1"/>
  <c r="K70" i="21"/>
  <c r="AT54" i="16" s="1"/>
  <c r="F35" i="21"/>
  <c r="AR23" i="16" s="1"/>
  <c r="L35" i="21"/>
  <c r="AU23" i="16" s="1"/>
  <c r="K36" i="21"/>
  <c r="AT24" i="16" s="1"/>
  <c r="L37" i="21"/>
  <c r="AU25" i="16" s="1"/>
  <c r="J38" i="21"/>
  <c r="L36" i="16" s="1"/>
  <c r="J5" i="21"/>
  <c r="L7" i="16" s="1"/>
  <c r="K65" i="21"/>
  <c r="AB55" i="16" s="1"/>
  <c r="K6" i="21"/>
  <c r="J8" i="16" s="1"/>
  <c r="F11" i="21"/>
  <c r="Z7" i="16" s="1"/>
  <c r="K59" i="21"/>
  <c r="J55" i="16" s="1"/>
  <c r="K15" i="21"/>
  <c r="AT5" i="16" s="1"/>
  <c r="F19" i="21"/>
  <c r="AR9" i="16" s="1"/>
  <c r="J39" i="21"/>
  <c r="L37" i="16" s="1"/>
  <c r="J29" i="21"/>
  <c r="AD23" i="16" s="1"/>
  <c r="J66" i="21"/>
  <c r="AD56" i="16" s="1"/>
  <c r="F50" i="21"/>
  <c r="AR36" i="16" s="1"/>
  <c r="K63" i="21"/>
  <c r="AB53" i="16" s="1"/>
  <c r="F47" i="21"/>
  <c r="Z39" i="16" s="1"/>
  <c r="L34" i="21"/>
  <c r="AU22" i="16" s="1"/>
  <c r="K35" i="21"/>
  <c r="AT23" i="16" s="1"/>
  <c r="J36" i="21"/>
  <c r="AV24" i="16" s="1"/>
  <c r="J37" i="21"/>
  <c r="AV25" i="16" s="1"/>
  <c r="F38" i="21"/>
  <c r="H36" i="16" s="1"/>
  <c r="L4" i="21"/>
  <c r="K6" i="16" s="1"/>
  <c r="J59" i="21"/>
  <c r="L55" i="16" s="1"/>
  <c r="F9" i="21"/>
  <c r="Z5" i="16" s="1"/>
  <c r="K19" i="21"/>
  <c r="AT9" i="16" s="1"/>
  <c r="J42" i="21"/>
  <c r="L40" i="16" s="1"/>
  <c r="L16" i="21"/>
  <c r="AU6" i="16" s="1"/>
  <c r="L71" i="21"/>
  <c r="AU55" i="16" s="1"/>
  <c r="J61" i="21"/>
  <c r="L57" i="16" s="1"/>
  <c r="K54" i="21"/>
  <c r="AT40" i="16" s="1"/>
  <c r="F25" i="21"/>
  <c r="H25" i="16" s="1"/>
  <c r="F27" i="21"/>
  <c r="Z21" i="16" s="1"/>
  <c r="F33" i="21"/>
  <c r="AR21" i="16" s="1"/>
  <c r="J35" i="21"/>
  <c r="AV23" i="16" s="1"/>
  <c r="F36" i="21"/>
  <c r="AR24" i="16" s="1"/>
  <c r="L36" i="21"/>
  <c r="AU24" i="16" s="1"/>
  <c r="L50" i="21"/>
  <c r="AU36" i="16" s="1"/>
  <c r="F16" i="21"/>
  <c r="AR6" i="16" s="1"/>
  <c r="L19" i="21"/>
  <c r="AU9" i="16" s="1"/>
  <c r="F34" i="21"/>
  <c r="AR22" i="16" s="1"/>
  <c r="J51" i="21"/>
  <c r="AV37" i="16" s="1"/>
  <c r="F31" i="21"/>
  <c r="Z25" i="16" s="1"/>
  <c r="K46" i="21"/>
  <c r="AB38" i="16" s="1"/>
  <c r="J43" i="21"/>
  <c r="L41" i="16" s="1"/>
  <c r="L7" i="21"/>
  <c r="K9" i="16" s="1"/>
  <c r="J7" i="21"/>
  <c r="L9" i="16" s="1"/>
  <c r="J9" i="21"/>
  <c r="AD5" i="16" s="1"/>
  <c r="F10" i="21"/>
  <c r="Z6" i="16" s="1"/>
  <c r="L10" i="21"/>
  <c r="AC6" i="16" s="1"/>
  <c r="L11" i="21"/>
  <c r="AC7" i="16" s="1"/>
  <c r="L12" i="21"/>
  <c r="AC8" i="16" s="1"/>
  <c r="L13" i="21"/>
  <c r="AC9" i="16" s="1"/>
  <c r="F43" i="21"/>
  <c r="H41" i="16" s="1"/>
  <c r="L43" i="21"/>
  <c r="K41" i="16" s="1"/>
  <c r="K44" i="21"/>
  <c r="AB36" i="16" s="1"/>
  <c r="F45" i="21"/>
  <c r="Z37" i="16" s="1"/>
  <c r="J46" i="21"/>
  <c r="AD38" i="16" s="1"/>
  <c r="K47" i="21"/>
  <c r="AB39" i="16" s="1"/>
  <c r="F48" i="21"/>
  <c r="Z40" i="16" s="1"/>
  <c r="L31" i="21"/>
  <c r="AC25" i="16" s="1"/>
  <c r="J33" i="21"/>
  <c r="AV21" i="16" s="1"/>
  <c r="F5" i="21"/>
  <c r="H7" i="16" s="1"/>
  <c r="L47" i="21"/>
  <c r="AC39" i="16" s="1"/>
  <c r="J32" i="21"/>
  <c r="AV20" i="16" s="1"/>
  <c r="J41" i="21"/>
  <c r="L39" i="16" s="1"/>
  <c r="L27" i="21"/>
  <c r="AC21" i="16" s="1"/>
  <c r="K56" i="21"/>
  <c r="J52" i="16" s="1"/>
  <c r="L53" i="21"/>
  <c r="AU39" i="16" s="1"/>
  <c r="F54" i="21"/>
  <c r="AR40" i="16" s="1"/>
  <c r="J54" i="21"/>
  <c r="AV40" i="16" s="1"/>
  <c r="L40" i="21"/>
  <c r="K38" i="16" s="1"/>
  <c r="J19" i="21"/>
  <c r="AV9" i="16" s="1"/>
  <c r="K57" i="21"/>
  <c r="J53" i="16" s="1"/>
  <c r="K58" i="21"/>
  <c r="J54" i="16" s="1"/>
  <c r="F59" i="21"/>
  <c r="H55" i="16" s="1"/>
  <c r="L59" i="21"/>
  <c r="K55" i="16" s="1"/>
  <c r="J60" i="21"/>
  <c r="L56" i="16" s="1"/>
  <c r="K61" i="21"/>
  <c r="J57" i="16" s="1"/>
  <c r="L62" i="21"/>
  <c r="AC52" i="16" s="1"/>
  <c r="F63" i="21"/>
  <c r="Z53" i="16" s="1"/>
  <c r="L63" i="21"/>
  <c r="AC53" i="16" s="1"/>
  <c r="L64" i="21"/>
  <c r="AC54" i="16" s="1"/>
  <c r="F65" i="21"/>
  <c r="Z55" i="16" s="1"/>
  <c r="L65" i="21"/>
  <c r="AC55" i="16" s="1"/>
  <c r="F66" i="21"/>
  <c r="Z56" i="16" s="1"/>
  <c r="K66" i="21"/>
  <c r="AB56" i="16" s="1"/>
  <c r="L67" i="21"/>
  <c r="AC57" i="16" s="1"/>
  <c r="K68" i="21"/>
  <c r="AT52" i="16" s="1"/>
  <c r="J69" i="21"/>
  <c r="AV53" i="16" s="1"/>
  <c r="L69" i="21"/>
  <c r="AU53" i="16" s="1"/>
  <c r="J70" i="21"/>
  <c r="AV54" i="16" s="1"/>
  <c r="L70" i="21"/>
  <c r="AU54" i="16" s="1"/>
  <c r="F71" i="21"/>
  <c r="AR55" i="16" s="1"/>
  <c r="J71" i="21"/>
  <c r="AV55" i="16" s="1"/>
  <c r="J72" i="21"/>
  <c r="AV56" i="16" s="1"/>
  <c r="L72" i="21"/>
  <c r="AU56" i="16" s="1"/>
  <c r="L73" i="21"/>
  <c r="AU57" i="16" s="1"/>
  <c r="J25" i="21"/>
  <c r="L25" i="16" s="1"/>
  <c r="K16" i="21"/>
  <c r="AT6" i="16" s="1"/>
  <c r="F40" i="21"/>
  <c r="H38" i="16" s="1"/>
  <c r="F73" i="21"/>
  <c r="AR57" i="16" s="1"/>
  <c r="L60" i="21"/>
  <c r="K56" i="16" s="1"/>
  <c r="K30" i="21"/>
  <c r="AB24" i="16" s="1"/>
  <c r="L25" i="21"/>
  <c r="K25" i="16" s="1"/>
  <c r="K45" i="21"/>
  <c r="AB37" i="16" s="1"/>
  <c r="K49" i="21"/>
  <c r="AB41" i="16" s="1"/>
  <c r="K53" i="21"/>
  <c r="AT39" i="16" s="1"/>
  <c r="J57" i="21"/>
  <c r="L53" i="16" s="1"/>
  <c r="K60" i="21"/>
  <c r="J56" i="16" s="1"/>
  <c r="F64" i="21"/>
  <c r="Z54" i="16" s="1"/>
  <c r="J67" i="21"/>
  <c r="AD57" i="16" s="1"/>
  <c r="F17" i="21"/>
  <c r="AR7" i="16" s="1"/>
  <c r="K22" i="21"/>
  <c r="J22" i="16" s="1"/>
  <c r="K39" i="21"/>
  <c r="J37" i="16" s="1"/>
  <c r="J6" i="21"/>
  <c r="L8" i="16" s="1"/>
  <c r="K11" i="21"/>
  <c r="AB7" i="16" s="1"/>
  <c r="J31" i="21"/>
  <c r="AD25" i="16" s="1"/>
  <c r="F39" i="21"/>
  <c r="H37" i="16" s="1"/>
  <c r="K51" i="21"/>
  <c r="AT37" i="16" s="1"/>
  <c r="J65" i="21"/>
  <c r="AD55" i="16" s="1"/>
  <c r="K9" i="21"/>
  <c r="AB5" i="16" s="1"/>
  <c r="K24" i="21"/>
  <c r="J24" i="16" s="1"/>
  <c r="L28" i="21"/>
  <c r="AC22" i="16" s="1"/>
  <c r="J17" i="21"/>
  <c r="AV7" i="16" s="1"/>
  <c r="L44" i="21"/>
  <c r="AC36" i="16" s="1"/>
  <c r="F51" i="21"/>
  <c r="AR37" i="16" s="1"/>
  <c r="F61" i="21"/>
  <c r="H57" i="16" s="1"/>
  <c r="L45" i="21"/>
  <c r="AC37" i="16" s="1"/>
  <c r="F6" i="21"/>
  <c r="H8" i="16" s="1"/>
  <c r="J22" i="21"/>
  <c r="L22" i="16" s="1"/>
  <c r="L26" i="21"/>
  <c r="AC20" i="16" s="1"/>
  <c r="F30" i="21"/>
  <c r="Z24" i="16" s="1"/>
  <c r="F18" i="21"/>
  <c r="AR8" i="16" s="1"/>
  <c r="J23" i="21"/>
  <c r="L23" i="16" s="1"/>
  <c r="F26" i="21"/>
  <c r="J27" i="21"/>
  <c r="AD21" i="16" s="1"/>
  <c r="J28" i="21"/>
  <c r="AD22" i="16" s="1"/>
  <c r="K29" i="21"/>
  <c r="AB23" i="16" s="1"/>
  <c r="L41" i="21"/>
  <c r="K39" i="16" s="1"/>
  <c r="F49" i="21"/>
  <c r="Z41" i="16" s="1"/>
  <c r="F57" i="21"/>
  <c r="H53" i="16" s="1"/>
  <c r="J64" i="21"/>
  <c r="AD54" i="16" s="1"/>
  <c r="J62" i="21"/>
  <c r="AD52" i="16" s="1"/>
  <c r="F32" i="21"/>
  <c r="AR20" i="16" s="1"/>
  <c r="K33" i="21"/>
  <c r="AT21" i="16" s="1"/>
  <c r="J50" i="21"/>
  <c r="AV36" i="16" s="1"/>
  <c r="L57" i="21"/>
  <c r="K53" i="16" s="1"/>
  <c r="K64" i="21"/>
  <c r="AB54" i="16" s="1"/>
  <c r="F68" i="21"/>
  <c r="AR52" i="16" s="1"/>
  <c r="F72" i="21"/>
  <c r="AR56" i="16" s="1"/>
  <c r="F4" i="21"/>
  <c r="H6" i="16" s="1"/>
  <c r="L15" i="21"/>
  <c r="AU5" i="16" s="1"/>
  <c r="K41" i="21"/>
  <c r="J39" i="16" s="1"/>
  <c r="J24" i="21"/>
  <c r="L24" i="16" s="1"/>
  <c r="F46" i="21"/>
  <c r="Z38" i="16" s="1"/>
  <c r="J15" i="21"/>
  <c r="AV5" i="16" s="1"/>
  <c r="L22" i="21"/>
  <c r="K22" i="16" s="1"/>
  <c r="F69" i="21"/>
  <c r="AR53" i="16" s="1"/>
  <c r="K38" i="21"/>
  <c r="J36" i="16" s="1"/>
  <c r="L30" i="21"/>
  <c r="AC24" i="16" s="1"/>
  <c r="L23" i="21"/>
  <c r="K23" i="16" s="1"/>
  <c r="F12" i="21"/>
  <c r="Z8" i="16" s="1"/>
  <c r="F24" i="21"/>
  <c r="H24" i="16" s="1"/>
  <c r="L18" i="21"/>
  <c r="AU8" i="16" s="1"/>
  <c r="F52" i="21"/>
  <c r="AR38" i="16" s="1"/>
  <c r="K31" i="21"/>
  <c r="AB25" i="16" s="1"/>
  <c r="L33" i="21"/>
  <c r="AU21" i="16" s="1"/>
  <c r="L49" i="21"/>
  <c r="AC41" i="16" s="1"/>
  <c r="J58" i="21"/>
  <c r="L54" i="16" s="1"/>
  <c r="F67" i="21"/>
  <c r="Z57" i="16" s="1"/>
  <c r="J40" i="21"/>
  <c r="L38" i="16" s="1"/>
  <c r="J45" i="21"/>
  <c r="AD37" i="16" s="1"/>
  <c r="J49" i="21"/>
  <c r="AD41" i="16" s="1"/>
  <c r="K25" i="21"/>
  <c r="J25" i="16" s="1"/>
  <c r="J55" i="21"/>
  <c r="AV41" i="16" s="1"/>
  <c r="K5" i="21"/>
  <c r="J7" i="16" s="1"/>
  <c r="K26" i="21"/>
  <c r="AB20" i="16" s="1"/>
  <c r="J12" i="21"/>
  <c r="AD8" i="16" s="1"/>
  <c r="K52" i="21"/>
  <c r="AT38" i="16" s="1"/>
  <c r="K13" i="21"/>
  <c r="AB9" i="16" s="1"/>
  <c r="J68" i="21"/>
  <c r="AV52" i="16" s="1"/>
  <c r="L32" i="21"/>
  <c r="AU20" i="16" s="1"/>
  <c r="L55" i="21"/>
  <c r="AU41" i="16" s="1"/>
  <c r="L66" i="21"/>
  <c r="AC56" i="16" s="1"/>
  <c r="K4" i="21"/>
  <c r="J6" i="16" s="1"/>
  <c r="J44" i="21"/>
  <c r="AD36" i="16" s="1"/>
  <c r="L48" i="21"/>
  <c r="AC40" i="16" s="1"/>
  <c r="J4" i="21"/>
  <c r="L6" i="16" s="1"/>
  <c r="F44" i="21"/>
  <c r="Z36" i="16" s="1"/>
  <c r="K73" i="21"/>
  <c r="AT57" i="16" s="1"/>
  <c r="J16" i="21"/>
  <c r="AV6" i="16" s="1"/>
  <c r="F29" i="21"/>
  <c r="Z23" i="16" s="1"/>
  <c r="K40" i="21"/>
  <c r="J38" i="16" s="1"/>
  <c r="F7" i="21"/>
  <c r="H9" i="16" s="1"/>
  <c r="L56" i="21"/>
  <c r="K52" i="16" s="1"/>
  <c r="J26" i="21"/>
  <c r="AD20" i="16" s="1"/>
  <c r="K48" i="21"/>
  <c r="AB40" i="16" s="1"/>
  <c r="J13" i="21"/>
  <c r="AD9" i="16" s="1"/>
  <c r="F13" i="21"/>
  <c r="Z9" i="16" s="1"/>
  <c r="F28" i="21"/>
  <c r="Z22" i="16" s="1"/>
  <c r="K28" i="21"/>
  <c r="AB22" i="16" s="1"/>
  <c r="F60" i="21"/>
  <c r="H56" i="16" s="1"/>
  <c r="F42" i="21"/>
  <c r="H40" i="16" s="1"/>
  <c r="K43" i="21"/>
  <c r="J41" i="16" s="1"/>
  <c r="J30" i="21"/>
  <c r="AD24" i="16" s="1"/>
  <c r="L58" i="21"/>
  <c r="K54" i="16" s="1"/>
  <c r="J11" i="21"/>
  <c r="AD7" i="16" s="1"/>
  <c r="L29" i="21"/>
  <c r="AC23" i="16" s="1"/>
  <c r="F15" i="21"/>
  <c r="AR5" i="16" s="1"/>
  <c r="F23" i="21"/>
  <c r="H23" i="16" s="1"/>
  <c r="F53" i="21"/>
  <c r="AR39" i="16" s="1"/>
  <c r="K32" i="21"/>
  <c r="AT20" i="16" s="1"/>
  <c r="L51" i="21"/>
  <c r="AU37" i="16" s="1"/>
  <c r="F58" i="21"/>
  <c r="H54" i="16" s="1"/>
  <c r="J63" i="21"/>
  <c r="AD53" i="16" s="1"/>
  <c r="K72" i="21"/>
  <c r="AT56" i="16" s="1"/>
  <c r="J34" i="21"/>
  <c r="AV22" i="16" s="1"/>
  <c r="F55" i="21"/>
  <c r="AR41" i="16" s="1"/>
  <c r="L61" i="21"/>
  <c r="K57" i="16" s="1"/>
  <c r="L68" i="21"/>
  <c r="AU52" i="16" s="1"/>
  <c r="K34" i="21"/>
  <c r="AT22" i="16" s="1"/>
  <c r="K62" i="21"/>
  <c r="AB52" i="16" s="1"/>
  <c r="K67" i="21"/>
  <c r="AB57" i="16" s="1"/>
  <c r="F56" i="21"/>
  <c r="H52" i="16" s="1"/>
  <c r="K55" i="21"/>
  <c r="AT41" i="16" s="1"/>
  <c r="J53" i="21"/>
  <c r="AV39" i="16" s="1"/>
  <c r="K69" i="21"/>
  <c r="AT53" i="16" s="1"/>
  <c r="J56" i="21"/>
  <c r="L52" i="16" s="1"/>
  <c r="J73" i="21"/>
  <c r="AV57" i="16" s="1"/>
  <c r="K10" i="21"/>
  <c r="AB6" i="16" s="1"/>
  <c r="L24" i="21"/>
  <c r="K24" i="16" s="1"/>
  <c r="L5" i="21"/>
  <c r="K7" i="16" s="1"/>
  <c r="L39" i="21"/>
  <c r="K37" i="16" s="1"/>
  <c r="K50" i="21"/>
  <c r="AT36" i="16" s="1"/>
  <c r="L52" i="21"/>
  <c r="AU38" i="16" s="1"/>
  <c r="K71" i="21"/>
  <c r="AT55" i="16" s="1"/>
  <c r="K37" i="21"/>
  <c r="AT25" i="16" s="1"/>
  <c r="L6" i="21"/>
  <c r="K8" i="16" s="1"/>
  <c r="F70" i="21"/>
  <c r="AR54" i="16" s="1"/>
  <c r="L9" i="21"/>
  <c r="AC5" i="16" s="1"/>
  <c r="K42" i="21"/>
  <c r="J40" i="16" s="1"/>
  <c r="J18" i="21"/>
  <c r="AV8" i="16" s="1"/>
  <c r="L17" i="21"/>
  <c r="AU7" i="16" s="1"/>
  <c r="F22" i="21"/>
  <c r="H22" i="16" s="1"/>
  <c r="F62" i="21"/>
  <c r="Z52" i="16" s="1"/>
  <c r="J47" i="21"/>
  <c r="AD39" i="16" s="1"/>
  <c r="L54" i="21"/>
  <c r="AU40" i="16" s="1"/>
  <c r="K17" i="21"/>
  <c r="AT7" i="16" s="1"/>
  <c r="K12" i="21"/>
  <c r="AB8" i="16" s="1"/>
  <c r="CC305" i="22"/>
  <c r="CC199" i="22"/>
  <c r="CD93" i="22" s="1"/>
  <c r="D307" i="22" l="1"/>
  <c r="F307" i="22"/>
  <c r="H307" i="22"/>
  <c r="J307" i="22"/>
  <c r="L307" i="22"/>
  <c r="N307" i="22"/>
  <c r="P307" i="22"/>
  <c r="R307" i="22"/>
  <c r="T307" i="22"/>
  <c r="V307" i="22"/>
  <c r="X307" i="22"/>
  <c r="Z307" i="22"/>
  <c r="AB307" i="22"/>
  <c r="AD307" i="22"/>
  <c r="AF307" i="22"/>
  <c r="AH307" i="22"/>
  <c r="AJ307" i="22"/>
  <c r="AL307" i="22"/>
  <c r="AN307" i="22"/>
  <c r="AP307" i="22"/>
  <c r="AR307" i="22"/>
  <c r="AT307" i="22"/>
  <c r="AV307" i="22"/>
  <c r="AX307" i="22"/>
  <c r="AZ307" i="22"/>
  <c r="BB307" i="22"/>
  <c r="BD307" i="22"/>
  <c r="BF307" i="22"/>
  <c r="BH307" i="22"/>
  <c r="BJ307" i="22"/>
  <c r="BL307" i="22"/>
  <c r="BN307" i="22"/>
  <c r="BP307" i="22"/>
  <c r="BR307" i="22"/>
  <c r="BT307" i="22"/>
  <c r="BV307" i="22"/>
  <c r="BX307" i="22"/>
  <c r="BZ307" i="22"/>
  <c r="CB307" i="22"/>
  <c r="B308" i="22"/>
  <c r="D201" i="22"/>
  <c r="CC201" i="22" s="1"/>
  <c r="CD95" i="22" s="1"/>
  <c r="F201" i="22"/>
  <c r="H201" i="22"/>
  <c r="J201" i="22"/>
  <c r="L201" i="22"/>
  <c r="N201" i="22"/>
  <c r="P201" i="22"/>
  <c r="R201" i="22"/>
  <c r="T201" i="22"/>
  <c r="V201" i="22"/>
  <c r="X201" i="22"/>
  <c r="Z201" i="22"/>
  <c r="AB201" i="22"/>
  <c r="AD201" i="22"/>
  <c r="AF201" i="22"/>
  <c r="AH201" i="22"/>
  <c r="AJ201" i="22"/>
  <c r="AL201" i="22"/>
  <c r="AN201" i="22"/>
  <c r="AP201" i="22"/>
  <c r="AR201" i="22"/>
  <c r="AT201" i="22"/>
  <c r="AV201" i="22"/>
  <c r="AX201" i="22"/>
  <c r="AZ201" i="22"/>
  <c r="BB201" i="22"/>
  <c r="BD201" i="22"/>
  <c r="BF201" i="22"/>
  <c r="BH201" i="22"/>
  <c r="BJ201" i="22"/>
  <c r="BL201" i="22"/>
  <c r="BN201" i="22"/>
  <c r="BP201" i="22"/>
  <c r="BR201" i="22"/>
  <c r="BT201" i="22"/>
  <c r="BV201" i="22"/>
  <c r="BX201" i="22"/>
  <c r="BZ201" i="22"/>
  <c r="CB201" i="22"/>
  <c r="B202" i="22"/>
  <c r="CE95" i="22"/>
  <c r="B96" i="22"/>
  <c r="Y178" i="19"/>
  <c r="X178" i="19"/>
  <c r="W178" i="19"/>
  <c r="V178" i="19"/>
  <c r="U178" i="19"/>
  <c r="T178" i="19"/>
  <c r="S178" i="19"/>
  <c r="R178" i="19"/>
  <c r="Q179" i="19"/>
  <c r="Y88" i="19"/>
  <c r="X88" i="19"/>
  <c r="W88" i="19"/>
  <c r="V88" i="19"/>
  <c r="U88" i="19"/>
  <c r="T88" i="19"/>
  <c r="S88" i="19"/>
  <c r="R88" i="19"/>
  <c r="Q89" i="19"/>
  <c r="CC306" i="22"/>
  <c r="CC200" i="22"/>
  <c r="CD94" i="22" s="1"/>
  <c r="D308" i="22" l="1"/>
  <c r="F308" i="22"/>
  <c r="H308" i="22"/>
  <c r="J308" i="22"/>
  <c r="L308" i="22"/>
  <c r="N308" i="22"/>
  <c r="P308" i="22"/>
  <c r="R308" i="22"/>
  <c r="T308" i="22"/>
  <c r="V308" i="22"/>
  <c r="X308" i="22"/>
  <c r="Z308" i="22"/>
  <c r="AB308" i="22"/>
  <c r="AD308" i="22"/>
  <c r="AF308" i="22"/>
  <c r="AH308" i="22"/>
  <c r="AJ308" i="22"/>
  <c r="AL308" i="22"/>
  <c r="AN308" i="22"/>
  <c r="AP308" i="22"/>
  <c r="AR308" i="22"/>
  <c r="AT308" i="22"/>
  <c r="AV308" i="22"/>
  <c r="AX308" i="22"/>
  <c r="AZ308" i="22"/>
  <c r="BB308" i="22"/>
  <c r="BD308" i="22"/>
  <c r="BF308" i="22"/>
  <c r="BH308" i="22"/>
  <c r="BJ308" i="22"/>
  <c r="BL308" i="22"/>
  <c r="BN308" i="22"/>
  <c r="BP308" i="22"/>
  <c r="BR308" i="22"/>
  <c r="BT308" i="22"/>
  <c r="BV308" i="22"/>
  <c r="BX308" i="22"/>
  <c r="BZ308" i="22"/>
  <c r="CB308" i="22"/>
  <c r="B309" i="22"/>
  <c r="D202" i="22"/>
  <c r="F202" i="22"/>
  <c r="H202" i="22"/>
  <c r="J202" i="22"/>
  <c r="L202" i="22"/>
  <c r="N202" i="22"/>
  <c r="P202" i="22"/>
  <c r="R202" i="22"/>
  <c r="T202" i="22"/>
  <c r="V202" i="22"/>
  <c r="X202" i="22"/>
  <c r="Z202" i="22"/>
  <c r="AB202" i="22"/>
  <c r="AD202" i="22"/>
  <c r="AF202" i="22"/>
  <c r="AH202" i="22"/>
  <c r="AJ202" i="22"/>
  <c r="AL202" i="22"/>
  <c r="AN202" i="22"/>
  <c r="AP202" i="22"/>
  <c r="AR202" i="22"/>
  <c r="AT202" i="22"/>
  <c r="AV202" i="22"/>
  <c r="AX202" i="22"/>
  <c r="AZ202" i="22"/>
  <c r="BB202" i="22"/>
  <c r="BD202" i="22"/>
  <c r="BF202" i="22"/>
  <c r="BH202" i="22"/>
  <c r="BJ202" i="22"/>
  <c r="BL202" i="22"/>
  <c r="BN202" i="22"/>
  <c r="BP202" i="22"/>
  <c r="BR202" i="22"/>
  <c r="BT202" i="22"/>
  <c r="BV202" i="22"/>
  <c r="BX202" i="22"/>
  <c r="BZ202" i="22"/>
  <c r="CB202" i="22"/>
  <c r="B203" i="22"/>
  <c r="B97" i="22"/>
  <c r="CE96" i="22"/>
  <c r="Y179" i="19"/>
  <c r="X179" i="19"/>
  <c r="W179" i="19"/>
  <c r="V179" i="19"/>
  <c r="U179" i="19"/>
  <c r="T179" i="19"/>
  <c r="S179" i="19"/>
  <c r="R179" i="19"/>
  <c r="Q180" i="19"/>
  <c r="Y89" i="19"/>
  <c r="X89" i="19"/>
  <c r="W89" i="19"/>
  <c r="V89" i="19"/>
  <c r="U89" i="19"/>
  <c r="T89" i="19"/>
  <c r="S89" i="19"/>
  <c r="R89" i="19"/>
  <c r="Q90" i="19"/>
  <c r="CC307" i="22"/>
  <c r="D309" i="22" l="1"/>
  <c r="F309" i="22"/>
  <c r="H309" i="22"/>
  <c r="J309" i="22"/>
  <c r="L309" i="22"/>
  <c r="N309" i="22"/>
  <c r="P309" i="22"/>
  <c r="R309" i="22"/>
  <c r="T309" i="22"/>
  <c r="V309" i="22"/>
  <c r="X309" i="22"/>
  <c r="Z309" i="22"/>
  <c r="AB309" i="22"/>
  <c r="AD309" i="22"/>
  <c r="AF309" i="22"/>
  <c r="AH309" i="22"/>
  <c r="AJ309" i="22"/>
  <c r="AL309" i="22"/>
  <c r="AN309" i="22"/>
  <c r="AP309" i="22"/>
  <c r="AR309" i="22"/>
  <c r="AT309" i="22"/>
  <c r="AV309" i="22"/>
  <c r="AX309" i="22"/>
  <c r="AZ309" i="22"/>
  <c r="BB309" i="22"/>
  <c r="BD309" i="22"/>
  <c r="BF309" i="22"/>
  <c r="BH309" i="22"/>
  <c r="BJ309" i="22"/>
  <c r="BL309" i="22"/>
  <c r="BN309" i="22"/>
  <c r="BP309" i="22"/>
  <c r="BR309" i="22"/>
  <c r="BT309" i="22"/>
  <c r="BV309" i="22"/>
  <c r="BX309" i="22"/>
  <c r="BZ309" i="22"/>
  <c r="CB309" i="22"/>
  <c r="B310" i="22"/>
  <c r="D203" i="22"/>
  <c r="F203" i="22"/>
  <c r="H203" i="22"/>
  <c r="J203" i="22"/>
  <c r="L203" i="22"/>
  <c r="N203" i="22"/>
  <c r="P203" i="22"/>
  <c r="R203" i="22"/>
  <c r="T203" i="22"/>
  <c r="V203" i="22"/>
  <c r="X203" i="22"/>
  <c r="Z203" i="22"/>
  <c r="AB203" i="22"/>
  <c r="AD203" i="22"/>
  <c r="AF203" i="22"/>
  <c r="AH203" i="22"/>
  <c r="AJ203" i="22"/>
  <c r="AL203" i="22"/>
  <c r="AN203" i="22"/>
  <c r="AP203" i="22"/>
  <c r="AR203" i="22"/>
  <c r="AT203" i="22"/>
  <c r="AV203" i="22"/>
  <c r="AX203" i="22"/>
  <c r="AZ203" i="22"/>
  <c r="BB203" i="22"/>
  <c r="BD203" i="22"/>
  <c r="BF203" i="22"/>
  <c r="BH203" i="22"/>
  <c r="BJ203" i="22"/>
  <c r="BL203" i="22"/>
  <c r="BN203" i="22"/>
  <c r="BP203" i="22"/>
  <c r="BR203" i="22"/>
  <c r="BT203" i="22"/>
  <c r="BV203" i="22"/>
  <c r="BX203" i="22"/>
  <c r="BZ203" i="22"/>
  <c r="CB203" i="22"/>
  <c r="B204" i="22"/>
  <c r="CE97" i="22"/>
  <c r="B98" i="22"/>
  <c r="Y180" i="19"/>
  <c r="X180" i="19"/>
  <c r="W180" i="19"/>
  <c r="V180" i="19"/>
  <c r="U180" i="19"/>
  <c r="T180" i="19"/>
  <c r="S180" i="19"/>
  <c r="Q181" i="19"/>
  <c r="R180" i="19"/>
  <c r="Y90" i="19"/>
  <c r="X90" i="19"/>
  <c r="W90" i="19"/>
  <c r="V90" i="19"/>
  <c r="U90" i="19"/>
  <c r="T90" i="19"/>
  <c r="S90" i="19"/>
  <c r="R90" i="19"/>
  <c r="Q91" i="19"/>
  <c r="CC202" i="22"/>
  <c r="CD96" i="22" s="1"/>
  <c r="CC308" i="22"/>
  <c r="D310" i="22" l="1"/>
  <c r="F310" i="22"/>
  <c r="H310" i="22"/>
  <c r="J310" i="22"/>
  <c r="L310" i="22"/>
  <c r="N310" i="22"/>
  <c r="P310" i="22"/>
  <c r="R310" i="22"/>
  <c r="T310" i="22"/>
  <c r="V310" i="22"/>
  <c r="X310" i="22"/>
  <c r="Z310" i="22"/>
  <c r="AB310" i="22"/>
  <c r="AD310" i="22"/>
  <c r="AF310" i="22"/>
  <c r="AH310" i="22"/>
  <c r="AJ310" i="22"/>
  <c r="AL310" i="22"/>
  <c r="AN310" i="22"/>
  <c r="AP310" i="22"/>
  <c r="AR310" i="22"/>
  <c r="AT310" i="22"/>
  <c r="AV310" i="22"/>
  <c r="AX310" i="22"/>
  <c r="AZ310" i="22"/>
  <c r="BB310" i="22"/>
  <c r="BD310" i="22"/>
  <c r="BF310" i="22"/>
  <c r="BH310" i="22"/>
  <c r="BJ310" i="22"/>
  <c r="BL310" i="22"/>
  <c r="BN310" i="22"/>
  <c r="BP310" i="22"/>
  <c r="BR310" i="22"/>
  <c r="BT310" i="22"/>
  <c r="BV310" i="22"/>
  <c r="BX310" i="22"/>
  <c r="BZ310" i="22"/>
  <c r="CB310" i="22"/>
  <c r="B311" i="22"/>
  <c r="D204" i="22"/>
  <c r="F204" i="22"/>
  <c r="H204" i="22"/>
  <c r="J204" i="22"/>
  <c r="L204" i="22"/>
  <c r="N204" i="22"/>
  <c r="P204" i="22"/>
  <c r="R204" i="22"/>
  <c r="T204" i="22"/>
  <c r="V204" i="22"/>
  <c r="X204" i="22"/>
  <c r="Z204" i="22"/>
  <c r="AB204" i="22"/>
  <c r="AD204" i="22"/>
  <c r="AF204" i="22"/>
  <c r="AH204" i="22"/>
  <c r="AJ204" i="22"/>
  <c r="AL204" i="22"/>
  <c r="AN204" i="22"/>
  <c r="AP204" i="22"/>
  <c r="AR204" i="22"/>
  <c r="AT204" i="22"/>
  <c r="AV204" i="22"/>
  <c r="AX204" i="22"/>
  <c r="AZ204" i="22"/>
  <c r="BB204" i="22"/>
  <c r="BD204" i="22"/>
  <c r="BF204" i="22"/>
  <c r="BH204" i="22"/>
  <c r="BJ204" i="22"/>
  <c r="BL204" i="22"/>
  <c r="BN204" i="22"/>
  <c r="BP204" i="22"/>
  <c r="BR204" i="22"/>
  <c r="BT204" i="22"/>
  <c r="BV204" i="22"/>
  <c r="BX204" i="22"/>
  <c r="BZ204" i="22"/>
  <c r="CB204" i="22"/>
  <c r="B205" i="22"/>
  <c r="CE98" i="22"/>
  <c r="B99" i="22"/>
  <c r="Y181" i="19"/>
  <c r="X181" i="19"/>
  <c r="W181" i="19"/>
  <c r="V181" i="19"/>
  <c r="U181" i="19"/>
  <c r="T181" i="19"/>
  <c r="S181" i="19"/>
  <c r="R181" i="19"/>
  <c r="Q182" i="19"/>
  <c r="Y91" i="19"/>
  <c r="X91" i="19"/>
  <c r="W91" i="19"/>
  <c r="V91" i="19"/>
  <c r="U91" i="19"/>
  <c r="T91" i="19"/>
  <c r="S91" i="19"/>
  <c r="R91" i="19"/>
  <c r="Q92" i="19"/>
  <c r="CC309" i="22"/>
  <c r="CC203" i="22"/>
  <c r="CD97" i="22" s="1"/>
  <c r="D311" i="22" l="1"/>
  <c r="F311" i="22"/>
  <c r="H311" i="22"/>
  <c r="J311" i="22"/>
  <c r="L311" i="22"/>
  <c r="N311" i="22"/>
  <c r="P311" i="22"/>
  <c r="R311" i="22"/>
  <c r="T311" i="22"/>
  <c r="V311" i="22"/>
  <c r="X311" i="22"/>
  <c r="Z311" i="22"/>
  <c r="AB311" i="22"/>
  <c r="AD311" i="22"/>
  <c r="AF311" i="22"/>
  <c r="AH311" i="22"/>
  <c r="AJ311" i="22"/>
  <c r="AL311" i="22"/>
  <c r="AN311" i="22"/>
  <c r="AP311" i="22"/>
  <c r="AR311" i="22"/>
  <c r="AT311" i="22"/>
  <c r="AV311" i="22"/>
  <c r="AX311" i="22"/>
  <c r="AZ311" i="22"/>
  <c r="BB311" i="22"/>
  <c r="BD311" i="22"/>
  <c r="BF311" i="22"/>
  <c r="BH311" i="22"/>
  <c r="BJ311" i="22"/>
  <c r="BL311" i="22"/>
  <c r="BN311" i="22"/>
  <c r="BP311" i="22"/>
  <c r="BR311" i="22"/>
  <c r="BT311" i="22"/>
  <c r="BV311" i="22"/>
  <c r="BX311" i="22"/>
  <c r="BZ311" i="22"/>
  <c r="CB311" i="22"/>
  <c r="B312" i="22"/>
  <c r="D205" i="22"/>
  <c r="F205" i="22"/>
  <c r="H205" i="22"/>
  <c r="J205" i="22"/>
  <c r="L205" i="22"/>
  <c r="N205" i="22"/>
  <c r="P205" i="22"/>
  <c r="R205" i="22"/>
  <c r="T205" i="22"/>
  <c r="V205" i="22"/>
  <c r="X205" i="22"/>
  <c r="Z205" i="22"/>
  <c r="AB205" i="22"/>
  <c r="AD205" i="22"/>
  <c r="AF205" i="22"/>
  <c r="AH205" i="22"/>
  <c r="AJ205" i="22"/>
  <c r="AL205" i="22"/>
  <c r="AN205" i="22"/>
  <c r="AP205" i="22"/>
  <c r="AR205" i="22"/>
  <c r="AT205" i="22"/>
  <c r="AV205" i="22"/>
  <c r="AX205" i="22"/>
  <c r="AZ205" i="22"/>
  <c r="BB205" i="22"/>
  <c r="BD205" i="22"/>
  <c r="BF205" i="22"/>
  <c r="BH205" i="22"/>
  <c r="BJ205" i="22"/>
  <c r="BL205" i="22"/>
  <c r="BN205" i="22"/>
  <c r="BP205" i="22"/>
  <c r="BR205" i="22"/>
  <c r="BT205" i="22"/>
  <c r="BV205" i="22"/>
  <c r="BX205" i="22"/>
  <c r="BZ205" i="22"/>
  <c r="CB205" i="22"/>
  <c r="B206" i="22"/>
  <c r="CE99" i="22"/>
  <c r="B100" i="22"/>
  <c r="Y182" i="19"/>
  <c r="X182" i="19"/>
  <c r="W182" i="19"/>
  <c r="V182" i="19"/>
  <c r="U182" i="19"/>
  <c r="T182" i="19"/>
  <c r="S182" i="19"/>
  <c r="R182" i="19"/>
  <c r="Q183" i="19"/>
  <c r="Y92" i="19"/>
  <c r="X92" i="19"/>
  <c r="W92" i="19"/>
  <c r="V92" i="19"/>
  <c r="U92" i="19"/>
  <c r="T92" i="19"/>
  <c r="S92" i="19"/>
  <c r="R92" i="19"/>
  <c r="Q93" i="19"/>
  <c r="CC204" i="22"/>
  <c r="CD98" i="22" s="1"/>
  <c r="CC310" i="22"/>
  <c r="D312" i="22" l="1"/>
  <c r="F312" i="22"/>
  <c r="H312" i="22"/>
  <c r="J312" i="22"/>
  <c r="L312" i="22"/>
  <c r="N312" i="22"/>
  <c r="P312" i="22"/>
  <c r="R312" i="22"/>
  <c r="T312" i="22"/>
  <c r="V312" i="22"/>
  <c r="X312" i="22"/>
  <c r="Z312" i="22"/>
  <c r="AB312" i="22"/>
  <c r="AD312" i="22"/>
  <c r="AF312" i="22"/>
  <c r="AH312" i="22"/>
  <c r="AJ312" i="22"/>
  <c r="AL312" i="22"/>
  <c r="AN312" i="22"/>
  <c r="AP312" i="22"/>
  <c r="AR312" i="22"/>
  <c r="AT312" i="22"/>
  <c r="AV312" i="22"/>
  <c r="AX312" i="22"/>
  <c r="AZ312" i="22"/>
  <c r="BB312" i="22"/>
  <c r="BD312" i="22"/>
  <c r="BF312" i="22"/>
  <c r="BH312" i="22"/>
  <c r="BJ312" i="22"/>
  <c r="BL312" i="22"/>
  <c r="BN312" i="22"/>
  <c r="BP312" i="22"/>
  <c r="BR312" i="22"/>
  <c r="BT312" i="22"/>
  <c r="BV312" i="22"/>
  <c r="BX312" i="22"/>
  <c r="BZ312" i="22"/>
  <c r="CB312" i="22"/>
  <c r="B313" i="22"/>
  <c r="D206" i="22"/>
  <c r="F206" i="22"/>
  <c r="H206" i="22"/>
  <c r="J206" i="22"/>
  <c r="L206" i="22"/>
  <c r="N206" i="22"/>
  <c r="P206" i="22"/>
  <c r="R206" i="22"/>
  <c r="T206" i="22"/>
  <c r="V206" i="22"/>
  <c r="X206" i="22"/>
  <c r="Z206" i="22"/>
  <c r="AB206" i="22"/>
  <c r="AD206" i="22"/>
  <c r="AF206" i="22"/>
  <c r="AH206" i="22"/>
  <c r="AJ206" i="22"/>
  <c r="AL206" i="22"/>
  <c r="AN206" i="22"/>
  <c r="AP206" i="22"/>
  <c r="AR206" i="22"/>
  <c r="AT206" i="22"/>
  <c r="AV206" i="22"/>
  <c r="AX206" i="22"/>
  <c r="AZ206" i="22"/>
  <c r="BB206" i="22"/>
  <c r="BD206" i="22"/>
  <c r="BF206" i="22"/>
  <c r="BH206" i="22"/>
  <c r="BJ206" i="22"/>
  <c r="BL206" i="22"/>
  <c r="BN206" i="22"/>
  <c r="BP206" i="22"/>
  <c r="BR206" i="22"/>
  <c r="BT206" i="22"/>
  <c r="BV206" i="22"/>
  <c r="BX206" i="22"/>
  <c r="BZ206" i="22"/>
  <c r="CB206" i="22"/>
  <c r="B207" i="22"/>
  <c r="CE100" i="22"/>
  <c r="B101" i="22"/>
  <c r="Y183" i="19"/>
  <c r="X183" i="19"/>
  <c r="W183" i="19"/>
  <c r="V183" i="19"/>
  <c r="U183" i="19"/>
  <c r="T183" i="19"/>
  <c r="S183" i="19"/>
  <c r="R183" i="19"/>
  <c r="Q184" i="19"/>
  <c r="Y93" i="19"/>
  <c r="X93" i="19"/>
  <c r="W93" i="19"/>
  <c r="V93" i="19"/>
  <c r="U93" i="19"/>
  <c r="T93" i="19"/>
  <c r="S93" i="19"/>
  <c r="R93" i="19"/>
  <c r="Q94" i="19"/>
  <c r="CC311" i="22"/>
  <c r="CC205" i="22"/>
  <c r="CD99" i="22" s="1"/>
  <c r="D313" i="22" l="1"/>
  <c r="F313" i="22"/>
  <c r="H313" i="22"/>
  <c r="J313" i="22"/>
  <c r="L313" i="22"/>
  <c r="N313" i="22"/>
  <c r="P313" i="22"/>
  <c r="R313" i="22"/>
  <c r="T313" i="22"/>
  <c r="V313" i="22"/>
  <c r="X313" i="22"/>
  <c r="Z313" i="22"/>
  <c r="AB313" i="22"/>
  <c r="AD313" i="22"/>
  <c r="AF313" i="22"/>
  <c r="AH313" i="22"/>
  <c r="AJ313" i="22"/>
  <c r="AL313" i="22"/>
  <c r="AN313" i="22"/>
  <c r="AP313" i="22"/>
  <c r="AR313" i="22"/>
  <c r="AT313" i="22"/>
  <c r="AV313" i="22"/>
  <c r="AX313" i="22"/>
  <c r="AZ313" i="22"/>
  <c r="BB313" i="22"/>
  <c r="BD313" i="22"/>
  <c r="BF313" i="22"/>
  <c r="BH313" i="22"/>
  <c r="BJ313" i="22"/>
  <c r="BL313" i="22"/>
  <c r="BN313" i="22"/>
  <c r="BP313" i="22"/>
  <c r="BR313" i="22"/>
  <c r="BT313" i="22"/>
  <c r="BV313" i="22"/>
  <c r="BX313" i="22"/>
  <c r="BZ313" i="22"/>
  <c r="CB313" i="22"/>
  <c r="B314" i="22"/>
  <c r="D207" i="22"/>
  <c r="F207" i="22"/>
  <c r="H207" i="22"/>
  <c r="J207" i="22"/>
  <c r="L207" i="22"/>
  <c r="N207" i="22"/>
  <c r="P207" i="22"/>
  <c r="R207" i="22"/>
  <c r="T207" i="22"/>
  <c r="V207" i="22"/>
  <c r="X207" i="22"/>
  <c r="Z207" i="22"/>
  <c r="AB207" i="22"/>
  <c r="AD207" i="22"/>
  <c r="AF207" i="22"/>
  <c r="AH207" i="22"/>
  <c r="AJ207" i="22"/>
  <c r="AL207" i="22"/>
  <c r="AN207" i="22"/>
  <c r="AP207" i="22"/>
  <c r="AR207" i="22"/>
  <c r="AT207" i="22"/>
  <c r="AV207" i="22"/>
  <c r="AX207" i="22"/>
  <c r="AZ207" i="22"/>
  <c r="BB207" i="22"/>
  <c r="BD207" i="22"/>
  <c r="BF207" i="22"/>
  <c r="BH207" i="22"/>
  <c r="BJ207" i="22"/>
  <c r="BL207" i="22"/>
  <c r="BN207" i="22"/>
  <c r="BP207" i="22"/>
  <c r="BR207" i="22"/>
  <c r="BT207" i="22"/>
  <c r="BV207" i="22"/>
  <c r="BX207" i="22"/>
  <c r="BZ207" i="22"/>
  <c r="CB207" i="22"/>
  <c r="B208" i="22"/>
  <c r="CE101" i="22"/>
  <c r="B102" i="22"/>
  <c r="Y184" i="19"/>
  <c r="X184" i="19"/>
  <c r="W184" i="19"/>
  <c r="V184" i="19"/>
  <c r="U184" i="19"/>
  <c r="T184" i="19"/>
  <c r="S184" i="19"/>
  <c r="R184" i="19"/>
  <c r="Q185" i="19"/>
  <c r="Y94" i="19"/>
  <c r="X94" i="19"/>
  <c r="W94" i="19"/>
  <c r="V94" i="19"/>
  <c r="U94" i="19"/>
  <c r="T94" i="19"/>
  <c r="S94" i="19"/>
  <c r="R94" i="19"/>
  <c r="Q95" i="19"/>
  <c r="CC312" i="22"/>
  <c r="CC206" i="22"/>
  <c r="CD100" i="22" s="1"/>
  <c r="D314" i="22" l="1"/>
  <c r="F314" i="22"/>
  <c r="H314" i="22"/>
  <c r="J314" i="22"/>
  <c r="L314" i="22"/>
  <c r="N314" i="22"/>
  <c r="P314" i="22"/>
  <c r="R314" i="22"/>
  <c r="T314" i="22"/>
  <c r="V314" i="22"/>
  <c r="X314" i="22"/>
  <c r="Z314" i="22"/>
  <c r="AB314" i="22"/>
  <c r="AD314" i="22"/>
  <c r="AF314" i="22"/>
  <c r="AH314" i="22"/>
  <c r="AJ314" i="22"/>
  <c r="AL314" i="22"/>
  <c r="AN314" i="22"/>
  <c r="AP314" i="22"/>
  <c r="AR314" i="22"/>
  <c r="AT314" i="22"/>
  <c r="AV314" i="22"/>
  <c r="AX314" i="22"/>
  <c r="AZ314" i="22"/>
  <c r="BB314" i="22"/>
  <c r="BD314" i="22"/>
  <c r="BF314" i="22"/>
  <c r="BH314" i="22"/>
  <c r="BJ314" i="22"/>
  <c r="BL314" i="22"/>
  <c r="BN314" i="22"/>
  <c r="BP314" i="22"/>
  <c r="BR314" i="22"/>
  <c r="BT314" i="22"/>
  <c r="BV314" i="22"/>
  <c r="BX314" i="22"/>
  <c r="BZ314" i="22"/>
  <c r="CB314" i="22"/>
  <c r="B315" i="22"/>
  <c r="D208" i="22"/>
  <c r="F208" i="22"/>
  <c r="H208" i="22"/>
  <c r="J208" i="22"/>
  <c r="L208" i="22"/>
  <c r="N208" i="22"/>
  <c r="P208" i="22"/>
  <c r="R208" i="22"/>
  <c r="T208" i="22"/>
  <c r="V208" i="22"/>
  <c r="X208" i="22"/>
  <c r="Z208" i="22"/>
  <c r="AB208" i="22"/>
  <c r="AD208" i="22"/>
  <c r="AF208" i="22"/>
  <c r="AH208" i="22"/>
  <c r="AJ208" i="22"/>
  <c r="AL208" i="22"/>
  <c r="AN208" i="22"/>
  <c r="AP208" i="22"/>
  <c r="AR208" i="22"/>
  <c r="AT208" i="22"/>
  <c r="AV208" i="22"/>
  <c r="AX208" i="22"/>
  <c r="AZ208" i="22"/>
  <c r="BB208" i="22"/>
  <c r="BD208" i="22"/>
  <c r="BF208" i="22"/>
  <c r="BH208" i="22"/>
  <c r="BJ208" i="22"/>
  <c r="BL208" i="22"/>
  <c r="BN208" i="22"/>
  <c r="BP208" i="22"/>
  <c r="BR208" i="22"/>
  <c r="BT208" i="22"/>
  <c r="BV208" i="22"/>
  <c r="BX208" i="22"/>
  <c r="BZ208" i="22"/>
  <c r="CB208" i="22"/>
  <c r="B209" i="22"/>
  <c r="CE102" i="22"/>
  <c r="B103" i="22"/>
  <c r="Y185" i="19"/>
  <c r="X185" i="19"/>
  <c r="W185" i="19"/>
  <c r="V185" i="19"/>
  <c r="U185" i="19"/>
  <c r="T185" i="19"/>
  <c r="S185" i="19"/>
  <c r="R185" i="19"/>
  <c r="Q186" i="19"/>
  <c r="Y95" i="19"/>
  <c r="X95" i="19"/>
  <c r="W95" i="19"/>
  <c r="V95" i="19"/>
  <c r="U95" i="19"/>
  <c r="T95" i="19"/>
  <c r="S95" i="19"/>
  <c r="R95" i="19"/>
  <c r="Q96" i="19"/>
  <c r="CC313" i="22"/>
  <c r="CC207" i="22"/>
  <c r="CD101" i="22" s="1"/>
  <c r="D315" i="22" l="1"/>
  <c r="F315" i="22"/>
  <c r="H315" i="22"/>
  <c r="J315" i="22"/>
  <c r="L315" i="22"/>
  <c r="N315" i="22"/>
  <c r="P315" i="22"/>
  <c r="R315" i="22"/>
  <c r="T315" i="22"/>
  <c r="V315" i="22"/>
  <c r="X315" i="22"/>
  <c r="Z315" i="22"/>
  <c r="AB315" i="22"/>
  <c r="AD315" i="22"/>
  <c r="AF315" i="22"/>
  <c r="AH315" i="22"/>
  <c r="AJ315" i="22"/>
  <c r="AL315" i="22"/>
  <c r="AN315" i="22"/>
  <c r="AP315" i="22"/>
  <c r="AR315" i="22"/>
  <c r="AT315" i="22"/>
  <c r="AV315" i="22"/>
  <c r="AX315" i="22"/>
  <c r="AZ315" i="22"/>
  <c r="BB315" i="22"/>
  <c r="BD315" i="22"/>
  <c r="BF315" i="22"/>
  <c r="BH315" i="22"/>
  <c r="BJ315" i="22"/>
  <c r="BL315" i="22"/>
  <c r="BN315" i="22"/>
  <c r="BP315" i="22"/>
  <c r="BR315" i="22"/>
  <c r="BT315" i="22"/>
  <c r="BV315" i="22"/>
  <c r="BX315" i="22"/>
  <c r="BZ315" i="22"/>
  <c r="CB315" i="22"/>
  <c r="B316" i="22"/>
  <c r="D209" i="22"/>
  <c r="F209" i="22"/>
  <c r="H209" i="22"/>
  <c r="J209" i="22"/>
  <c r="L209" i="22"/>
  <c r="N209" i="22"/>
  <c r="P209" i="22"/>
  <c r="R209" i="22"/>
  <c r="T209" i="22"/>
  <c r="V209" i="22"/>
  <c r="X209" i="22"/>
  <c r="Z209" i="22"/>
  <c r="AB209" i="22"/>
  <c r="AD209" i="22"/>
  <c r="AF209" i="22"/>
  <c r="AH209" i="22"/>
  <c r="AJ209" i="22"/>
  <c r="AL209" i="22"/>
  <c r="AN209" i="22"/>
  <c r="AP209" i="22"/>
  <c r="AR209" i="22"/>
  <c r="AT209" i="22"/>
  <c r="AV209" i="22"/>
  <c r="AX209" i="22"/>
  <c r="AZ209" i="22"/>
  <c r="BB209" i="22"/>
  <c r="BD209" i="22"/>
  <c r="BF209" i="22"/>
  <c r="BH209" i="22"/>
  <c r="BJ209" i="22"/>
  <c r="BL209" i="22"/>
  <c r="BN209" i="22"/>
  <c r="BP209" i="22"/>
  <c r="BR209" i="22"/>
  <c r="BT209" i="22"/>
  <c r="BV209" i="22"/>
  <c r="BX209" i="22"/>
  <c r="BZ209" i="22"/>
  <c r="CB209" i="22"/>
  <c r="B210" i="22"/>
  <c r="CE103" i="22"/>
  <c r="B104" i="22"/>
  <c r="Y186" i="19"/>
  <c r="X186" i="19"/>
  <c r="W186" i="19"/>
  <c r="V186" i="19"/>
  <c r="U186" i="19"/>
  <c r="T186" i="19"/>
  <c r="S186" i="19"/>
  <c r="R186" i="19"/>
  <c r="Q187" i="19"/>
  <c r="Y96" i="19"/>
  <c r="X96" i="19"/>
  <c r="W96" i="19"/>
  <c r="V96" i="19"/>
  <c r="U96" i="19"/>
  <c r="T96" i="19"/>
  <c r="S96" i="19"/>
  <c r="R96" i="19"/>
  <c r="Q97" i="19"/>
  <c r="CC208" i="22"/>
  <c r="CD102" i="22" s="1"/>
  <c r="CC314" i="22"/>
  <c r="D316" i="22" l="1"/>
  <c r="F316" i="22"/>
  <c r="H316" i="22"/>
  <c r="J316" i="22"/>
  <c r="L316" i="22"/>
  <c r="N316" i="22"/>
  <c r="P316" i="22"/>
  <c r="R316" i="22"/>
  <c r="T316" i="22"/>
  <c r="V316" i="22"/>
  <c r="X316" i="22"/>
  <c r="Z316" i="22"/>
  <c r="AB316" i="22"/>
  <c r="AD316" i="22"/>
  <c r="AF316" i="22"/>
  <c r="AH316" i="22"/>
  <c r="AJ316" i="22"/>
  <c r="AL316" i="22"/>
  <c r="AN316" i="22"/>
  <c r="AP316" i="22"/>
  <c r="AR316" i="22"/>
  <c r="AT316" i="22"/>
  <c r="AV316" i="22"/>
  <c r="AX316" i="22"/>
  <c r="AZ316" i="22"/>
  <c r="BB316" i="22"/>
  <c r="BD316" i="22"/>
  <c r="BF316" i="22"/>
  <c r="BH316" i="22"/>
  <c r="BJ316" i="22"/>
  <c r="BL316" i="22"/>
  <c r="BN316" i="22"/>
  <c r="BP316" i="22"/>
  <c r="BR316" i="22"/>
  <c r="BT316" i="22"/>
  <c r="BV316" i="22"/>
  <c r="BX316" i="22"/>
  <c r="BZ316" i="22"/>
  <c r="CB316" i="22"/>
  <c r="B317" i="22"/>
  <c r="D210" i="22"/>
  <c r="F210" i="22"/>
  <c r="H210" i="22"/>
  <c r="J210" i="22"/>
  <c r="L210" i="22"/>
  <c r="N210" i="22"/>
  <c r="P210" i="22"/>
  <c r="R210" i="22"/>
  <c r="T210" i="22"/>
  <c r="V210" i="22"/>
  <c r="X210" i="22"/>
  <c r="Z210" i="22"/>
  <c r="AB210" i="22"/>
  <c r="AD210" i="22"/>
  <c r="AF210" i="22"/>
  <c r="AH210" i="22"/>
  <c r="AJ210" i="22"/>
  <c r="AL210" i="22"/>
  <c r="AN210" i="22"/>
  <c r="AP210" i="22"/>
  <c r="AR210" i="22"/>
  <c r="AT210" i="22"/>
  <c r="AV210" i="22"/>
  <c r="AX210" i="22"/>
  <c r="AZ210" i="22"/>
  <c r="BB210" i="22"/>
  <c r="BD210" i="22"/>
  <c r="BF210" i="22"/>
  <c r="BH210" i="22"/>
  <c r="BJ210" i="22"/>
  <c r="BL210" i="22"/>
  <c r="BN210" i="22"/>
  <c r="BP210" i="22"/>
  <c r="BR210" i="22"/>
  <c r="BT210" i="22"/>
  <c r="BV210" i="22"/>
  <c r="BX210" i="22"/>
  <c r="BZ210" i="22"/>
  <c r="CB210" i="22"/>
  <c r="B211" i="22"/>
  <c r="CE104" i="22"/>
  <c r="B105" i="22"/>
  <c r="Y187" i="19"/>
  <c r="X187" i="19"/>
  <c r="W187" i="19"/>
  <c r="V187" i="19"/>
  <c r="U187" i="19"/>
  <c r="T187" i="19"/>
  <c r="S187" i="19"/>
  <c r="R187" i="19"/>
  <c r="Q188" i="19"/>
  <c r="Y97" i="19"/>
  <c r="X97" i="19"/>
  <c r="W97" i="19"/>
  <c r="V97" i="19"/>
  <c r="U97" i="19"/>
  <c r="T97" i="19"/>
  <c r="S97" i="19"/>
  <c r="R97" i="19"/>
  <c r="Q98" i="19"/>
  <c r="CC315" i="22"/>
  <c r="CC209" i="22"/>
  <c r="CD103" i="22" s="1"/>
  <c r="D317" i="22" l="1"/>
  <c r="F317" i="22"/>
  <c r="H317" i="22"/>
  <c r="J317" i="22"/>
  <c r="L317" i="22"/>
  <c r="N317" i="22"/>
  <c r="P317" i="22"/>
  <c r="R317" i="22"/>
  <c r="T317" i="22"/>
  <c r="V317" i="22"/>
  <c r="X317" i="22"/>
  <c r="Z317" i="22"/>
  <c r="AB317" i="22"/>
  <c r="AD317" i="22"/>
  <c r="AF317" i="22"/>
  <c r="AH317" i="22"/>
  <c r="AJ317" i="22"/>
  <c r="AL317" i="22"/>
  <c r="AN317" i="22"/>
  <c r="AP317" i="22"/>
  <c r="AR317" i="22"/>
  <c r="AT317" i="22"/>
  <c r="AV317" i="22"/>
  <c r="AX317" i="22"/>
  <c r="AZ317" i="22"/>
  <c r="BB317" i="22"/>
  <c r="BD317" i="22"/>
  <c r="BF317" i="22"/>
  <c r="BH317" i="22"/>
  <c r="BJ317" i="22"/>
  <c r="BL317" i="22"/>
  <c r="BN317" i="22"/>
  <c r="BP317" i="22"/>
  <c r="BR317" i="22"/>
  <c r="BT317" i="22"/>
  <c r="BV317" i="22"/>
  <c r="BX317" i="22"/>
  <c r="BZ317" i="22"/>
  <c r="CB317" i="22"/>
  <c r="B318" i="22"/>
  <c r="D211" i="22"/>
  <c r="F211" i="22"/>
  <c r="H211" i="22"/>
  <c r="J211" i="22"/>
  <c r="L211" i="22"/>
  <c r="N211" i="22"/>
  <c r="P211" i="22"/>
  <c r="R211" i="22"/>
  <c r="T211" i="22"/>
  <c r="V211" i="22"/>
  <c r="X211" i="22"/>
  <c r="Z211" i="22"/>
  <c r="AB211" i="22"/>
  <c r="AD211" i="22"/>
  <c r="AF211" i="22"/>
  <c r="AH211" i="22"/>
  <c r="AJ211" i="22"/>
  <c r="AL211" i="22"/>
  <c r="AN211" i="22"/>
  <c r="AP211" i="22"/>
  <c r="AR211" i="22"/>
  <c r="AT211" i="22"/>
  <c r="AV211" i="22"/>
  <c r="AX211" i="22"/>
  <c r="AZ211" i="22"/>
  <c r="BB211" i="22"/>
  <c r="BD211" i="22"/>
  <c r="BF211" i="22"/>
  <c r="BH211" i="22"/>
  <c r="BJ211" i="22"/>
  <c r="BL211" i="22"/>
  <c r="BN211" i="22"/>
  <c r="BP211" i="22"/>
  <c r="BR211" i="22"/>
  <c r="BT211" i="22"/>
  <c r="BV211" i="22"/>
  <c r="BX211" i="22"/>
  <c r="BZ211" i="22"/>
  <c r="CB211" i="22"/>
  <c r="B212" i="22"/>
  <c r="CE105" i="22"/>
  <c r="B106" i="22"/>
  <c r="Y188" i="19"/>
  <c r="X188" i="19"/>
  <c r="W188" i="19"/>
  <c r="V188" i="19"/>
  <c r="U188" i="19"/>
  <c r="T188" i="19"/>
  <c r="S188" i="19"/>
  <c r="R188" i="19"/>
  <c r="Q189" i="19"/>
  <c r="Y98" i="19"/>
  <c r="X98" i="19"/>
  <c r="W98" i="19"/>
  <c r="V98" i="19"/>
  <c r="U98" i="19"/>
  <c r="T98" i="19"/>
  <c r="S98" i="19"/>
  <c r="R98" i="19"/>
  <c r="Q99" i="19"/>
  <c r="CC210" i="22"/>
  <c r="CD104" i="22" s="1"/>
  <c r="CC316" i="22"/>
  <c r="D318" i="22" l="1"/>
  <c r="F318" i="22"/>
  <c r="H318" i="22"/>
  <c r="J318" i="22"/>
  <c r="L318" i="22"/>
  <c r="N318" i="22"/>
  <c r="P318" i="22"/>
  <c r="R318" i="22"/>
  <c r="T318" i="22"/>
  <c r="V318" i="22"/>
  <c r="X318" i="22"/>
  <c r="Z318" i="22"/>
  <c r="AB318" i="22"/>
  <c r="AD318" i="22"/>
  <c r="AF318" i="22"/>
  <c r="AH318" i="22"/>
  <c r="AJ318" i="22"/>
  <c r="AL318" i="22"/>
  <c r="AN318" i="22"/>
  <c r="AP318" i="22"/>
  <c r="AR318" i="22"/>
  <c r="AT318" i="22"/>
  <c r="AV318" i="22"/>
  <c r="AX318" i="22"/>
  <c r="AZ318" i="22"/>
  <c r="BB318" i="22"/>
  <c r="BD318" i="22"/>
  <c r="BF318" i="22"/>
  <c r="BH318" i="22"/>
  <c r="BJ318" i="22"/>
  <c r="BL318" i="22"/>
  <c r="BN318" i="22"/>
  <c r="BP318" i="22"/>
  <c r="BR318" i="22"/>
  <c r="BT318" i="22"/>
  <c r="BV318" i="22"/>
  <c r="BX318" i="22"/>
  <c r="BZ318" i="22"/>
  <c r="CB318" i="22"/>
  <c r="B319" i="22"/>
  <c r="D212" i="22"/>
  <c r="F212" i="22"/>
  <c r="H212" i="22"/>
  <c r="J212" i="22"/>
  <c r="L212" i="22"/>
  <c r="N212" i="22"/>
  <c r="P212" i="22"/>
  <c r="R212" i="22"/>
  <c r="T212" i="22"/>
  <c r="V212" i="22"/>
  <c r="X212" i="22"/>
  <c r="Z212" i="22"/>
  <c r="AB212" i="22"/>
  <c r="AD212" i="22"/>
  <c r="AF212" i="22"/>
  <c r="AH212" i="22"/>
  <c r="AJ212" i="22"/>
  <c r="AL212" i="22"/>
  <c r="AN212" i="22"/>
  <c r="AP212" i="22"/>
  <c r="AR212" i="22"/>
  <c r="AT212" i="22"/>
  <c r="AV212" i="22"/>
  <c r="AX212" i="22"/>
  <c r="AZ212" i="22"/>
  <c r="BB212" i="22"/>
  <c r="BD212" i="22"/>
  <c r="BF212" i="22"/>
  <c r="BH212" i="22"/>
  <c r="BJ212" i="22"/>
  <c r="BL212" i="22"/>
  <c r="BN212" i="22"/>
  <c r="BP212" i="22"/>
  <c r="BR212" i="22"/>
  <c r="BT212" i="22"/>
  <c r="BV212" i="22"/>
  <c r="BX212" i="22"/>
  <c r="BZ212" i="22"/>
  <c r="CB212" i="22"/>
  <c r="B213" i="22"/>
  <c r="CE106" i="22"/>
  <c r="B107" i="22"/>
  <c r="Y189" i="19"/>
  <c r="X189" i="19"/>
  <c r="W189" i="19"/>
  <c r="V189" i="19"/>
  <c r="U189" i="19"/>
  <c r="T189" i="19"/>
  <c r="S189" i="19"/>
  <c r="R189" i="19"/>
  <c r="Q190" i="19"/>
  <c r="Y99" i="19"/>
  <c r="X99" i="19"/>
  <c r="W99" i="19"/>
  <c r="V99" i="19"/>
  <c r="U99" i="19"/>
  <c r="T99" i="19"/>
  <c r="S99" i="19"/>
  <c r="R99" i="19"/>
  <c r="Q100" i="19"/>
  <c r="CC211" i="22"/>
  <c r="CD105" i="22" s="1"/>
  <c r="CC317" i="22"/>
  <c r="D319" i="22" l="1"/>
  <c r="F319" i="22"/>
  <c r="H319" i="22"/>
  <c r="J319" i="22"/>
  <c r="L319" i="22"/>
  <c r="N319" i="22"/>
  <c r="P319" i="22"/>
  <c r="R319" i="22"/>
  <c r="T319" i="22"/>
  <c r="V319" i="22"/>
  <c r="X319" i="22"/>
  <c r="Z319" i="22"/>
  <c r="AB319" i="22"/>
  <c r="AD319" i="22"/>
  <c r="AF319" i="22"/>
  <c r="AH319" i="22"/>
  <c r="AJ319" i="22"/>
  <c r="AL319" i="22"/>
  <c r="AN319" i="22"/>
  <c r="AP319" i="22"/>
  <c r="AR319" i="22"/>
  <c r="AT319" i="22"/>
  <c r="AV319" i="22"/>
  <c r="AX319" i="22"/>
  <c r="AZ319" i="22"/>
  <c r="BB319" i="22"/>
  <c r="BD319" i="22"/>
  <c r="BF319" i="22"/>
  <c r="BH319" i="22"/>
  <c r="BJ319" i="22"/>
  <c r="BL319" i="22"/>
  <c r="BN319" i="22"/>
  <c r="BP319" i="22"/>
  <c r="BR319" i="22"/>
  <c r="BT319" i="22"/>
  <c r="BV319" i="22"/>
  <c r="BX319" i="22"/>
  <c r="BZ319" i="22"/>
  <c r="CB319" i="22"/>
  <c r="B320" i="22"/>
  <c r="D213" i="22"/>
  <c r="F213" i="22"/>
  <c r="H213" i="22"/>
  <c r="J213" i="22"/>
  <c r="L213" i="22"/>
  <c r="N213" i="22"/>
  <c r="P213" i="22"/>
  <c r="R213" i="22"/>
  <c r="T213" i="22"/>
  <c r="V213" i="22"/>
  <c r="X213" i="22"/>
  <c r="Z213" i="22"/>
  <c r="AB213" i="22"/>
  <c r="AD213" i="22"/>
  <c r="AF213" i="22"/>
  <c r="AH213" i="22"/>
  <c r="AJ213" i="22"/>
  <c r="AL213" i="22"/>
  <c r="AN213" i="22"/>
  <c r="AP213" i="22"/>
  <c r="AR213" i="22"/>
  <c r="AT213" i="22"/>
  <c r="AV213" i="22"/>
  <c r="AX213" i="22"/>
  <c r="AZ213" i="22"/>
  <c r="BB213" i="22"/>
  <c r="BD213" i="22"/>
  <c r="BF213" i="22"/>
  <c r="BH213" i="22"/>
  <c r="BJ213" i="22"/>
  <c r="BL213" i="22"/>
  <c r="BN213" i="22"/>
  <c r="BP213" i="22"/>
  <c r="BR213" i="22"/>
  <c r="BT213" i="22"/>
  <c r="BV213" i="22"/>
  <c r="BX213" i="22"/>
  <c r="BZ213" i="22"/>
  <c r="CB213" i="22"/>
  <c r="B214" i="22"/>
  <c r="CE107" i="22"/>
  <c r="B108" i="22"/>
  <c r="Y190" i="19"/>
  <c r="X190" i="19"/>
  <c r="W190" i="19"/>
  <c r="V190" i="19"/>
  <c r="U190" i="19"/>
  <c r="T190" i="19"/>
  <c r="S190" i="19"/>
  <c r="R190" i="19"/>
  <c r="Q191" i="19"/>
  <c r="Y100" i="19"/>
  <c r="X100" i="19"/>
  <c r="W100" i="19"/>
  <c r="V100" i="19"/>
  <c r="U100" i="19"/>
  <c r="T100" i="19"/>
  <c r="S100" i="19"/>
  <c r="R100" i="19"/>
  <c r="Q101" i="19"/>
  <c r="CC212" i="22"/>
  <c r="CD106" i="22" s="1"/>
  <c r="CC318" i="22"/>
  <c r="D320" i="22" l="1"/>
  <c r="F320" i="22"/>
  <c r="H320" i="22"/>
  <c r="J320" i="22"/>
  <c r="L320" i="22"/>
  <c r="N320" i="22"/>
  <c r="P320" i="22"/>
  <c r="R320" i="22"/>
  <c r="T320" i="22"/>
  <c r="V320" i="22"/>
  <c r="X320" i="22"/>
  <c r="Z320" i="22"/>
  <c r="AB320" i="22"/>
  <c r="AD320" i="22"/>
  <c r="AF320" i="22"/>
  <c r="AH320" i="22"/>
  <c r="AJ320" i="22"/>
  <c r="AL320" i="22"/>
  <c r="AN320" i="22"/>
  <c r="AP320" i="22"/>
  <c r="AR320" i="22"/>
  <c r="AT320" i="22"/>
  <c r="AV320" i="22"/>
  <c r="AX320" i="22"/>
  <c r="AZ320" i="22"/>
  <c r="BB320" i="22"/>
  <c r="BD320" i="22"/>
  <c r="BF320" i="22"/>
  <c r="BH320" i="22"/>
  <c r="BJ320" i="22"/>
  <c r="BL320" i="22"/>
  <c r="BN320" i="22"/>
  <c r="BP320" i="22"/>
  <c r="BR320" i="22"/>
  <c r="BT320" i="22"/>
  <c r="BV320" i="22"/>
  <c r="BX320" i="22"/>
  <c r="BZ320" i="22"/>
  <c r="CB320" i="22"/>
  <c r="B321" i="22"/>
  <c r="D214" i="22"/>
  <c r="F214" i="22"/>
  <c r="H214" i="22"/>
  <c r="J214" i="22"/>
  <c r="L214" i="22"/>
  <c r="N214" i="22"/>
  <c r="P214" i="22"/>
  <c r="R214" i="22"/>
  <c r="T214" i="22"/>
  <c r="V214" i="22"/>
  <c r="X214" i="22"/>
  <c r="Z214" i="22"/>
  <c r="AB214" i="22"/>
  <c r="AD214" i="22"/>
  <c r="AF214" i="22"/>
  <c r="AH214" i="22"/>
  <c r="AJ214" i="22"/>
  <c r="AL214" i="22"/>
  <c r="AN214" i="22"/>
  <c r="AP214" i="22"/>
  <c r="AR214" i="22"/>
  <c r="AT214" i="22"/>
  <c r="AV214" i="22"/>
  <c r="AX214" i="22"/>
  <c r="AZ214" i="22"/>
  <c r="BB214" i="22"/>
  <c r="BD214" i="22"/>
  <c r="BF214" i="22"/>
  <c r="BH214" i="22"/>
  <c r="BJ214" i="22"/>
  <c r="BL214" i="22"/>
  <c r="BN214" i="22"/>
  <c r="BP214" i="22"/>
  <c r="BR214" i="22"/>
  <c r="BT214" i="22"/>
  <c r="BV214" i="22"/>
  <c r="BX214" i="22"/>
  <c r="BZ214" i="22"/>
  <c r="CB214" i="22"/>
  <c r="B215" i="22"/>
  <c r="B109" i="22"/>
  <c r="CE108" i="22"/>
  <c r="Y191" i="19"/>
  <c r="X191" i="19"/>
  <c r="W191" i="19"/>
  <c r="V191" i="19"/>
  <c r="U191" i="19"/>
  <c r="T191" i="19"/>
  <c r="S191" i="19"/>
  <c r="R191" i="19"/>
  <c r="Q192" i="19"/>
  <c r="Y101" i="19"/>
  <c r="X101" i="19"/>
  <c r="W101" i="19"/>
  <c r="V101" i="19"/>
  <c r="U101" i="19"/>
  <c r="T101" i="19"/>
  <c r="S101" i="19"/>
  <c r="R101" i="19"/>
  <c r="Q102" i="19"/>
  <c r="CC319" i="22"/>
  <c r="CC213" i="22"/>
  <c r="CD107" i="22" s="1"/>
  <c r="D321" i="22" l="1"/>
  <c r="F321" i="22"/>
  <c r="H321" i="22"/>
  <c r="J321" i="22"/>
  <c r="L321" i="22"/>
  <c r="N321" i="22"/>
  <c r="P321" i="22"/>
  <c r="R321" i="22"/>
  <c r="T321" i="22"/>
  <c r="V321" i="22"/>
  <c r="X321" i="22"/>
  <c r="Z321" i="22"/>
  <c r="AB321" i="22"/>
  <c r="AD321" i="22"/>
  <c r="AF321" i="22"/>
  <c r="AH321" i="22"/>
  <c r="AJ321" i="22"/>
  <c r="AL321" i="22"/>
  <c r="AN321" i="22"/>
  <c r="AP321" i="22"/>
  <c r="AR321" i="22"/>
  <c r="AT321" i="22"/>
  <c r="AV321" i="22"/>
  <c r="AX321" i="22"/>
  <c r="AZ321" i="22"/>
  <c r="BB321" i="22"/>
  <c r="BD321" i="22"/>
  <c r="BF321" i="22"/>
  <c r="BH321" i="22"/>
  <c r="BJ321" i="22"/>
  <c r="BL321" i="22"/>
  <c r="BN321" i="22"/>
  <c r="BP321" i="22"/>
  <c r="BR321" i="22"/>
  <c r="BT321" i="22"/>
  <c r="BV321" i="22"/>
  <c r="BX321" i="22"/>
  <c r="BZ321" i="22"/>
  <c r="CB321" i="22"/>
  <c r="B322" i="22"/>
  <c r="D215" i="22"/>
  <c r="F215" i="22"/>
  <c r="H215" i="22"/>
  <c r="J215" i="22"/>
  <c r="L215" i="22"/>
  <c r="N215" i="22"/>
  <c r="P215" i="22"/>
  <c r="R215" i="22"/>
  <c r="T215" i="22"/>
  <c r="V215" i="22"/>
  <c r="X215" i="22"/>
  <c r="Z215" i="22"/>
  <c r="AB215" i="22"/>
  <c r="AD215" i="22"/>
  <c r="AF215" i="22"/>
  <c r="AH215" i="22"/>
  <c r="AJ215" i="22"/>
  <c r="AL215" i="22"/>
  <c r="AN215" i="22"/>
  <c r="AP215" i="22"/>
  <c r="AR215" i="22"/>
  <c r="AT215" i="22"/>
  <c r="AV215" i="22"/>
  <c r="AX215" i="22"/>
  <c r="AZ215" i="22"/>
  <c r="BB215" i="22"/>
  <c r="BD215" i="22"/>
  <c r="BF215" i="22"/>
  <c r="BH215" i="22"/>
  <c r="BJ215" i="22"/>
  <c r="BL215" i="22"/>
  <c r="BN215" i="22"/>
  <c r="BP215" i="22"/>
  <c r="BR215" i="22"/>
  <c r="BT215" i="22"/>
  <c r="BV215" i="22"/>
  <c r="BX215" i="22"/>
  <c r="BZ215" i="22"/>
  <c r="CB215" i="22"/>
  <c r="B216" i="22"/>
  <c r="CE109" i="22"/>
  <c r="B110" i="22"/>
  <c r="N18" i="25"/>
  <c r="L18" i="25"/>
  <c r="M18" i="25"/>
  <c r="N17" i="25"/>
  <c r="M17" i="25"/>
  <c r="L17" i="25"/>
  <c r="N16" i="25"/>
  <c r="M16" i="25"/>
  <c r="L16" i="25"/>
  <c r="N15" i="25"/>
  <c r="M15" i="25"/>
  <c r="L15" i="25"/>
  <c r="N14" i="25"/>
  <c r="M14" i="25"/>
  <c r="L14" i="25"/>
  <c r="N13" i="25"/>
  <c r="M13" i="25"/>
  <c r="L13" i="25"/>
  <c r="N12" i="25"/>
  <c r="M12" i="25"/>
  <c r="L12" i="25"/>
  <c r="N11" i="25"/>
  <c r="M11" i="25"/>
  <c r="L11" i="25"/>
  <c r="N10" i="25"/>
  <c r="M10" i="25"/>
  <c r="L10" i="25"/>
  <c r="L9" i="25"/>
  <c r="M9" i="25"/>
  <c r="N9" i="25"/>
  <c r="N8" i="25"/>
  <c r="M8" i="25"/>
  <c r="L8" i="25"/>
  <c r="N7" i="25"/>
  <c r="M7" i="25"/>
  <c r="L7" i="25"/>
  <c r="N6" i="25"/>
  <c r="M6" i="25"/>
  <c r="L6" i="25"/>
  <c r="L5" i="25"/>
  <c r="M5" i="25"/>
  <c r="N5" i="25"/>
  <c r="L4" i="25"/>
  <c r="M4" i="25"/>
  <c r="N4" i="25"/>
  <c r="Y192" i="19"/>
  <c r="X192" i="19"/>
  <c r="W192" i="19"/>
  <c r="V192" i="19"/>
  <c r="U192" i="19"/>
  <c r="T192" i="19"/>
  <c r="S192" i="19"/>
  <c r="R192" i="19"/>
  <c r="Q193" i="19"/>
  <c r="Y102" i="19"/>
  <c r="X102" i="19"/>
  <c r="W102" i="19"/>
  <c r="V102" i="19"/>
  <c r="U102" i="19"/>
  <c r="T102" i="19"/>
  <c r="S102" i="19"/>
  <c r="R102" i="19"/>
  <c r="Q103" i="19"/>
  <c r="CC214" i="22"/>
  <c r="CD108" i="22" s="1"/>
  <c r="CC320" i="22"/>
  <c r="D322" i="22" l="1"/>
  <c r="F322" i="22"/>
  <c r="H322" i="22"/>
  <c r="J322" i="22"/>
  <c r="L322" i="22"/>
  <c r="N322" i="22"/>
  <c r="P322" i="22"/>
  <c r="R322" i="22"/>
  <c r="T322" i="22"/>
  <c r="V322" i="22"/>
  <c r="X322" i="22"/>
  <c r="Z322" i="22"/>
  <c r="AB322" i="22"/>
  <c r="AD322" i="22"/>
  <c r="AF322" i="22"/>
  <c r="AH322" i="22"/>
  <c r="AJ322" i="22"/>
  <c r="AL322" i="22"/>
  <c r="AN322" i="22"/>
  <c r="AP322" i="22"/>
  <c r="AR322" i="22"/>
  <c r="AT322" i="22"/>
  <c r="AV322" i="22"/>
  <c r="AX322" i="22"/>
  <c r="AZ322" i="22"/>
  <c r="BB322" i="22"/>
  <c r="BD322" i="22"/>
  <c r="BF322" i="22"/>
  <c r="BH322" i="22"/>
  <c r="BJ322" i="22"/>
  <c r="BL322" i="22"/>
  <c r="BN322" i="22"/>
  <c r="BP322" i="22"/>
  <c r="BR322" i="22"/>
  <c r="BT322" i="22"/>
  <c r="BV322" i="22"/>
  <c r="BX322" i="22"/>
  <c r="BZ322" i="22"/>
  <c r="CB322" i="22"/>
  <c r="B323" i="22"/>
  <c r="D216" i="22"/>
  <c r="F216" i="22"/>
  <c r="H216" i="22"/>
  <c r="J216" i="22"/>
  <c r="L216" i="22"/>
  <c r="N216" i="22"/>
  <c r="P216" i="22"/>
  <c r="R216" i="22"/>
  <c r="T216" i="22"/>
  <c r="V216" i="22"/>
  <c r="X216" i="22"/>
  <c r="Z216" i="22"/>
  <c r="AB216" i="22"/>
  <c r="AD216" i="22"/>
  <c r="AF216" i="22"/>
  <c r="AH216" i="22"/>
  <c r="AJ216" i="22"/>
  <c r="AL216" i="22"/>
  <c r="AN216" i="22"/>
  <c r="AP216" i="22"/>
  <c r="AR216" i="22"/>
  <c r="AT216" i="22"/>
  <c r="AV216" i="22"/>
  <c r="AX216" i="22"/>
  <c r="AZ216" i="22"/>
  <c r="BB216" i="22"/>
  <c r="BD216" i="22"/>
  <c r="BF216" i="22"/>
  <c r="BH216" i="22"/>
  <c r="BJ216" i="22"/>
  <c r="BL216" i="22"/>
  <c r="BN216" i="22"/>
  <c r="BP216" i="22"/>
  <c r="BR216" i="22"/>
  <c r="BT216" i="22"/>
  <c r="BV216" i="22"/>
  <c r="BX216" i="22"/>
  <c r="BZ216" i="22"/>
  <c r="CB216" i="22"/>
  <c r="B217" i="22"/>
  <c r="CE110" i="22"/>
  <c r="B111" i="22"/>
  <c r="Y193" i="19"/>
  <c r="X193" i="19"/>
  <c r="W193" i="19"/>
  <c r="V193" i="19"/>
  <c r="U193" i="19"/>
  <c r="T193" i="19"/>
  <c r="S193" i="19"/>
  <c r="R193" i="19"/>
  <c r="Q194" i="19"/>
  <c r="Y103" i="19"/>
  <c r="X103" i="19"/>
  <c r="W103" i="19"/>
  <c r="V103" i="19"/>
  <c r="U103" i="19"/>
  <c r="T103" i="19"/>
  <c r="S103" i="19"/>
  <c r="R103" i="19"/>
  <c r="CC321" i="22"/>
  <c r="CC215" i="22"/>
  <c r="CD109" i="22" s="1"/>
  <c r="M19" i="25"/>
  <c r="N19" i="25"/>
  <c r="L19" i="25"/>
  <c r="D323" i="22" l="1"/>
  <c r="F323" i="22"/>
  <c r="H323" i="22"/>
  <c r="J323" i="22"/>
  <c r="L323" i="22"/>
  <c r="N323" i="22"/>
  <c r="P323" i="22"/>
  <c r="R323" i="22"/>
  <c r="T323" i="22"/>
  <c r="V323" i="22"/>
  <c r="X323" i="22"/>
  <c r="Z323" i="22"/>
  <c r="AB323" i="22"/>
  <c r="AD323" i="22"/>
  <c r="AF323" i="22"/>
  <c r="AH323" i="22"/>
  <c r="AJ323" i="22"/>
  <c r="AL323" i="22"/>
  <c r="AN323" i="22"/>
  <c r="AP323" i="22"/>
  <c r="AR323" i="22"/>
  <c r="AT323" i="22"/>
  <c r="AV323" i="22"/>
  <c r="AX323" i="22"/>
  <c r="AZ323" i="22"/>
  <c r="BB323" i="22"/>
  <c r="BD323" i="22"/>
  <c r="BF323" i="22"/>
  <c r="BH323" i="22"/>
  <c r="BJ323" i="22"/>
  <c r="BL323" i="22"/>
  <c r="BN323" i="22"/>
  <c r="BP323" i="22"/>
  <c r="BR323" i="22"/>
  <c r="BT323" i="22"/>
  <c r="BV323" i="22"/>
  <c r="BX323" i="22"/>
  <c r="BZ323" i="22"/>
  <c r="CB323" i="22"/>
  <c r="B324" i="22"/>
  <c r="D217" i="22"/>
  <c r="F217" i="22"/>
  <c r="H217" i="22"/>
  <c r="J217" i="22"/>
  <c r="L217" i="22"/>
  <c r="N217" i="22"/>
  <c r="P217" i="22"/>
  <c r="R217" i="22"/>
  <c r="T217" i="22"/>
  <c r="V217" i="22"/>
  <c r="X217" i="22"/>
  <c r="Z217" i="22"/>
  <c r="AB217" i="22"/>
  <c r="AD217" i="22"/>
  <c r="AF217" i="22"/>
  <c r="AH217" i="22"/>
  <c r="AJ217" i="22"/>
  <c r="AL217" i="22"/>
  <c r="AN217" i="22"/>
  <c r="AP217" i="22"/>
  <c r="AR217" i="22"/>
  <c r="AT217" i="22"/>
  <c r="AV217" i="22"/>
  <c r="AX217" i="22"/>
  <c r="AZ217" i="22"/>
  <c r="BB217" i="22"/>
  <c r="BD217" i="22"/>
  <c r="BF217" i="22"/>
  <c r="BH217" i="22"/>
  <c r="BJ217" i="22"/>
  <c r="BL217" i="22"/>
  <c r="BN217" i="22"/>
  <c r="BP217" i="22"/>
  <c r="BR217" i="22"/>
  <c r="BT217" i="22"/>
  <c r="BV217" i="22"/>
  <c r="BX217" i="22"/>
  <c r="BZ217" i="22"/>
  <c r="CB217" i="22"/>
  <c r="B218" i="22"/>
  <c r="CE111" i="22"/>
  <c r="B112" i="22"/>
  <c r="Y194" i="19"/>
  <c r="X194" i="19"/>
  <c r="W194" i="19"/>
  <c r="V194" i="19"/>
  <c r="U194" i="19"/>
  <c r="T194" i="19"/>
  <c r="S194" i="19"/>
  <c r="R194" i="19"/>
  <c r="Q195" i="19"/>
  <c r="CC322" i="22"/>
  <c r="CC216" i="22"/>
  <c r="CD110" i="22" s="1"/>
  <c r="D324" i="22" l="1"/>
  <c r="F324" i="22"/>
  <c r="H324" i="22"/>
  <c r="J324" i="22"/>
  <c r="L324" i="22"/>
  <c r="N324" i="22"/>
  <c r="P324" i="22"/>
  <c r="R324" i="22"/>
  <c r="T324" i="22"/>
  <c r="V324" i="22"/>
  <c r="X324" i="22"/>
  <c r="Z324" i="22"/>
  <c r="AB324" i="22"/>
  <c r="AD324" i="22"/>
  <c r="AF324" i="22"/>
  <c r="AH324" i="22"/>
  <c r="AJ324" i="22"/>
  <c r="AL324" i="22"/>
  <c r="AN324" i="22"/>
  <c r="AP324" i="22"/>
  <c r="AR324" i="22"/>
  <c r="AT324" i="22"/>
  <c r="AV324" i="22"/>
  <c r="AX324" i="22"/>
  <c r="AZ324" i="22"/>
  <c r="BB324" i="22"/>
  <c r="BD324" i="22"/>
  <c r="BF324" i="22"/>
  <c r="BH324" i="22"/>
  <c r="BJ324" i="22"/>
  <c r="BL324" i="22"/>
  <c r="BN324" i="22"/>
  <c r="BP324" i="22"/>
  <c r="BR324" i="22"/>
  <c r="BT324" i="22"/>
  <c r="BV324" i="22"/>
  <c r="BX324" i="22"/>
  <c r="BZ324" i="22"/>
  <c r="CB324" i="22"/>
  <c r="B325" i="22"/>
  <c r="D218" i="22"/>
  <c r="F218" i="22"/>
  <c r="H218" i="22"/>
  <c r="J218" i="22"/>
  <c r="L218" i="22"/>
  <c r="N218" i="22"/>
  <c r="P218" i="22"/>
  <c r="R218" i="22"/>
  <c r="T218" i="22"/>
  <c r="V218" i="22"/>
  <c r="X218" i="22"/>
  <c r="Z218" i="22"/>
  <c r="AB218" i="22"/>
  <c r="AD218" i="22"/>
  <c r="AF218" i="22"/>
  <c r="AH218" i="22"/>
  <c r="AJ218" i="22"/>
  <c r="AL218" i="22"/>
  <c r="AN218" i="22"/>
  <c r="AP218" i="22"/>
  <c r="AR218" i="22"/>
  <c r="AT218" i="22"/>
  <c r="AV218" i="22"/>
  <c r="AX218" i="22"/>
  <c r="AZ218" i="22"/>
  <c r="BB218" i="22"/>
  <c r="BD218" i="22"/>
  <c r="BF218" i="22"/>
  <c r="BH218" i="22"/>
  <c r="BJ218" i="22"/>
  <c r="BL218" i="22"/>
  <c r="BN218" i="22"/>
  <c r="BP218" i="22"/>
  <c r="BR218" i="22"/>
  <c r="BT218" i="22"/>
  <c r="BV218" i="22"/>
  <c r="BX218" i="22"/>
  <c r="BZ218" i="22"/>
  <c r="CB218" i="22"/>
  <c r="B219" i="22"/>
  <c r="CE112" i="22"/>
  <c r="B113" i="22"/>
  <c r="Y195" i="19"/>
  <c r="X195" i="19"/>
  <c r="W195" i="19"/>
  <c r="V195" i="19"/>
  <c r="U195" i="19"/>
  <c r="T195" i="19"/>
  <c r="S195" i="19"/>
  <c r="R195" i="19"/>
  <c r="Q196" i="19"/>
  <c r="CC323" i="22"/>
  <c r="CC217" i="22"/>
  <c r="CD111" i="22" s="1"/>
  <c r="D325" i="22" l="1"/>
  <c r="F325" i="22"/>
  <c r="H325" i="22"/>
  <c r="J325" i="22"/>
  <c r="L325" i="22"/>
  <c r="N325" i="22"/>
  <c r="P325" i="22"/>
  <c r="R325" i="22"/>
  <c r="T325" i="22"/>
  <c r="V325" i="22"/>
  <c r="X325" i="22"/>
  <c r="Z325" i="22"/>
  <c r="AB325" i="22"/>
  <c r="AD325" i="22"/>
  <c r="AF325" i="22"/>
  <c r="AH325" i="22"/>
  <c r="AJ325" i="22"/>
  <c r="AL325" i="22"/>
  <c r="AN325" i="22"/>
  <c r="AP325" i="22"/>
  <c r="AR325" i="22"/>
  <c r="AT325" i="22"/>
  <c r="AV325" i="22"/>
  <c r="AX325" i="22"/>
  <c r="AZ325" i="22"/>
  <c r="BB325" i="22"/>
  <c r="BD325" i="22"/>
  <c r="BF325" i="22"/>
  <c r="BH325" i="22"/>
  <c r="BJ325" i="22"/>
  <c r="BL325" i="22"/>
  <c r="BN325" i="22"/>
  <c r="BP325" i="22"/>
  <c r="BR325" i="22"/>
  <c r="BT325" i="22"/>
  <c r="BV325" i="22"/>
  <c r="BX325" i="22"/>
  <c r="BZ325" i="22"/>
  <c r="CB325" i="22"/>
  <c r="B326" i="22"/>
  <c r="D219" i="22"/>
  <c r="F219" i="22"/>
  <c r="H219" i="22"/>
  <c r="J219" i="22"/>
  <c r="L219" i="22"/>
  <c r="N219" i="22"/>
  <c r="P219" i="22"/>
  <c r="R219" i="22"/>
  <c r="T219" i="22"/>
  <c r="V219" i="22"/>
  <c r="X219" i="22"/>
  <c r="Z219" i="22"/>
  <c r="AB219" i="22"/>
  <c r="AD219" i="22"/>
  <c r="AF219" i="22"/>
  <c r="AH219" i="22"/>
  <c r="AJ219" i="22"/>
  <c r="AL219" i="22"/>
  <c r="AN219" i="22"/>
  <c r="AP219" i="22"/>
  <c r="AR219" i="22"/>
  <c r="AT219" i="22"/>
  <c r="AV219" i="22"/>
  <c r="AX219" i="22"/>
  <c r="AZ219" i="22"/>
  <c r="BB219" i="22"/>
  <c r="BD219" i="22"/>
  <c r="BF219" i="22"/>
  <c r="BH219" i="22"/>
  <c r="BJ219" i="22"/>
  <c r="BL219" i="22"/>
  <c r="BN219" i="22"/>
  <c r="BP219" i="22"/>
  <c r="BR219" i="22"/>
  <c r="BT219" i="22"/>
  <c r="BV219" i="22"/>
  <c r="BX219" i="22"/>
  <c r="BZ219" i="22"/>
  <c r="CB219" i="22"/>
  <c r="B220" i="22"/>
  <c r="CE113" i="22"/>
  <c r="B114" i="22"/>
  <c r="Y196" i="19"/>
  <c r="X196" i="19"/>
  <c r="W196" i="19"/>
  <c r="V196" i="19"/>
  <c r="U196" i="19"/>
  <c r="T196" i="19"/>
  <c r="S196" i="19"/>
  <c r="R196" i="19"/>
  <c r="Q197" i="19"/>
  <c r="CC218" i="22"/>
  <c r="CD112" i="22" s="1"/>
  <c r="CC324" i="22"/>
  <c r="D326" i="22" l="1"/>
  <c r="F326" i="22"/>
  <c r="H326" i="22"/>
  <c r="J326" i="22"/>
  <c r="L326" i="22"/>
  <c r="N326" i="22"/>
  <c r="P326" i="22"/>
  <c r="R326" i="22"/>
  <c r="T326" i="22"/>
  <c r="V326" i="22"/>
  <c r="X326" i="22"/>
  <c r="Z326" i="22"/>
  <c r="AB326" i="22"/>
  <c r="AD326" i="22"/>
  <c r="AF326" i="22"/>
  <c r="AH326" i="22"/>
  <c r="AJ326" i="22"/>
  <c r="AL326" i="22"/>
  <c r="AN326" i="22"/>
  <c r="AP326" i="22"/>
  <c r="AR326" i="22"/>
  <c r="AT326" i="22"/>
  <c r="AV326" i="22"/>
  <c r="AX326" i="22"/>
  <c r="AZ326" i="22"/>
  <c r="BB326" i="22"/>
  <c r="BD326" i="22"/>
  <c r="BF326" i="22"/>
  <c r="BH326" i="22"/>
  <c r="BJ326" i="22"/>
  <c r="BL326" i="22"/>
  <c r="BN326" i="22"/>
  <c r="BP326" i="22"/>
  <c r="BR326" i="22"/>
  <c r="BT326" i="22"/>
  <c r="BV326" i="22"/>
  <c r="BX326" i="22"/>
  <c r="BZ326" i="22"/>
  <c r="CB326" i="22"/>
  <c r="B327" i="22"/>
  <c r="D220" i="22"/>
  <c r="F220" i="22"/>
  <c r="H220" i="22"/>
  <c r="J220" i="22"/>
  <c r="L220" i="22"/>
  <c r="N220" i="22"/>
  <c r="P220" i="22"/>
  <c r="R220" i="22"/>
  <c r="T220" i="22"/>
  <c r="V220" i="22"/>
  <c r="X220" i="22"/>
  <c r="Z220" i="22"/>
  <c r="AB220" i="22"/>
  <c r="AD220" i="22"/>
  <c r="AF220" i="22"/>
  <c r="AH220" i="22"/>
  <c r="AJ220" i="22"/>
  <c r="AL220" i="22"/>
  <c r="AN220" i="22"/>
  <c r="AP220" i="22"/>
  <c r="AR220" i="22"/>
  <c r="AT220" i="22"/>
  <c r="AV220" i="22"/>
  <c r="AX220" i="22"/>
  <c r="AZ220" i="22"/>
  <c r="BB220" i="22"/>
  <c r="BD220" i="22"/>
  <c r="BF220" i="22"/>
  <c r="BH220" i="22"/>
  <c r="BJ220" i="22"/>
  <c r="BL220" i="22"/>
  <c r="BN220" i="22"/>
  <c r="BP220" i="22"/>
  <c r="BR220" i="22"/>
  <c r="BT220" i="22"/>
  <c r="BV220" i="22"/>
  <c r="BX220" i="22"/>
  <c r="BZ220" i="22"/>
  <c r="CB220" i="22"/>
  <c r="B221" i="22"/>
  <c r="CE114" i="22"/>
  <c r="B115" i="22"/>
  <c r="Y197" i="19"/>
  <c r="X197" i="19"/>
  <c r="W197" i="19"/>
  <c r="V197" i="19"/>
  <c r="U197" i="19"/>
  <c r="T197" i="19"/>
  <c r="S197" i="19"/>
  <c r="R197" i="19"/>
  <c r="Q198" i="19"/>
  <c r="CC325" i="22"/>
  <c r="CC219" i="22"/>
  <c r="CD113" i="22" s="1"/>
  <c r="D327" i="22" l="1"/>
  <c r="F327" i="22"/>
  <c r="H327" i="22"/>
  <c r="J327" i="22"/>
  <c r="L327" i="22"/>
  <c r="N327" i="22"/>
  <c r="P327" i="22"/>
  <c r="R327" i="22"/>
  <c r="T327" i="22"/>
  <c r="V327" i="22"/>
  <c r="X327" i="22"/>
  <c r="Z327" i="22"/>
  <c r="AB327" i="22"/>
  <c r="AD327" i="22"/>
  <c r="AF327" i="22"/>
  <c r="AH327" i="22"/>
  <c r="AJ327" i="22"/>
  <c r="AL327" i="22"/>
  <c r="AN327" i="22"/>
  <c r="AP327" i="22"/>
  <c r="AR327" i="22"/>
  <c r="AT327" i="22"/>
  <c r="AV327" i="22"/>
  <c r="AX327" i="22"/>
  <c r="AZ327" i="22"/>
  <c r="BB327" i="22"/>
  <c r="BD327" i="22"/>
  <c r="BF327" i="22"/>
  <c r="BH327" i="22"/>
  <c r="BJ327" i="22"/>
  <c r="BL327" i="22"/>
  <c r="BN327" i="22"/>
  <c r="BP327" i="22"/>
  <c r="BR327" i="22"/>
  <c r="BT327" i="22"/>
  <c r="BV327" i="22"/>
  <c r="BX327" i="22"/>
  <c r="BZ327" i="22"/>
  <c r="CB327" i="22"/>
  <c r="B328" i="22"/>
  <c r="D221" i="22"/>
  <c r="F221" i="22"/>
  <c r="H221" i="22"/>
  <c r="J221" i="22"/>
  <c r="L221" i="22"/>
  <c r="N221" i="22"/>
  <c r="P221" i="22"/>
  <c r="R221" i="22"/>
  <c r="T221" i="22"/>
  <c r="V221" i="22"/>
  <c r="X221" i="22"/>
  <c r="Z221" i="22"/>
  <c r="AB221" i="22"/>
  <c r="AD221" i="22"/>
  <c r="AF221" i="22"/>
  <c r="AH221" i="22"/>
  <c r="AJ221" i="22"/>
  <c r="AL221" i="22"/>
  <c r="AN221" i="22"/>
  <c r="AP221" i="22"/>
  <c r="AR221" i="22"/>
  <c r="AT221" i="22"/>
  <c r="AV221" i="22"/>
  <c r="AX221" i="22"/>
  <c r="AZ221" i="22"/>
  <c r="BB221" i="22"/>
  <c r="BD221" i="22"/>
  <c r="BF221" i="22"/>
  <c r="BH221" i="22"/>
  <c r="BJ221" i="22"/>
  <c r="BL221" i="22"/>
  <c r="BN221" i="22"/>
  <c r="BP221" i="22"/>
  <c r="BR221" i="22"/>
  <c r="BT221" i="22"/>
  <c r="BV221" i="22"/>
  <c r="BX221" i="22"/>
  <c r="BZ221" i="22"/>
  <c r="CB221" i="22"/>
  <c r="B222" i="22"/>
  <c r="B116" i="22"/>
  <c r="CE115" i="22"/>
  <c r="Y198" i="19"/>
  <c r="X198" i="19"/>
  <c r="W198" i="19"/>
  <c r="V198" i="19"/>
  <c r="U198" i="19"/>
  <c r="T198" i="19"/>
  <c r="S198" i="19"/>
  <c r="R198" i="19"/>
  <c r="Q199" i="19"/>
  <c r="CC326" i="22"/>
  <c r="CC220" i="22"/>
  <c r="CD114" i="22" s="1"/>
  <c r="D328" i="22" l="1"/>
  <c r="F328" i="22"/>
  <c r="H328" i="22"/>
  <c r="J328" i="22"/>
  <c r="L328" i="22"/>
  <c r="N328" i="22"/>
  <c r="P328" i="22"/>
  <c r="R328" i="22"/>
  <c r="T328" i="22"/>
  <c r="V328" i="22"/>
  <c r="X328" i="22"/>
  <c r="Z328" i="22"/>
  <c r="AB328" i="22"/>
  <c r="AD328" i="22"/>
  <c r="AF328" i="22"/>
  <c r="AH328" i="22"/>
  <c r="AJ328" i="22"/>
  <c r="AL328" i="22"/>
  <c r="AN328" i="22"/>
  <c r="AP328" i="22"/>
  <c r="AR328" i="22"/>
  <c r="AT328" i="22"/>
  <c r="AV328" i="22"/>
  <c r="AX328" i="22"/>
  <c r="AZ328" i="22"/>
  <c r="BB328" i="22"/>
  <c r="BD328" i="22"/>
  <c r="BF328" i="22"/>
  <c r="BH328" i="22"/>
  <c r="BJ328" i="22"/>
  <c r="BL328" i="22"/>
  <c r="BN328" i="22"/>
  <c r="BP328" i="22"/>
  <c r="BR328" i="22"/>
  <c r="BT328" i="22"/>
  <c r="BV328" i="22"/>
  <c r="BX328" i="22"/>
  <c r="BZ328" i="22"/>
  <c r="CB328" i="22"/>
  <c r="B329" i="22"/>
  <c r="D222" i="22"/>
  <c r="F222" i="22"/>
  <c r="H222" i="22"/>
  <c r="J222" i="22"/>
  <c r="L222" i="22"/>
  <c r="N222" i="22"/>
  <c r="P222" i="22"/>
  <c r="R222" i="22"/>
  <c r="T222" i="22"/>
  <c r="V222" i="22"/>
  <c r="X222" i="22"/>
  <c r="Z222" i="22"/>
  <c r="AB222" i="22"/>
  <c r="AD222" i="22"/>
  <c r="AF222" i="22"/>
  <c r="AH222" i="22"/>
  <c r="AJ222" i="22"/>
  <c r="AL222" i="22"/>
  <c r="AN222" i="22"/>
  <c r="AP222" i="22"/>
  <c r="AR222" i="22"/>
  <c r="AT222" i="22"/>
  <c r="AV222" i="22"/>
  <c r="AX222" i="22"/>
  <c r="AZ222" i="22"/>
  <c r="BB222" i="22"/>
  <c r="BD222" i="22"/>
  <c r="BF222" i="22"/>
  <c r="BH222" i="22"/>
  <c r="BJ222" i="22"/>
  <c r="BL222" i="22"/>
  <c r="BN222" i="22"/>
  <c r="BP222" i="22"/>
  <c r="BR222" i="22"/>
  <c r="BT222" i="22"/>
  <c r="BV222" i="22"/>
  <c r="BX222" i="22"/>
  <c r="BZ222" i="22"/>
  <c r="CB222" i="22"/>
  <c r="B223" i="22"/>
  <c r="CE116" i="22"/>
  <c r="B117" i="22"/>
  <c r="Y199" i="19"/>
  <c r="X199" i="19"/>
  <c r="W199" i="19"/>
  <c r="V199" i="19"/>
  <c r="U199" i="19"/>
  <c r="T199" i="19"/>
  <c r="S199" i="19"/>
  <c r="R199" i="19"/>
  <c r="Q200" i="19"/>
  <c r="CC221" i="22"/>
  <c r="CD115" i="22" s="1"/>
  <c r="CC327" i="22"/>
  <c r="D329" i="22" l="1"/>
  <c r="F329" i="22"/>
  <c r="H329" i="22"/>
  <c r="J329" i="22"/>
  <c r="L329" i="22"/>
  <c r="N329" i="22"/>
  <c r="P329" i="22"/>
  <c r="R329" i="22"/>
  <c r="T329" i="22"/>
  <c r="V329" i="22"/>
  <c r="X329" i="22"/>
  <c r="Z329" i="22"/>
  <c r="AB329" i="22"/>
  <c r="AD329" i="22"/>
  <c r="AF329" i="22"/>
  <c r="AH329" i="22"/>
  <c r="AJ329" i="22"/>
  <c r="AL329" i="22"/>
  <c r="AN329" i="22"/>
  <c r="AP329" i="22"/>
  <c r="AR329" i="22"/>
  <c r="AT329" i="22"/>
  <c r="AV329" i="22"/>
  <c r="AX329" i="22"/>
  <c r="AZ329" i="22"/>
  <c r="BB329" i="22"/>
  <c r="BD329" i="22"/>
  <c r="BF329" i="22"/>
  <c r="BH329" i="22"/>
  <c r="BJ329" i="22"/>
  <c r="BL329" i="22"/>
  <c r="BN329" i="22"/>
  <c r="BP329" i="22"/>
  <c r="BR329" i="22"/>
  <c r="BT329" i="22"/>
  <c r="BV329" i="22"/>
  <c r="BX329" i="22"/>
  <c r="BZ329" i="22"/>
  <c r="CB329" i="22"/>
  <c r="B330" i="22"/>
  <c r="D223" i="22"/>
  <c r="F223" i="22"/>
  <c r="H223" i="22"/>
  <c r="J223" i="22"/>
  <c r="L223" i="22"/>
  <c r="N223" i="22"/>
  <c r="P223" i="22"/>
  <c r="R223" i="22"/>
  <c r="T223" i="22"/>
  <c r="V223" i="22"/>
  <c r="X223" i="22"/>
  <c r="Z223" i="22"/>
  <c r="AB223" i="22"/>
  <c r="AD223" i="22"/>
  <c r="AF223" i="22"/>
  <c r="AH223" i="22"/>
  <c r="AJ223" i="22"/>
  <c r="AL223" i="22"/>
  <c r="AN223" i="22"/>
  <c r="AP223" i="22"/>
  <c r="AR223" i="22"/>
  <c r="AT223" i="22"/>
  <c r="AV223" i="22"/>
  <c r="AX223" i="22"/>
  <c r="AZ223" i="22"/>
  <c r="BB223" i="22"/>
  <c r="BD223" i="22"/>
  <c r="BF223" i="22"/>
  <c r="BH223" i="22"/>
  <c r="BJ223" i="22"/>
  <c r="BL223" i="22"/>
  <c r="BN223" i="22"/>
  <c r="BP223" i="22"/>
  <c r="BR223" i="22"/>
  <c r="BT223" i="22"/>
  <c r="BV223" i="22"/>
  <c r="BX223" i="22"/>
  <c r="BZ223" i="22"/>
  <c r="CB223" i="22"/>
  <c r="B224" i="22"/>
  <c r="N21" i="25"/>
  <c r="M21" i="25"/>
  <c r="L21" i="25"/>
  <c r="L22" i="25"/>
  <c r="M22" i="25"/>
  <c r="N22" i="25"/>
  <c r="L23" i="25"/>
  <c r="M23" i="25"/>
  <c r="N23" i="25"/>
  <c r="L24" i="25"/>
  <c r="M24" i="25"/>
  <c r="N24" i="25"/>
  <c r="M25" i="25"/>
  <c r="N26" i="25"/>
  <c r="L26" i="25"/>
  <c r="L27" i="25"/>
  <c r="L25" i="25"/>
  <c r="N25" i="25"/>
  <c r="M26" i="25"/>
  <c r="M27" i="25"/>
  <c r="N27" i="25"/>
  <c r="CE117" i="22"/>
  <c r="B118" i="22"/>
  <c r="Y200" i="19"/>
  <c r="X200" i="19"/>
  <c r="W200" i="19"/>
  <c r="V200" i="19"/>
  <c r="U200" i="19"/>
  <c r="T200" i="19"/>
  <c r="S200" i="19"/>
  <c r="R200" i="19"/>
  <c r="Q201" i="19"/>
  <c r="CC222" i="22"/>
  <c r="CD116" i="22" s="1"/>
  <c r="CC328" i="22"/>
  <c r="D330" i="22" l="1"/>
  <c r="F330" i="22"/>
  <c r="H330" i="22"/>
  <c r="J330" i="22"/>
  <c r="L330" i="22"/>
  <c r="N330" i="22"/>
  <c r="P330" i="22"/>
  <c r="R330" i="22"/>
  <c r="T330" i="22"/>
  <c r="V330" i="22"/>
  <c r="X330" i="22"/>
  <c r="Z330" i="22"/>
  <c r="AB330" i="22"/>
  <c r="AD330" i="22"/>
  <c r="AF330" i="22"/>
  <c r="AH330" i="22"/>
  <c r="AJ330" i="22"/>
  <c r="AL330" i="22"/>
  <c r="AN330" i="22"/>
  <c r="AP330" i="22"/>
  <c r="AR330" i="22"/>
  <c r="AT330" i="22"/>
  <c r="AV330" i="22"/>
  <c r="AX330" i="22"/>
  <c r="AZ330" i="22"/>
  <c r="BB330" i="22"/>
  <c r="BD330" i="22"/>
  <c r="BF330" i="22"/>
  <c r="BH330" i="22"/>
  <c r="BJ330" i="22"/>
  <c r="BL330" i="22"/>
  <c r="BN330" i="22"/>
  <c r="BP330" i="22"/>
  <c r="BR330" i="22"/>
  <c r="BT330" i="22"/>
  <c r="BV330" i="22"/>
  <c r="BX330" i="22"/>
  <c r="BZ330" i="22"/>
  <c r="CB330" i="22"/>
  <c r="B331" i="22"/>
  <c r="D224" i="22"/>
  <c r="F224" i="22"/>
  <c r="H224" i="22"/>
  <c r="J224" i="22"/>
  <c r="L224" i="22"/>
  <c r="N224" i="22"/>
  <c r="P224" i="22"/>
  <c r="R224" i="22"/>
  <c r="T224" i="22"/>
  <c r="V224" i="22"/>
  <c r="X224" i="22"/>
  <c r="Z224" i="22"/>
  <c r="AB224" i="22"/>
  <c r="AD224" i="22"/>
  <c r="AF224" i="22"/>
  <c r="AH224" i="22"/>
  <c r="AJ224" i="22"/>
  <c r="AL224" i="22"/>
  <c r="AN224" i="22"/>
  <c r="AP224" i="22"/>
  <c r="AR224" i="22"/>
  <c r="AT224" i="22"/>
  <c r="AV224" i="22"/>
  <c r="AX224" i="22"/>
  <c r="AZ224" i="22"/>
  <c r="BB224" i="22"/>
  <c r="BD224" i="22"/>
  <c r="BF224" i="22"/>
  <c r="BH224" i="22"/>
  <c r="BJ224" i="22"/>
  <c r="BL224" i="22"/>
  <c r="BN224" i="22"/>
  <c r="BP224" i="22"/>
  <c r="BR224" i="22"/>
  <c r="BT224" i="22"/>
  <c r="BV224" i="22"/>
  <c r="BX224" i="22"/>
  <c r="BZ224" i="22"/>
  <c r="CB224" i="22"/>
  <c r="B225" i="22"/>
  <c r="CE118" i="22"/>
  <c r="B119" i="22"/>
  <c r="Y201" i="19"/>
  <c r="X201" i="19"/>
  <c r="W201" i="19"/>
  <c r="V201" i="19"/>
  <c r="U201" i="19"/>
  <c r="T201" i="19"/>
  <c r="S201" i="19"/>
  <c r="R201" i="19"/>
  <c r="Q202" i="19"/>
  <c r="CC329" i="22"/>
  <c r="CC223" i="22"/>
  <c r="CD117" i="22" s="1"/>
  <c r="L28" i="25"/>
  <c r="M28" i="25"/>
  <c r="N28" i="25"/>
  <c r="D331" i="22" l="1"/>
  <c r="F331" i="22"/>
  <c r="H331" i="22"/>
  <c r="J331" i="22"/>
  <c r="L331" i="22"/>
  <c r="N331" i="22"/>
  <c r="P331" i="22"/>
  <c r="R331" i="22"/>
  <c r="T331" i="22"/>
  <c r="V331" i="22"/>
  <c r="X331" i="22"/>
  <c r="Z331" i="22"/>
  <c r="AB331" i="22"/>
  <c r="AD331" i="22"/>
  <c r="AF331" i="22"/>
  <c r="AH331" i="22"/>
  <c r="AJ331" i="22"/>
  <c r="AL331" i="22"/>
  <c r="AN331" i="22"/>
  <c r="AP331" i="22"/>
  <c r="AR331" i="22"/>
  <c r="AT331" i="22"/>
  <c r="AV331" i="22"/>
  <c r="AX331" i="22"/>
  <c r="AZ331" i="22"/>
  <c r="BB331" i="22"/>
  <c r="BD331" i="22"/>
  <c r="BF331" i="22"/>
  <c r="BH331" i="22"/>
  <c r="BJ331" i="22"/>
  <c r="BL331" i="22"/>
  <c r="BN331" i="22"/>
  <c r="BP331" i="22"/>
  <c r="BR331" i="22"/>
  <c r="BT331" i="22"/>
  <c r="BV331" i="22"/>
  <c r="BX331" i="22"/>
  <c r="BZ331" i="22"/>
  <c r="CB331" i="22"/>
  <c r="B332" i="22"/>
  <c r="D225" i="22"/>
  <c r="F225" i="22"/>
  <c r="H225" i="22"/>
  <c r="J225" i="22"/>
  <c r="L225" i="22"/>
  <c r="N225" i="22"/>
  <c r="P225" i="22"/>
  <c r="R225" i="22"/>
  <c r="T225" i="22"/>
  <c r="V225" i="22"/>
  <c r="X225" i="22"/>
  <c r="Z225" i="22"/>
  <c r="AB225" i="22"/>
  <c r="AD225" i="22"/>
  <c r="AF225" i="22"/>
  <c r="AH225" i="22"/>
  <c r="AJ225" i="22"/>
  <c r="AL225" i="22"/>
  <c r="AN225" i="22"/>
  <c r="AP225" i="22"/>
  <c r="AR225" i="22"/>
  <c r="AT225" i="22"/>
  <c r="AV225" i="22"/>
  <c r="AX225" i="22"/>
  <c r="AZ225" i="22"/>
  <c r="BB225" i="22"/>
  <c r="BD225" i="22"/>
  <c r="BF225" i="22"/>
  <c r="BH225" i="22"/>
  <c r="BJ225" i="22"/>
  <c r="BL225" i="22"/>
  <c r="BN225" i="22"/>
  <c r="BP225" i="22"/>
  <c r="BR225" i="22"/>
  <c r="BT225" i="22"/>
  <c r="BV225" i="22"/>
  <c r="BX225" i="22"/>
  <c r="BZ225" i="22"/>
  <c r="CB225" i="22"/>
  <c r="B226" i="22"/>
  <c r="CE119" i="22"/>
  <c r="B120" i="22"/>
  <c r="Y202" i="19"/>
  <c r="X202" i="19"/>
  <c r="W202" i="19"/>
  <c r="V202" i="19"/>
  <c r="U202" i="19"/>
  <c r="T202" i="19"/>
  <c r="S202" i="19"/>
  <c r="R202" i="19"/>
  <c r="Q203" i="19"/>
  <c r="CC330" i="22"/>
  <c r="CC224" i="22"/>
  <c r="CD118" i="22" s="1"/>
  <c r="D332" i="22" l="1"/>
  <c r="F332" i="22"/>
  <c r="H332" i="22"/>
  <c r="J332" i="22"/>
  <c r="L332" i="22"/>
  <c r="N332" i="22"/>
  <c r="P332" i="22"/>
  <c r="R332" i="22"/>
  <c r="T332" i="22"/>
  <c r="V332" i="22"/>
  <c r="X332" i="22"/>
  <c r="Z332" i="22"/>
  <c r="AB332" i="22"/>
  <c r="AD332" i="22"/>
  <c r="AF332" i="22"/>
  <c r="AH332" i="22"/>
  <c r="AJ332" i="22"/>
  <c r="AL332" i="22"/>
  <c r="AN332" i="22"/>
  <c r="AP332" i="22"/>
  <c r="AR332" i="22"/>
  <c r="AT332" i="22"/>
  <c r="AV332" i="22"/>
  <c r="AX332" i="22"/>
  <c r="AZ332" i="22"/>
  <c r="BB332" i="22"/>
  <c r="BD332" i="22"/>
  <c r="BF332" i="22"/>
  <c r="BH332" i="22"/>
  <c r="BJ332" i="22"/>
  <c r="BL332" i="22"/>
  <c r="BN332" i="22"/>
  <c r="BP332" i="22"/>
  <c r="BR332" i="22"/>
  <c r="BT332" i="22"/>
  <c r="BV332" i="22"/>
  <c r="BX332" i="22"/>
  <c r="BZ332" i="22"/>
  <c r="CB332" i="22"/>
  <c r="B333" i="22"/>
  <c r="D226" i="22"/>
  <c r="F226" i="22"/>
  <c r="H226" i="22"/>
  <c r="J226" i="22"/>
  <c r="L226" i="22"/>
  <c r="N226" i="22"/>
  <c r="P226" i="22"/>
  <c r="R226" i="22"/>
  <c r="T226" i="22"/>
  <c r="V226" i="22"/>
  <c r="X226" i="22"/>
  <c r="Z226" i="22"/>
  <c r="AB226" i="22"/>
  <c r="AD226" i="22"/>
  <c r="AF226" i="22"/>
  <c r="AH226" i="22"/>
  <c r="AJ226" i="22"/>
  <c r="AL226" i="22"/>
  <c r="AN226" i="22"/>
  <c r="AP226" i="22"/>
  <c r="AR226" i="22"/>
  <c r="AT226" i="22"/>
  <c r="AV226" i="22"/>
  <c r="AX226" i="22"/>
  <c r="AZ226" i="22"/>
  <c r="BB226" i="22"/>
  <c r="BD226" i="22"/>
  <c r="BF226" i="22"/>
  <c r="BH226" i="22"/>
  <c r="BJ226" i="22"/>
  <c r="BL226" i="22"/>
  <c r="BN226" i="22"/>
  <c r="BP226" i="22"/>
  <c r="BR226" i="22"/>
  <c r="BT226" i="22"/>
  <c r="BV226" i="22"/>
  <c r="BX226" i="22"/>
  <c r="BZ226" i="22"/>
  <c r="CB226" i="22"/>
  <c r="B227" i="22"/>
  <c r="CE120" i="22"/>
  <c r="B121" i="22"/>
  <c r="Y203" i="19"/>
  <c r="X203" i="19"/>
  <c r="W203" i="19"/>
  <c r="V203" i="19"/>
  <c r="U203" i="19"/>
  <c r="T203" i="19"/>
  <c r="S203" i="19"/>
  <c r="R203" i="19"/>
  <c r="Q204" i="19"/>
  <c r="CC225" i="22"/>
  <c r="CD119" i="22" s="1"/>
  <c r="CC331" i="22"/>
  <c r="D333" i="22" l="1"/>
  <c r="F333" i="22"/>
  <c r="H333" i="22"/>
  <c r="J333" i="22"/>
  <c r="L333" i="22"/>
  <c r="N333" i="22"/>
  <c r="P333" i="22"/>
  <c r="R333" i="22"/>
  <c r="T333" i="22"/>
  <c r="V333" i="22"/>
  <c r="X333" i="22"/>
  <c r="Z333" i="22"/>
  <c r="AB333" i="22"/>
  <c r="AD333" i="22"/>
  <c r="AF333" i="22"/>
  <c r="AH333" i="22"/>
  <c r="AJ333" i="22"/>
  <c r="AL333" i="22"/>
  <c r="AN333" i="22"/>
  <c r="AP333" i="22"/>
  <c r="AR333" i="22"/>
  <c r="AT333" i="22"/>
  <c r="AV333" i="22"/>
  <c r="AX333" i="22"/>
  <c r="AZ333" i="22"/>
  <c r="BB333" i="22"/>
  <c r="BD333" i="22"/>
  <c r="BF333" i="22"/>
  <c r="BH333" i="22"/>
  <c r="BJ333" i="22"/>
  <c r="BL333" i="22"/>
  <c r="BN333" i="22"/>
  <c r="BP333" i="22"/>
  <c r="BR333" i="22"/>
  <c r="BT333" i="22"/>
  <c r="BV333" i="22"/>
  <c r="BX333" i="22"/>
  <c r="BZ333" i="22"/>
  <c r="CB333" i="22"/>
  <c r="B334" i="22"/>
  <c r="D227" i="22"/>
  <c r="F227" i="22"/>
  <c r="H227" i="22"/>
  <c r="J227" i="22"/>
  <c r="L227" i="22"/>
  <c r="N227" i="22"/>
  <c r="P227" i="22"/>
  <c r="R227" i="22"/>
  <c r="T227" i="22"/>
  <c r="V227" i="22"/>
  <c r="X227" i="22"/>
  <c r="Z227" i="22"/>
  <c r="AB227" i="22"/>
  <c r="AD227" i="22"/>
  <c r="AF227" i="22"/>
  <c r="AH227" i="22"/>
  <c r="AJ227" i="22"/>
  <c r="AL227" i="22"/>
  <c r="AN227" i="22"/>
  <c r="AP227" i="22"/>
  <c r="AR227" i="22"/>
  <c r="AT227" i="22"/>
  <c r="AV227" i="22"/>
  <c r="AX227" i="22"/>
  <c r="AZ227" i="22"/>
  <c r="BB227" i="22"/>
  <c r="BD227" i="22"/>
  <c r="BF227" i="22"/>
  <c r="BH227" i="22"/>
  <c r="BJ227" i="22"/>
  <c r="BL227" i="22"/>
  <c r="BN227" i="22"/>
  <c r="BP227" i="22"/>
  <c r="BR227" i="22"/>
  <c r="BT227" i="22"/>
  <c r="BV227" i="22"/>
  <c r="BX227" i="22"/>
  <c r="BZ227" i="22"/>
  <c r="CB227" i="22"/>
  <c r="B228" i="22"/>
  <c r="L33" i="25"/>
  <c r="L32" i="25"/>
  <c r="M32" i="25"/>
  <c r="N32" i="25"/>
  <c r="M31" i="25"/>
  <c r="N30" i="25"/>
  <c r="L30" i="25"/>
  <c r="L31" i="25"/>
  <c r="M30" i="25"/>
  <c r="M33" i="25"/>
  <c r="N31" i="25"/>
  <c r="CE121" i="22"/>
  <c r="B122" i="22"/>
  <c r="Y204" i="19"/>
  <c r="X204" i="19"/>
  <c r="W204" i="19"/>
  <c r="V204" i="19"/>
  <c r="U204" i="19"/>
  <c r="T204" i="19"/>
  <c r="S204" i="19"/>
  <c r="R204" i="19"/>
  <c r="Q205" i="19"/>
  <c r="CC332" i="22"/>
  <c r="CC226" i="22"/>
  <c r="CD120" i="22" s="1"/>
  <c r="D334" i="22" l="1"/>
  <c r="F334" i="22"/>
  <c r="H334" i="22"/>
  <c r="J334" i="22"/>
  <c r="L334" i="22"/>
  <c r="N334" i="22"/>
  <c r="P334" i="22"/>
  <c r="R334" i="22"/>
  <c r="T334" i="22"/>
  <c r="V334" i="22"/>
  <c r="X334" i="22"/>
  <c r="Z334" i="22"/>
  <c r="AB334" i="22"/>
  <c r="AD334" i="22"/>
  <c r="AF334" i="22"/>
  <c r="AH334" i="22"/>
  <c r="AJ334" i="22"/>
  <c r="AL334" i="22"/>
  <c r="AN334" i="22"/>
  <c r="AP334" i="22"/>
  <c r="AR334" i="22"/>
  <c r="AT334" i="22"/>
  <c r="AV334" i="22"/>
  <c r="AX334" i="22"/>
  <c r="AZ334" i="22"/>
  <c r="BB334" i="22"/>
  <c r="BD334" i="22"/>
  <c r="BF334" i="22"/>
  <c r="BH334" i="22"/>
  <c r="BJ334" i="22"/>
  <c r="BL334" i="22"/>
  <c r="BN334" i="22"/>
  <c r="BP334" i="22"/>
  <c r="BR334" i="22"/>
  <c r="BT334" i="22"/>
  <c r="BV334" i="22"/>
  <c r="BX334" i="22"/>
  <c r="BZ334" i="22"/>
  <c r="CB334" i="22"/>
  <c r="B335" i="22"/>
  <c r="D228" i="22"/>
  <c r="F228" i="22"/>
  <c r="H228" i="22"/>
  <c r="J228" i="22"/>
  <c r="L228" i="22"/>
  <c r="N228" i="22"/>
  <c r="P228" i="22"/>
  <c r="R228" i="22"/>
  <c r="T228" i="22"/>
  <c r="V228" i="22"/>
  <c r="X228" i="22"/>
  <c r="Z228" i="22"/>
  <c r="AB228" i="22"/>
  <c r="AD228" i="22"/>
  <c r="AF228" i="22"/>
  <c r="AH228" i="22"/>
  <c r="AJ228" i="22"/>
  <c r="AL228" i="22"/>
  <c r="AN228" i="22"/>
  <c r="AP228" i="22"/>
  <c r="AR228" i="22"/>
  <c r="AT228" i="22"/>
  <c r="AV228" i="22"/>
  <c r="AX228" i="22"/>
  <c r="AZ228" i="22"/>
  <c r="BB228" i="22"/>
  <c r="BD228" i="22"/>
  <c r="BF228" i="22"/>
  <c r="BH228" i="22"/>
  <c r="BJ228" i="22"/>
  <c r="BL228" i="22"/>
  <c r="BN228" i="22"/>
  <c r="BP228" i="22"/>
  <c r="BR228" i="22"/>
  <c r="BT228" i="22"/>
  <c r="BV228" i="22"/>
  <c r="BX228" i="22"/>
  <c r="BZ228" i="22"/>
  <c r="CB228" i="22"/>
  <c r="B229" i="22"/>
  <c r="CE122" i="22"/>
  <c r="B123" i="22"/>
  <c r="Y205" i="19"/>
  <c r="X205" i="19"/>
  <c r="W205" i="19"/>
  <c r="V205" i="19"/>
  <c r="U205" i="19"/>
  <c r="T205" i="19"/>
  <c r="S205" i="19"/>
  <c r="R205" i="19"/>
  <c r="Q206" i="19"/>
  <c r="CC333" i="22"/>
  <c r="CC227" i="22"/>
  <c r="CD121" i="22" s="1"/>
  <c r="D335" i="22" l="1"/>
  <c r="F335" i="22"/>
  <c r="H335" i="22"/>
  <c r="J335" i="22"/>
  <c r="L335" i="22"/>
  <c r="N335" i="22"/>
  <c r="P335" i="22"/>
  <c r="R335" i="22"/>
  <c r="T335" i="22"/>
  <c r="V335" i="22"/>
  <c r="X335" i="22"/>
  <c r="Z335" i="22"/>
  <c r="AB335" i="22"/>
  <c r="AD335" i="22"/>
  <c r="AF335" i="22"/>
  <c r="AH335" i="22"/>
  <c r="AJ335" i="22"/>
  <c r="AL335" i="22"/>
  <c r="AN335" i="22"/>
  <c r="AP335" i="22"/>
  <c r="AR335" i="22"/>
  <c r="AT335" i="22"/>
  <c r="AV335" i="22"/>
  <c r="AX335" i="22"/>
  <c r="AZ335" i="22"/>
  <c r="BB335" i="22"/>
  <c r="BD335" i="22"/>
  <c r="BF335" i="22"/>
  <c r="BH335" i="22"/>
  <c r="BJ335" i="22"/>
  <c r="BL335" i="22"/>
  <c r="BN335" i="22"/>
  <c r="BP335" i="22"/>
  <c r="BR335" i="22"/>
  <c r="BT335" i="22"/>
  <c r="BV335" i="22"/>
  <c r="BX335" i="22"/>
  <c r="BZ335" i="22"/>
  <c r="CB335" i="22"/>
  <c r="B336" i="22"/>
  <c r="D229" i="22"/>
  <c r="F229" i="22"/>
  <c r="H229" i="22"/>
  <c r="J229" i="22"/>
  <c r="L229" i="22"/>
  <c r="N229" i="22"/>
  <c r="P229" i="22"/>
  <c r="R229" i="22"/>
  <c r="T229" i="22"/>
  <c r="V229" i="22"/>
  <c r="X229" i="22"/>
  <c r="Z229" i="22"/>
  <c r="AB229" i="22"/>
  <c r="AD229" i="22"/>
  <c r="AF229" i="22"/>
  <c r="AH229" i="22"/>
  <c r="AJ229" i="22"/>
  <c r="AL229" i="22"/>
  <c r="AN229" i="22"/>
  <c r="AP229" i="22"/>
  <c r="AR229" i="22"/>
  <c r="AT229" i="22"/>
  <c r="AV229" i="22"/>
  <c r="AX229" i="22"/>
  <c r="AZ229" i="22"/>
  <c r="BB229" i="22"/>
  <c r="BD229" i="22"/>
  <c r="BF229" i="22"/>
  <c r="BH229" i="22"/>
  <c r="BJ229" i="22"/>
  <c r="BL229" i="22"/>
  <c r="BN229" i="22"/>
  <c r="BP229" i="22"/>
  <c r="BR229" i="22"/>
  <c r="BT229" i="22"/>
  <c r="BV229" i="22"/>
  <c r="BX229" i="22"/>
  <c r="BZ229" i="22"/>
  <c r="CB229" i="22"/>
  <c r="B230" i="22"/>
  <c r="CE123" i="22"/>
  <c r="B124" i="22"/>
  <c r="CE124" i="22" s="1"/>
  <c r="Y206" i="19"/>
  <c r="X206" i="19"/>
  <c r="W206" i="19"/>
  <c r="V206" i="19"/>
  <c r="U206" i="19"/>
  <c r="T206" i="19"/>
  <c r="S206" i="19"/>
  <c r="R206" i="19"/>
  <c r="Q207" i="19"/>
  <c r="CC228" i="22"/>
  <c r="CD122" i="22" s="1"/>
  <c r="CC334" i="22"/>
  <c r="D336" i="22" l="1"/>
  <c r="F336" i="22"/>
  <c r="H336" i="22"/>
  <c r="J336" i="22"/>
  <c r="L336" i="22"/>
  <c r="N336" i="22"/>
  <c r="P336" i="22"/>
  <c r="R336" i="22"/>
  <c r="T336" i="22"/>
  <c r="V336" i="22"/>
  <c r="X336" i="22"/>
  <c r="Z336" i="22"/>
  <c r="AB336" i="22"/>
  <c r="AD336" i="22"/>
  <c r="AF336" i="22"/>
  <c r="AH336" i="22"/>
  <c r="AJ336" i="22"/>
  <c r="AL336" i="22"/>
  <c r="AN336" i="22"/>
  <c r="AP336" i="22"/>
  <c r="AR336" i="22"/>
  <c r="AT336" i="22"/>
  <c r="AV336" i="22"/>
  <c r="AX336" i="22"/>
  <c r="AZ336" i="22"/>
  <c r="BB336" i="22"/>
  <c r="BD336" i="22"/>
  <c r="BF336" i="22"/>
  <c r="BH336" i="22"/>
  <c r="BJ336" i="22"/>
  <c r="BL336" i="22"/>
  <c r="BN336" i="22"/>
  <c r="BP336" i="22"/>
  <c r="BR336" i="22"/>
  <c r="BT336" i="22"/>
  <c r="BV336" i="22"/>
  <c r="BX336" i="22"/>
  <c r="BZ336" i="22"/>
  <c r="CB336" i="22"/>
  <c r="D230" i="22"/>
  <c r="F230" i="22"/>
  <c r="H230" i="22"/>
  <c r="J230" i="22"/>
  <c r="L230" i="22"/>
  <c r="N230" i="22"/>
  <c r="P230" i="22"/>
  <c r="R230" i="22"/>
  <c r="T230" i="22"/>
  <c r="V230" i="22"/>
  <c r="X230" i="22"/>
  <c r="Z230" i="22"/>
  <c r="AB230" i="22"/>
  <c r="AD230" i="22"/>
  <c r="AF230" i="22"/>
  <c r="AH230" i="22"/>
  <c r="AJ230" i="22"/>
  <c r="AL230" i="22"/>
  <c r="AN230" i="22"/>
  <c r="AP230" i="22"/>
  <c r="AR230" i="22"/>
  <c r="AT230" i="22"/>
  <c r="AV230" i="22"/>
  <c r="AX230" i="22"/>
  <c r="AZ230" i="22"/>
  <c r="BB230" i="22"/>
  <c r="BD230" i="22"/>
  <c r="BF230" i="22"/>
  <c r="BH230" i="22"/>
  <c r="BJ230" i="22"/>
  <c r="BL230" i="22"/>
  <c r="BN230" i="22"/>
  <c r="BP230" i="22"/>
  <c r="BR230" i="22"/>
  <c r="BT230" i="22"/>
  <c r="BV230" i="22"/>
  <c r="BX230" i="22"/>
  <c r="BZ230" i="22"/>
  <c r="CB230" i="22"/>
  <c r="N33" i="25"/>
  <c r="N38" i="25"/>
  <c r="L40" i="25"/>
  <c r="M38" i="25"/>
  <c r="L35" i="25"/>
  <c r="N35" i="25"/>
  <c r="N40" i="25"/>
  <c r="L38" i="25"/>
  <c r="M40" i="25"/>
  <c r="M36" i="25"/>
  <c r="L36" i="25"/>
  <c r="N36" i="25"/>
  <c r="M35" i="25"/>
  <c r="Y207" i="19"/>
  <c r="X207" i="19"/>
  <c r="W207" i="19"/>
  <c r="V207" i="19"/>
  <c r="U207" i="19"/>
  <c r="T207" i="19"/>
  <c r="S207" i="19"/>
  <c r="R207" i="19"/>
  <c r="Q208" i="19"/>
  <c r="CC335" i="22"/>
  <c r="CC229" i="22"/>
  <c r="CD123" i="22" s="1"/>
  <c r="Y208" i="19" l="1"/>
  <c r="X208" i="19"/>
  <c r="W208" i="19"/>
  <c r="V208" i="19"/>
  <c r="U208" i="19"/>
  <c r="T208" i="19"/>
  <c r="S208" i="19"/>
  <c r="R208" i="19"/>
  <c r="Q209" i="19"/>
  <c r="CC336" i="22"/>
  <c r="CC230" i="22"/>
  <c r="CD124" i="22" s="1"/>
  <c r="Y209" i="19" l="1"/>
  <c r="X209" i="19"/>
  <c r="W209" i="19"/>
  <c r="V209" i="19"/>
  <c r="U209" i="19"/>
  <c r="T209" i="19"/>
  <c r="S209" i="19"/>
  <c r="R209" i="19"/>
  <c r="Q210" i="19"/>
  <c r="Y210" i="19" l="1"/>
  <c r="X210" i="19"/>
  <c r="W210" i="19"/>
  <c r="V210" i="19"/>
  <c r="U210" i="19"/>
  <c r="T210" i="19"/>
  <c r="S210" i="19"/>
  <c r="R210" i="19"/>
  <c r="Q211" i="19"/>
  <c r="Y211" i="19" l="1"/>
  <c r="X211" i="19"/>
  <c r="W211" i="19"/>
  <c r="V211" i="19"/>
  <c r="U211" i="19"/>
  <c r="T211" i="19"/>
  <c r="S211" i="19"/>
  <c r="R211" i="19"/>
  <c r="Q212" i="19"/>
  <c r="Y212" i="19" l="1"/>
  <c r="X212" i="19"/>
  <c r="W212" i="19"/>
  <c r="V212" i="19"/>
  <c r="U212" i="19"/>
  <c r="T212" i="19"/>
  <c r="S212" i="19"/>
  <c r="R212" i="19"/>
  <c r="Q213" i="19"/>
  <c r="Y213" i="19" l="1"/>
  <c r="X213" i="19"/>
  <c r="W213" i="19"/>
  <c r="V213" i="19"/>
  <c r="U213" i="19"/>
  <c r="T213" i="19"/>
  <c r="S213" i="19"/>
  <c r="R213" i="19"/>
  <c r="Q214" i="19"/>
  <c r="Y214" i="19" l="1"/>
  <c r="X214" i="19"/>
  <c r="W214" i="19"/>
  <c r="V214" i="19"/>
  <c r="U214" i="19"/>
  <c r="T214" i="19"/>
  <c r="S214" i="19"/>
  <c r="R214" i="19"/>
  <c r="Q215" i="19"/>
  <c r="Y215" i="19" l="1"/>
  <c r="X215" i="19"/>
  <c r="W215" i="19"/>
  <c r="V215" i="19"/>
  <c r="U215" i="19"/>
  <c r="T215" i="19"/>
  <c r="S215" i="19"/>
  <c r="R215" i="19"/>
  <c r="Q216" i="19"/>
  <c r="Y216" i="19" l="1"/>
  <c r="X216" i="19"/>
  <c r="W216" i="19"/>
  <c r="V216" i="19"/>
  <c r="U216" i="19"/>
  <c r="T216" i="19"/>
  <c r="S216" i="19"/>
  <c r="R216" i="19"/>
  <c r="Q217" i="19"/>
  <c r="Y217" i="19" l="1"/>
  <c r="X217" i="19"/>
  <c r="W217" i="19"/>
  <c r="V217" i="19"/>
  <c r="U217" i="19"/>
  <c r="T217" i="19"/>
  <c r="S217" i="19"/>
  <c r="R217" i="19"/>
  <c r="Q218" i="19"/>
  <c r="Y218" i="19" l="1"/>
  <c r="X218" i="19"/>
  <c r="W218" i="19"/>
  <c r="V218" i="19"/>
  <c r="U218" i="19"/>
  <c r="T218" i="19"/>
  <c r="S218" i="19"/>
  <c r="R218" i="19"/>
  <c r="Q219" i="19"/>
  <c r="Y219" i="19" l="1"/>
  <c r="X219" i="19"/>
  <c r="W219" i="19"/>
  <c r="V219" i="19"/>
  <c r="U219" i="19"/>
  <c r="T219" i="19"/>
  <c r="S219" i="19"/>
  <c r="R219" i="19"/>
  <c r="Q220" i="19"/>
  <c r="Y220" i="19" l="1"/>
  <c r="X220" i="19"/>
  <c r="W220" i="19"/>
  <c r="V220" i="19"/>
  <c r="U220" i="19"/>
  <c r="T220" i="19"/>
  <c r="S220" i="19"/>
  <c r="R220" i="19"/>
  <c r="Q221" i="19"/>
  <c r="Y221" i="19" l="1"/>
  <c r="X221" i="19"/>
  <c r="W221" i="19"/>
  <c r="V221" i="19"/>
  <c r="U221" i="19"/>
  <c r="T221" i="19"/>
  <c r="S221" i="19"/>
  <c r="R221" i="19"/>
  <c r="Q222" i="19"/>
  <c r="Y222" i="19" l="1"/>
  <c r="X222" i="19"/>
  <c r="W222" i="19"/>
  <c r="V222" i="19"/>
  <c r="U222" i="19"/>
  <c r="T222" i="19"/>
  <c r="S222" i="19"/>
  <c r="R222" i="19"/>
  <c r="Q223" i="19"/>
  <c r="Y223" i="19" l="1"/>
  <c r="X223" i="19"/>
  <c r="W223" i="19"/>
  <c r="V223" i="19"/>
  <c r="U223" i="19"/>
  <c r="T223" i="19"/>
  <c r="S223" i="19"/>
  <c r="R223" i="19"/>
  <c r="Q224" i="19"/>
  <c r="Y224" i="19" l="1"/>
  <c r="X224" i="19"/>
  <c r="W224" i="19"/>
  <c r="V224" i="19"/>
  <c r="U224" i="19"/>
  <c r="T224" i="19"/>
  <c r="S224" i="19"/>
  <c r="R224" i="19"/>
  <c r="Q225" i="19"/>
  <c r="Y225" i="19" l="1"/>
  <c r="X225" i="19"/>
  <c r="W225" i="19"/>
  <c r="V225" i="19"/>
  <c r="U225" i="19"/>
  <c r="T225" i="19"/>
  <c r="S225" i="19"/>
  <c r="R225" i="19"/>
  <c r="Q226" i="19"/>
  <c r="Y226" i="19" l="1"/>
  <c r="X226" i="19"/>
  <c r="W226" i="19"/>
  <c r="V226" i="19"/>
  <c r="U226" i="19"/>
  <c r="T226" i="19"/>
  <c r="S226" i="19"/>
  <c r="R226" i="19"/>
  <c r="Q227" i="19"/>
  <c r="Y227" i="19" l="1"/>
  <c r="X227" i="19"/>
  <c r="W227" i="19"/>
  <c r="V227" i="19"/>
  <c r="U227" i="19"/>
  <c r="T227" i="19"/>
  <c r="S227" i="19"/>
  <c r="R227" i="19"/>
  <c r="Q228" i="19"/>
  <c r="Y228" i="19" l="1"/>
  <c r="X228" i="19"/>
  <c r="W228" i="19"/>
  <c r="V228" i="19"/>
  <c r="U228" i="19"/>
  <c r="T228" i="19"/>
  <c r="S228" i="19"/>
  <c r="R228" i="19"/>
  <c r="Q229" i="19"/>
  <c r="Y229" i="19" l="1"/>
  <c r="X229" i="19"/>
  <c r="W229" i="19"/>
  <c r="V229" i="19"/>
  <c r="U229" i="19"/>
  <c r="T229" i="19"/>
  <c r="S229" i="19"/>
  <c r="R229" i="19"/>
  <c r="Q230" i="19"/>
  <c r="Y230" i="19" l="1"/>
  <c r="X230" i="19"/>
  <c r="W230" i="19"/>
  <c r="V230" i="19"/>
  <c r="U230" i="19"/>
  <c r="T230" i="19"/>
  <c r="S230" i="19"/>
  <c r="R230" i="19"/>
  <c r="Q231" i="19"/>
  <c r="Y231" i="19" l="1"/>
  <c r="X231" i="19"/>
  <c r="W231" i="19"/>
  <c r="V231" i="19"/>
  <c r="U231" i="19"/>
  <c r="T231" i="19"/>
  <c r="S231" i="19"/>
  <c r="R231" i="19"/>
  <c r="Q232" i="19"/>
  <c r="Y232" i="19" l="1"/>
  <c r="X232" i="19"/>
  <c r="W232" i="19"/>
  <c r="V232" i="19"/>
  <c r="U232" i="19"/>
  <c r="T232" i="19"/>
  <c r="S232" i="19"/>
  <c r="R232" i="19"/>
  <c r="Q233" i="19"/>
  <c r="Y233" i="19" l="1"/>
  <c r="X233" i="19"/>
  <c r="W233" i="19"/>
  <c r="V233" i="19"/>
  <c r="U233" i="19"/>
  <c r="T233" i="19"/>
  <c r="S233" i="19"/>
  <c r="R233" i="19"/>
  <c r="Q234" i="19"/>
  <c r="Y234" i="19" l="1"/>
  <c r="X234" i="19"/>
  <c r="W234" i="19"/>
  <c r="V234" i="19"/>
  <c r="U234" i="19"/>
  <c r="T234" i="19"/>
  <c r="S234" i="19"/>
  <c r="R234" i="19"/>
  <c r="Q235" i="19"/>
  <c r="Y235" i="19" l="1"/>
  <c r="X235" i="19"/>
  <c r="W235" i="19"/>
  <c r="V235" i="19"/>
  <c r="U235" i="19"/>
  <c r="T235" i="19"/>
  <c r="S235" i="19"/>
  <c r="R235" i="19"/>
  <c r="Q236" i="19"/>
  <c r="Y236" i="19" l="1"/>
  <c r="X236" i="19"/>
  <c r="W236" i="19"/>
  <c r="V236" i="19"/>
  <c r="U236" i="19"/>
  <c r="T236" i="19"/>
  <c r="S236" i="19"/>
  <c r="R236" i="19"/>
  <c r="Q237" i="19"/>
  <c r="Y237" i="19" l="1"/>
  <c r="X237" i="19"/>
  <c r="W237" i="19"/>
  <c r="V237" i="19"/>
  <c r="U237" i="19"/>
  <c r="T237" i="19"/>
  <c r="S237" i="19"/>
  <c r="R237" i="19"/>
  <c r="Q238" i="19"/>
  <c r="Y238" i="19" l="1"/>
  <c r="X238" i="19"/>
  <c r="W238" i="19"/>
  <c r="V238" i="19"/>
  <c r="U238" i="19"/>
  <c r="T238" i="19"/>
  <c r="S238" i="19"/>
  <c r="R238" i="19"/>
  <c r="Q239" i="19"/>
  <c r="Y239" i="19" l="1"/>
  <c r="X239" i="19"/>
  <c r="W239" i="19"/>
  <c r="V239" i="19"/>
  <c r="U239" i="19"/>
  <c r="T239" i="19"/>
  <c r="S239" i="19"/>
  <c r="R239" i="19"/>
  <c r="Q240" i="19"/>
  <c r="Y240" i="19" l="1"/>
  <c r="X240" i="19"/>
  <c r="W240" i="19"/>
  <c r="V240" i="19"/>
  <c r="U240" i="19"/>
  <c r="T240" i="19"/>
  <c r="S240" i="19"/>
  <c r="R240" i="19"/>
  <c r="Q241" i="19"/>
  <c r="Y241" i="19" l="1"/>
  <c r="X241" i="19"/>
  <c r="W241" i="19"/>
  <c r="V241" i="19"/>
  <c r="U241" i="19"/>
  <c r="T241" i="19"/>
  <c r="S241" i="19"/>
  <c r="R241" i="19"/>
  <c r="Q242" i="19"/>
  <c r="Y242" i="19" l="1"/>
  <c r="X242" i="19"/>
  <c r="W242" i="19"/>
  <c r="V242" i="19"/>
  <c r="U242" i="19"/>
  <c r="T242" i="19"/>
  <c r="S242" i="19"/>
  <c r="R242" i="19"/>
  <c r="Q243" i="19"/>
  <c r="Y243" i="19" l="1"/>
  <c r="X243" i="19"/>
  <c r="W243" i="19"/>
  <c r="V243" i="19"/>
  <c r="U243" i="19"/>
  <c r="T243" i="19"/>
  <c r="S243" i="19"/>
  <c r="R243" i="19"/>
  <c r="Q244" i="19"/>
  <c r="Y244" i="19" l="1"/>
  <c r="X244" i="19"/>
  <c r="W244" i="19"/>
  <c r="V244" i="19"/>
  <c r="U244" i="19"/>
  <c r="T244" i="19"/>
  <c r="S244" i="19"/>
  <c r="R244" i="19"/>
  <c r="Q245" i="19"/>
  <c r="Y245" i="19" l="1"/>
  <c r="X245" i="19"/>
  <c r="W245" i="19"/>
  <c r="V245" i="19"/>
  <c r="U245" i="19"/>
  <c r="T245" i="19"/>
  <c r="S245" i="19"/>
  <c r="R245" i="19"/>
  <c r="Q246" i="19"/>
  <c r="Y246" i="19" l="1"/>
  <c r="X246" i="19"/>
  <c r="W246" i="19"/>
  <c r="V246" i="19"/>
  <c r="U246" i="19"/>
  <c r="T246" i="19"/>
  <c r="S246" i="19"/>
  <c r="R246" i="19"/>
  <c r="Q247" i="19"/>
  <c r="Y247" i="19" l="1"/>
  <c r="X247" i="19"/>
  <c r="W247" i="19"/>
  <c r="V247" i="19"/>
  <c r="U247" i="19"/>
  <c r="T247" i="19"/>
  <c r="S247" i="19"/>
  <c r="R247" i="19"/>
  <c r="Q248" i="19"/>
  <c r="Y248" i="19" l="1"/>
  <c r="X248" i="19"/>
  <c r="W248" i="19"/>
  <c r="V248" i="19"/>
  <c r="U248" i="19"/>
  <c r="T248" i="19"/>
  <c r="S248" i="19"/>
  <c r="R248" i="19"/>
  <c r="Q249" i="19"/>
  <c r="Y249" i="19" l="1"/>
  <c r="X249" i="19"/>
  <c r="W249" i="19"/>
  <c r="V249" i="19"/>
  <c r="U249" i="19"/>
  <c r="T249" i="19"/>
  <c r="S249" i="19"/>
  <c r="R249" i="19"/>
  <c r="Q250" i="19"/>
  <c r="Y250" i="19" l="1"/>
  <c r="X250" i="19"/>
  <c r="W250" i="19"/>
  <c r="V250" i="19"/>
  <c r="U250" i="19"/>
  <c r="T250" i="19"/>
  <c r="S250" i="19"/>
  <c r="R250" i="19"/>
  <c r="Q251" i="19"/>
  <c r="Y251" i="19" l="1"/>
  <c r="X251" i="19"/>
  <c r="W251" i="19"/>
  <c r="V251" i="19"/>
  <c r="U251" i="19"/>
  <c r="T251" i="19"/>
  <c r="S251" i="19"/>
  <c r="R251" i="19"/>
  <c r="Q252" i="19"/>
  <c r="Y252" i="19" l="1"/>
  <c r="X252" i="19"/>
  <c r="W252" i="19"/>
  <c r="V252" i="19"/>
  <c r="U252" i="19"/>
  <c r="T252" i="19"/>
  <c r="S252" i="19"/>
  <c r="R252" i="19"/>
  <c r="Q253" i="19"/>
  <c r="Y253" i="19" l="1"/>
  <c r="X253" i="19"/>
  <c r="W253" i="19"/>
  <c r="V253" i="19"/>
  <c r="U253" i="19"/>
  <c r="T253" i="19"/>
  <c r="S253" i="19"/>
  <c r="R253" i="19"/>
  <c r="Q254" i="19"/>
  <c r="Y254" i="19" l="1"/>
  <c r="X254" i="19"/>
  <c r="W254" i="19"/>
  <c r="V254" i="19"/>
  <c r="U254" i="19"/>
  <c r="T254" i="19"/>
  <c r="S254" i="19"/>
  <c r="R254" i="19"/>
  <c r="Q255" i="19"/>
  <c r="Y255" i="19" l="1"/>
  <c r="X255" i="19"/>
  <c r="W255" i="19"/>
  <c r="V255" i="19"/>
  <c r="U255" i="19"/>
  <c r="T255" i="19"/>
  <c r="S255" i="19"/>
  <c r="R255" i="19"/>
  <c r="Q256" i="19"/>
  <c r="Y256" i="19" l="1"/>
  <c r="X256" i="19"/>
  <c r="W256" i="19"/>
  <c r="V256" i="19"/>
  <c r="U256" i="19"/>
  <c r="T256" i="19"/>
  <c r="S256" i="19"/>
  <c r="R256" i="19"/>
  <c r="Q257" i="19"/>
  <c r="Y257" i="19" l="1"/>
  <c r="X257" i="19"/>
  <c r="W257" i="19"/>
  <c r="V257" i="19"/>
  <c r="U257" i="19"/>
  <c r="T257" i="19"/>
  <c r="S257" i="19"/>
  <c r="R257" i="19"/>
  <c r="Q258" i="19"/>
  <c r="Y258" i="19" l="1"/>
  <c r="X258" i="19"/>
  <c r="W258" i="19"/>
  <c r="V258" i="19"/>
  <c r="U258" i="19"/>
  <c r="T258" i="19"/>
  <c r="S258" i="19"/>
  <c r="R258" i="19"/>
  <c r="Q259" i="19"/>
  <c r="Y259" i="19" l="1"/>
  <c r="X259" i="19"/>
  <c r="W259" i="19"/>
  <c r="V259" i="19"/>
  <c r="U259" i="19"/>
  <c r="T259" i="19"/>
  <c r="S259" i="19"/>
  <c r="R259" i="19"/>
  <c r="Q260" i="19"/>
  <c r="Y260" i="19" l="1"/>
  <c r="X260" i="19"/>
  <c r="W260" i="19"/>
  <c r="V260" i="19"/>
  <c r="U260" i="19"/>
  <c r="T260" i="19"/>
  <c r="S260" i="19"/>
  <c r="R260" i="19"/>
  <c r="Q261" i="19"/>
  <c r="Y261" i="19" l="1"/>
  <c r="X261" i="19"/>
  <c r="W261" i="19"/>
  <c r="V261" i="19"/>
  <c r="U261" i="19"/>
  <c r="T261" i="19"/>
  <c r="S261" i="19"/>
  <c r="R261" i="19"/>
  <c r="Q262" i="19"/>
  <c r="Y262" i="19" l="1"/>
  <c r="X262" i="19"/>
  <c r="W262" i="19"/>
  <c r="V262" i="19"/>
  <c r="U262" i="19"/>
  <c r="T262" i="19"/>
  <c r="S262" i="19"/>
  <c r="R262" i="19"/>
  <c r="Q263" i="19"/>
  <c r="Y263" i="19" l="1"/>
  <c r="X263" i="19"/>
  <c r="W263" i="19"/>
  <c r="V263" i="19"/>
  <c r="U263" i="19"/>
  <c r="T263" i="19"/>
  <c r="S263" i="19"/>
  <c r="R263" i="19"/>
  <c r="Q264" i="19"/>
  <c r="Y264" i="19" l="1"/>
  <c r="X264" i="19"/>
  <c r="W264" i="19"/>
  <c r="V264" i="19"/>
  <c r="U264" i="19"/>
  <c r="T264" i="19"/>
  <c r="S264" i="19"/>
  <c r="R264" i="19"/>
  <c r="Q265" i="19"/>
  <c r="Y265" i="19" l="1"/>
  <c r="X265" i="19"/>
  <c r="W265" i="19"/>
  <c r="V265" i="19"/>
  <c r="U265" i="19"/>
  <c r="T265" i="19"/>
  <c r="S265" i="19"/>
  <c r="R265" i="19"/>
  <c r="Q266" i="19"/>
  <c r="Y266" i="19" l="1"/>
  <c r="X266" i="19"/>
  <c r="W266" i="19"/>
  <c r="V266" i="19"/>
  <c r="U266" i="19"/>
  <c r="T266" i="19"/>
  <c r="S266" i="19"/>
  <c r="R266" i="19"/>
  <c r="Q267" i="19"/>
  <c r="Y267" i="19" l="1"/>
  <c r="X267" i="19"/>
  <c r="W267" i="19"/>
  <c r="V267" i="19"/>
  <c r="U267" i="19"/>
  <c r="T267" i="19"/>
  <c r="S267" i="19"/>
  <c r="R267" i="19"/>
  <c r="Q268" i="19"/>
  <c r="Y268" i="19" l="1"/>
  <c r="X268" i="19"/>
  <c r="W268" i="19"/>
  <c r="V268" i="19"/>
  <c r="U268" i="19"/>
  <c r="T268" i="19"/>
  <c r="S268" i="19"/>
  <c r="R268" i="19"/>
  <c r="Q269" i="19"/>
  <c r="Y269" i="19" l="1"/>
  <c r="X269" i="19"/>
  <c r="W269" i="19"/>
  <c r="V269" i="19"/>
  <c r="U269" i="19"/>
  <c r="T269" i="19"/>
  <c r="S269" i="19"/>
  <c r="R269" i="19"/>
  <c r="Q270" i="19"/>
  <c r="Y270" i="19" l="1"/>
  <c r="X270" i="19"/>
  <c r="W270" i="19"/>
  <c r="V270" i="19"/>
  <c r="U270" i="19"/>
  <c r="T270" i="19"/>
  <c r="S270" i="19"/>
  <c r="R270" i="19"/>
  <c r="Q271" i="19"/>
  <c r="Y271" i="19" l="1"/>
  <c r="X271" i="19"/>
  <c r="W271" i="19"/>
  <c r="V271" i="19"/>
  <c r="U271" i="19"/>
  <c r="T271" i="19"/>
  <c r="S271" i="19"/>
  <c r="R271" i="19"/>
  <c r="Q272" i="19"/>
  <c r="Y272" i="19" l="1"/>
  <c r="X272" i="19"/>
  <c r="W272" i="19"/>
  <c r="V272" i="19"/>
  <c r="U272" i="19"/>
  <c r="T272" i="19"/>
  <c r="S272" i="19"/>
  <c r="R272" i="19"/>
  <c r="Q273" i="19"/>
  <c r="Y273" i="19" l="1"/>
  <c r="X273" i="19"/>
  <c r="W273" i="19"/>
  <c r="V273" i="19"/>
  <c r="U273" i="19"/>
  <c r="T273" i="19"/>
  <c r="S273" i="19"/>
  <c r="R273" i="19"/>
  <c r="Q274" i="19"/>
  <c r="Y274" i="19" l="1"/>
  <c r="X274" i="19"/>
  <c r="W274" i="19"/>
  <c r="V274" i="19"/>
  <c r="U274" i="19"/>
  <c r="T274" i="19"/>
  <c r="S274" i="19"/>
  <c r="R274" i="19"/>
  <c r="Q275" i="19"/>
  <c r="Y275" i="19" l="1"/>
  <c r="X275" i="19"/>
  <c r="W275" i="19"/>
  <c r="V275" i="19"/>
  <c r="U275" i="19"/>
  <c r="T275" i="19"/>
  <c r="S275" i="19"/>
  <c r="R275" i="19"/>
  <c r="Q276" i="19"/>
  <c r="Y276" i="19" l="1"/>
  <c r="X276" i="19"/>
  <c r="W276" i="19"/>
  <c r="V276" i="19"/>
  <c r="U276" i="19"/>
  <c r="T276" i="19"/>
  <c r="S276" i="19"/>
  <c r="R276" i="19"/>
  <c r="Q277" i="19"/>
  <c r="Y277" i="19" l="1"/>
  <c r="X277" i="19"/>
  <c r="W277" i="19"/>
  <c r="V277" i="19"/>
  <c r="U277" i="19"/>
  <c r="T277" i="19"/>
  <c r="S277" i="19"/>
  <c r="R277" i="19"/>
  <c r="Q278" i="19"/>
  <c r="Y278" i="19" l="1"/>
  <c r="X278" i="19"/>
  <c r="W278" i="19"/>
  <c r="V278" i="19"/>
  <c r="U278" i="19"/>
  <c r="T278" i="19"/>
  <c r="S278" i="19"/>
  <c r="R278" i="19"/>
  <c r="Q279" i="19"/>
  <c r="Y279" i="19" l="1"/>
  <c r="X279" i="19"/>
  <c r="W279" i="19"/>
  <c r="V279" i="19"/>
  <c r="U279" i="19"/>
  <c r="T279" i="19"/>
  <c r="S279" i="19"/>
  <c r="R279" i="19"/>
  <c r="Q280" i="19"/>
  <c r="Y280" i="19" l="1"/>
  <c r="X280" i="19"/>
  <c r="W280" i="19"/>
  <c r="V280" i="19"/>
  <c r="U280" i="19"/>
  <c r="T280" i="19"/>
  <c r="S280" i="19"/>
  <c r="R280" i="19"/>
  <c r="Q281" i="19"/>
  <c r="Y281" i="19" l="1"/>
  <c r="X281" i="19"/>
  <c r="W281" i="19"/>
  <c r="V281" i="19"/>
  <c r="U281" i="19"/>
  <c r="T281" i="19"/>
  <c r="S281" i="19"/>
  <c r="R281" i="19"/>
  <c r="Q282" i="19"/>
  <c r="Y282" i="19" l="1"/>
  <c r="X282" i="19"/>
  <c r="W282" i="19"/>
  <c r="V282" i="19"/>
  <c r="U282" i="19"/>
  <c r="T282" i="19"/>
  <c r="S282" i="19"/>
  <c r="R282" i="19"/>
  <c r="Q283" i="19"/>
  <c r="Y283" i="19" l="1"/>
  <c r="X283" i="19"/>
  <c r="W283" i="19"/>
  <c r="V283" i="19"/>
  <c r="U283" i="19"/>
  <c r="T283" i="19"/>
  <c r="S283" i="19"/>
  <c r="R283" i="19"/>
  <c r="Q284" i="19"/>
  <c r="Y284" i="19" l="1"/>
  <c r="X284" i="19"/>
  <c r="W284" i="19"/>
  <c r="V284" i="19"/>
  <c r="U284" i="19"/>
  <c r="T284" i="19"/>
  <c r="S284" i="19"/>
  <c r="R284" i="19"/>
  <c r="Q285" i="19"/>
  <c r="Y285" i="19" l="1"/>
  <c r="X285" i="19"/>
  <c r="W285" i="19"/>
  <c r="V285" i="19"/>
  <c r="U285" i="19"/>
  <c r="T285" i="19"/>
  <c r="S285" i="19"/>
  <c r="R285" i="19"/>
  <c r="Q286" i="19"/>
  <c r="Y286" i="19" l="1"/>
  <c r="X286" i="19"/>
  <c r="W286" i="19"/>
  <c r="V286" i="19"/>
  <c r="U286" i="19"/>
  <c r="T286" i="19"/>
  <c r="S286" i="19"/>
  <c r="R286" i="19"/>
  <c r="Q287" i="19"/>
  <c r="Y287" i="19" l="1"/>
  <c r="X287" i="19"/>
  <c r="W287" i="19"/>
  <c r="V287" i="19"/>
  <c r="U287" i="19"/>
  <c r="T287" i="19"/>
  <c r="S287" i="19"/>
  <c r="R287" i="19"/>
  <c r="Q288" i="19"/>
  <c r="Y288" i="19" l="1"/>
  <c r="X288" i="19"/>
  <c r="W288" i="19"/>
  <c r="V288" i="19"/>
  <c r="U288" i="19"/>
  <c r="T288" i="19"/>
  <c r="S288" i="19"/>
  <c r="R288" i="19"/>
  <c r="Q289" i="19"/>
  <c r="Y289" i="19" l="1"/>
  <c r="AH289" i="19" s="1"/>
  <c r="AQ289" i="19" s="1"/>
  <c r="AQ290" i="19" s="1"/>
  <c r="AQ291" i="19" s="1"/>
  <c r="AQ292" i="19" s="1"/>
  <c r="AQ293" i="19" s="1"/>
  <c r="AQ294" i="19" s="1"/>
  <c r="AQ295" i="19" s="1"/>
  <c r="AQ296" i="19" s="1"/>
  <c r="AQ297" i="19" s="1"/>
  <c r="AQ298" i="19" s="1"/>
  <c r="AQ299" i="19" s="1"/>
  <c r="AQ300" i="19" s="1"/>
  <c r="AQ301" i="19" s="1"/>
  <c r="AQ302" i="19" s="1"/>
  <c r="AQ303" i="19" s="1"/>
  <c r="AQ304" i="19" s="1"/>
  <c r="AQ305" i="19" s="1"/>
  <c r="AQ306" i="19" s="1"/>
  <c r="AQ307" i="19" s="1"/>
  <c r="AQ308" i="19" s="1"/>
  <c r="AQ309" i="19" s="1"/>
  <c r="AQ310" i="19" s="1"/>
  <c r="AQ311" i="19" s="1"/>
  <c r="AQ312" i="19" s="1"/>
  <c r="AQ313" i="19" s="1"/>
  <c r="AQ314" i="19" s="1"/>
  <c r="AQ315" i="19" s="1"/>
  <c r="AQ316" i="19" s="1"/>
  <c r="AQ317" i="19" s="1"/>
  <c r="AQ318" i="19" s="1"/>
  <c r="AQ319" i="19" s="1"/>
  <c r="AQ320" i="19" s="1"/>
  <c r="AQ321" i="19" s="1"/>
  <c r="AQ322" i="19" s="1"/>
  <c r="AQ323" i="19" s="1"/>
  <c r="AQ324" i="19" s="1"/>
  <c r="AQ325" i="19" s="1"/>
  <c r="AQ326" i="19" s="1"/>
  <c r="AQ327" i="19" s="1"/>
  <c r="AQ328" i="19" s="1"/>
  <c r="AQ329" i="19" s="1"/>
  <c r="AQ330" i="19" s="1"/>
  <c r="AQ331" i="19" s="1"/>
  <c r="AQ332" i="19" s="1"/>
  <c r="AQ333" i="19" s="1"/>
  <c r="AQ334" i="19" s="1"/>
  <c r="AQ335" i="19" s="1"/>
  <c r="AQ336" i="19" s="1"/>
  <c r="AQ337" i="19" s="1"/>
  <c r="AQ338" i="19" s="1"/>
  <c r="AQ339" i="19" s="1"/>
  <c r="AQ340" i="19" s="1"/>
  <c r="AQ341" i="19" s="1"/>
  <c r="AQ342" i="19" s="1"/>
  <c r="AQ343" i="19" s="1"/>
  <c r="AQ344" i="19" s="1"/>
  <c r="AQ345" i="19" s="1"/>
  <c r="AQ346" i="19" s="1"/>
  <c r="AQ347" i="19" s="1"/>
  <c r="AQ348" i="19" s="1"/>
  <c r="AQ349" i="19" s="1"/>
  <c r="AQ350" i="19" s="1"/>
  <c r="AQ351" i="19" s="1"/>
  <c r="AQ352" i="19" s="1"/>
  <c r="AQ353" i="19" s="1"/>
  <c r="AQ354" i="19" s="1"/>
  <c r="AQ355" i="19" s="1"/>
  <c r="AQ356" i="19" s="1"/>
  <c r="AQ357" i="19" s="1"/>
  <c r="AQ358" i="19" s="1"/>
  <c r="AQ359" i="19" s="1"/>
  <c r="AQ360" i="19" s="1"/>
  <c r="AQ361" i="19" s="1"/>
  <c r="AQ362" i="19" s="1"/>
  <c r="AQ363" i="19" s="1"/>
  <c r="AQ364" i="19" s="1"/>
  <c r="AQ365" i="19" s="1"/>
  <c r="AQ366" i="19" s="1"/>
  <c r="AQ367" i="19" s="1"/>
  <c r="AQ368" i="19" s="1"/>
  <c r="AQ369" i="19" s="1"/>
  <c r="AQ370" i="19" s="1"/>
  <c r="AQ371" i="19" s="1"/>
  <c r="AQ372" i="19" s="1"/>
  <c r="X289" i="19"/>
  <c r="AG289" i="19" s="1"/>
  <c r="AP289" i="19" s="1"/>
  <c r="AP290" i="19" s="1"/>
  <c r="AP291" i="19" s="1"/>
  <c r="AP292" i="19" s="1"/>
  <c r="AP293" i="19" s="1"/>
  <c r="AP294" i="19" s="1"/>
  <c r="AP295" i="19" s="1"/>
  <c r="AP296" i="19" s="1"/>
  <c r="AP297" i="19" s="1"/>
  <c r="AP298" i="19" s="1"/>
  <c r="AP299" i="19" s="1"/>
  <c r="AP300" i="19" s="1"/>
  <c r="AP301" i="19" s="1"/>
  <c r="AP302" i="19" s="1"/>
  <c r="AP303" i="19" s="1"/>
  <c r="AP304" i="19" s="1"/>
  <c r="AP305" i="19" s="1"/>
  <c r="AP306" i="19" s="1"/>
  <c r="AP307" i="19" s="1"/>
  <c r="AP308" i="19" s="1"/>
  <c r="AP309" i="19" s="1"/>
  <c r="AP310" i="19" s="1"/>
  <c r="AP311" i="19" s="1"/>
  <c r="AP312" i="19" s="1"/>
  <c r="AP313" i="19" s="1"/>
  <c r="AP314" i="19" s="1"/>
  <c r="AP315" i="19" s="1"/>
  <c r="AP316" i="19" s="1"/>
  <c r="AP317" i="19" s="1"/>
  <c r="AP318" i="19" s="1"/>
  <c r="AP319" i="19" s="1"/>
  <c r="AP320" i="19" s="1"/>
  <c r="AP321" i="19" s="1"/>
  <c r="AP322" i="19" s="1"/>
  <c r="AP323" i="19" s="1"/>
  <c r="AP324" i="19" s="1"/>
  <c r="AP325" i="19" s="1"/>
  <c r="AP326" i="19" s="1"/>
  <c r="AP327" i="19" s="1"/>
  <c r="AP328" i="19" s="1"/>
  <c r="AP329" i="19" s="1"/>
  <c r="AP330" i="19" s="1"/>
  <c r="AP331" i="19" s="1"/>
  <c r="AP332" i="19" s="1"/>
  <c r="AP333" i="19" s="1"/>
  <c r="AP334" i="19" s="1"/>
  <c r="AP335" i="19" s="1"/>
  <c r="AP336" i="19" s="1"/>
  <c r="AP337" i="19" s="1"/>
  <c r="AP338" i="19" s="1"/>
  <c r="AP339" i="19" s="1"/>
  <c r="AP340" i="19" s="1"/>
  <c r="AP341" i="19" s="1"/>
  <c r="AP342" i="19" s="1"/>
  <c r="AP343" i="19" s="1"/>
  <c r="AP344" i="19" s="1"/>
  <c r="AP345" i="19" s="1"/>
  <c r="AP346" i="19" s="1"/>
  <c r="AP347" i="19" s="1"/>
  <c r="AP348" i="19" s="1"/>
  <c r="AP349" i="19" s="1"/>
  <c r="AP350" i="19" s="1"/>
  <c r="AP351" i="19" s="1"/>
  <c r="AP352" i="19" s="1"/>
  <c r="AP353" i="19" s="1"/>
  <c r="AP354" i="19" s="1"/>
  <c r="AP355" i="19" s="1"/>
  <c r="AP356" i="19" s="1"/>
  <c r="AP357" i="19" s="1"/>
  <c r="AP358" i="19" s="1"/>
  <c r="AP359" i="19" s="1"/>
  <c r="AP360" i="19" s="1"/>
  <c r="AP361" i="19" s="1"/>
  <c r="AP362" i="19" s="1"/>
  <c r="AP363" i="19" s="1"/>
  <c r="AP364" i="19" s="1"/>
  <c r="AP365" i="19" s="1"/>
  <c r="AP366" i="19" s="1"/>
  <c r="AP367" i="19" s="1"/>
  <c r="AP368" i="19" s="1"/>
  <c r="AP369" i="19" s="1"/>
  <c r="AP370" i="19" s="1"/>
  <c r="AP371" i="19" s="1"/>
  <c r="AP372" i="19" s="1"/>
  <c r="W289" i="19"/>
  <c r="AF289" i="19" s="1"/>
  <c r="AO289" i="19" s="1"/>
  <c r="AO290" i="19" s="1"/>
  <c r="AO291" i="19" s="1"/>
  <c r="AO292" i="19" s="1"/>
  <c r="AO293" i="19" s="1"/>
  <c r="AO294" i="19" s="1"/>
  <c r="AO295" i="19" s="1"/>
  <c r="AO296" i="19" s="1"/>
  <c r="AO297" i="19" s="1"/>
  <c r="AO298" i="19" s="1"/>
  <c r="AO299" i="19" s="1"/>
  <c r="AO300" i="19" s="1"/>
  <c r="AO301" i="19" s="1"/>
  <c r="AO302" i="19" s="1"/>
  <c r="AO303" i="19" s="1"/>
  <c r="AO304" i="19" s="1"/>
  <c r="AO305" i="19" s="1"/>
  <c r="AO306" i="19" s="1"/>
  <c r="AO307" i="19" s="1"/>
  <c r="AO308" i="19" s="1"/>
  <c r="AO309" i="19" s="1"/>
  <c r="AO310" i="19" s="1"/>
  <c r="AO311" i="19" s="1"/>
  <c r="AO312" i="19" s="1"/>
  <c r="AO313" i="19" s="1"/>
  <c r="AO314" i="19" s="1"/>
  <c r="AO315" i="19" s="1"/>
  <c r="AO316" i="19" s="1"/>
  <c r="AO317" i="19" s="1"/>
  <c r="AO318" i="19" s="1"/>
  <c r="AO319" i="19" s="1"/>
  <c r="AO320" i="19" s="1"/>
  <c r="AO321" i="19" s="1"/>
  <c r="AO322" i="19" s="1"/>
  <c r="AO323" i="19" s="1"/>
  <c r="AO324" i="19" s="1"/>
  <c r="AO325" i="19" s="1"/>
  <c r="AO326" i="19" s="1"/>
  <c r="AO327" i="19" s="1"/>
  <c r="AO328" i="19" s="1"/>
  <c r="AO329" i="19" s="1"/>
  <c r="AO330" i="19" s="1"/>
  <c r="AO331" i="19" s="1"/>
  <c r="AO332" i="19" s="1"/>
  <c r="AO333" i="19" s="1"/>
  <c r="AO334" i="19" s="1"/>
  <c r="AO335" i="19" s="1"/>
  <c r="AO336" i="19" s="1"/>
  <c r="AO337" i="19" s="1"/>
  <c r="AO338" i="19" s="1"/>
  <c r="AO339" i="19" s="1"/>
  <c r="AO340" i="19" s="1"/>
  <c r="AO341" i="19" s="1"/>
  <c r="AO342" i="19" s="1"/>
  <c r="AO343" i="19" s="1"/>
  <c r="AO344" i="19" s="1"/>
  <c r="AO345" i="19" s="1"/>
  <c r="AO346" i="19" s="1"/>
  <c r="AO347" i="19" s="1"/>
  <c r="AO348" i="19" s="1"/>
  <c r="AO349" i="19" s="1"/>
  <c r="AO350" i="19" s="1"/>
  <c r="AO351" i="19" s="1"/>
  <c r="AO352" i="19" s="1"/>
  <c r="AO353" i="19" s="1"/>
  <c r="AO354" i="19" s="1"/>
  <c r="AO355" i="19" s="1"/>
  <c r="AO356" i="19" s="1"/>
  <c r="AO357" i="19" s="1"/>
  <c r="AO358" i="19" s="1"/>
  <c r="AO359" i="19" s="1"/>
  <c r="AO360" i="19" s="1"/>
  <c r="AO361" i="19" s="1"/>
  <c r="AO362" i="19" s="1"/>
  <c r="AO363" i="19" s="1"/>
  <c r="AO364" i="19" s="1"/>
  <c r="AO365" i="19" s="1"/>
  <c r="AO366" i="19" s="1"/>
  <c r="AO367" i="19" s="1"/>
  <c r="AO368" i="19" s="1"/>
  <c r="AO369" i="19" s="1"/>
  <c r="AO370" i="19" s="1"/>
  <c r="AO371" i="19" s="1"/>
  <c r="AO372" i="19" s="1"/>
  <c r="V289" i="19"/>
  <c r="AE289" i="19" s="1"/>
  <c r="AN289" i="19" s="1"/>
  <c r="AN290" i="19" s="1"/>
  <c r="AN291" i="19" s="1"/>
  <c r="AN292" i="19" s="1"/>
  <c r="AN293" i="19" s="1"/>
  <c r="AN294" i="19" s="1"/>
  <c r="AN295" i="19" s="1"/>
  <c r="AN296" i="19" s="1"/>
  <c r="AN297" i="19" s="1"/>
  <c r="AN298" i="19" s="1"/>
  <c r="AN299" i="19" s="1"/>
  <c r="AN300" i="19" s="1"/>
  <c r="AN301" i="19" s="1"/>
  <c r="AN302" i="19" s="1"/>
  <c r="AN303" i="19" s="1"/>
  <c r="AN304" i="19" s="1"/>
  <c r="AN305" i="19" s="1"/>
  <c r="AN306" i="19" s="1"/>
  <c r="AN307" i="19" s="1"/>
  <c r="AN308" i="19" s="1"/>
  <c r="AN309" i="19" s="1"/>
  <c r="AN310" i="19" s="1"/>
  <c r="AN311" i="19" s="1"/>
  <c r="AN312" i="19" s="1"/>
  <c r="AN313" i="19" s="1"/>
  <c r="AN314" i="19" s="1"/>
  <c r="AN315" i="19" s="1"/>
  <c r="AN316" i="19" s="1"/>
  <c r="AN317" i="19" s="1"/>
  <c r="AN318" i="19" s="1"/>
  <c r="AN319" i="19" s="1"/>
  <c r="AN320" i="19" s="1"/>
  <c r="AN321" i="19" s="1"/>
  <c r="AN322" i="19" s="1"/>
  <c r="AN323" i="19" s="1"/>
  <c r="AN324" i="19" s="1"/>
  <c r="AN325" i="19" s="1"/>
  <c r="AN326" i="19" s="1"/>
  <c r="AN327" i="19" s="1"/>
  <c r="AN328" i="19" s="1"/>
  <c r="AN329" i="19" s="1"/>
  <c r="AN330" i="19" s="1"/>
  <c r="AN331" i="19" s="1"/>
  <c r="AN332" i="19" s="1"/>
  <c r="AN333" i="19" s="1"/>
  <c r="AN334" i="19" s="1"/>
  <c r="AN335" i="19" s="1"/>
  <c r="AN336" i="19" s="1"/>
  <c r="AN337" i="19" s="1"/>
  <c r="AN338" i="19" s="1"/>
  <c r="AN339" i="19" s="1"/>
  <c r="AN340" i="19" s="1"/>
  <c r="AN341" i="19" s="1"/>
  <c r="AN342" i="19" s="1"/>
  <c r="AN343" i="19" s="1"/>
  <c r="AN344" i="19" s="1"/>
  <c r="AN345" i="19" s="1"/>
  <c r="AN346" i="19" s="1"/>
  <c r="AN347" i="19" s="1"/>
  <c r="AN348" i="19" s="1"/>
  <c r="AN349" i="19" s="1"/>
  <c r="AN350" i="19" s="1"/>
  <c r="AN351" i="19" s="1"/>
  <c r="AN352" i="19" s="1"/>
  <c r="AN353" i="19" s="1"/>
  <c r="AN354" i="19" s="1"/>
  <c r="AN355" i="19" s="1"/>
  <c r="AN356" i="19" s="1"/>
  <c r="AN357" i="19" s="1"/>
  <c r="AN358" i="19" s="1"/>
  <c r="AN359" i="19" s="1"/>
  <c r="AN360" i="19" s="1"/>
  <c r="AN361" i="19" s="1"/>
  <c r="AN362" i="19" s="1"/>
  <c r="AN363" i="19" s="1"/>
  <c r="AN364" i="19" s="1"/>
  <c r="AN365" i="19" s="1"/>
  <c r="AN366" i="19" s="1"/>
  <c r="AN367" i="19" s="1"/>
  <c r="AN368" i="19" s="1"/>
  <c r="AN369" i="19" s="1"/>
  <c r="AN370" i="19" s="1"/>
  <c r="AN371" i="19" s="1"/>
  <c r="AN372" i="19" s="1"/>
  <c r="U289" i="19"/>
  <c r="AD289" i="19" s="1"/>
  <c r="AM289" i="19" s="1"/>
  <c r="AM290" i="19" s="1"/>
  <c r="AM291" i="19" s="1"/>
  <c r="AM292" i="19" s="1"/>
  <c r="AM293" i="19" s="1"/>
  <c r="AM294" i="19" s="1"/>
  <c r="AM295" i="19" s="1"/>
  <c r="AM296" i="19" s="1"/>
  <c r="AM297" i="19" s="1"/>
  <c r="AM298" i="19" s="1"/>
  <c r="AM299" i="19" s="1"/>
  <c r="AM300" i="19" s="1"/>
  <c r="AM301" i="19" s="1"/>
  <c r="AM302" i="19" s="1"/>
  <c r="AM303" i="19" s="1"/>
  <c r="AM304" i="19" s="1"/>
  <c r="AM305" i="19" s="1"/>
  <c r="AM306" i="19" s="1"/>
  <c r="AM307" i="19" s="1"/>
  <c r="AM308" i="19" s="1"/>
  <c r="AM309" i="19" s="1"/>
  <c r="AM310" i="19" s="1"/>
  <c r="AM311" i="19" s="1"/>
  <c r="AM312" i="19" s="1"/>
  <c r="AM313" i="19" s="1"/>
  <c r="AM314" i="19" s="1"/>
  <c r="AM315" i="19" s="1"/>
  <c r="AM316" i="19" s="1"/>
  <c r="AM317" i="19" s="1"/>
  <c r="AM318" i="19" s="1"/>
  <c r="AM319" i="19" s="1"/>
  <c r="AM320" i="19" s="1"/>
  <c r="AM321" i="19" s="1"/>
  <c r="AM322" i="19" s="1"/>
  <c r="AM323" i="19" s="1"/>
  <c r="AM324" i="19" s="1"/>
  <c r="AM325" i="19" s="1"/>
  <c r="AM326" i="19" s="1"/>
  <c r="AM327" i="19" s="1"/>
  <c r="AM328" i="19" s="1"/>
  <c r="AM329" i="19" s="1"/>
  <c r="AM330" i="19" s="1"/>
  <c r="AM331" i="19" s="1"/>
  <c r="AM332" i="19" s="1"/>
  <c r="AM333" i="19" s="1"/>
  <c r="AM334" i="19" s="1"/>
  <c r="AM335" i="19" s="1"/>
  <c r="AM336" i="19" s="1"/>
  <c r="AM337" i="19" s="1"/>
  <c r="AM338" i="19" s="1"/>
  <c r="AM339" i="19" s="1"/>
  <c r="AM340" i="19" s="1"/>
  <c r="AM341" i="19" s="1"/>
  <c r="AM342" i="19" s="1"/>
  <c r="AM343" i="19" s="1"/>
  <c r="AM344" i="19" s="1"/>
  <c r="AM345" i="19" s="1"/>
  <c r="AM346" i="19" s="1"/>
  <c r="AM347" i="19" s="1"/>
  <c r="AM348" i="19" s="1"/>
  <c r="AM349" i="19" s="1"/>
  <c r="AM350" i="19" s="1"/>
  <c r="AM351" i="19" s="1"/>
  <c r="AM352" i="19" s="1"/>
  <c r="AM353" i="19" s="1"/>
  <c r="AM354" i="19" s="1"/>
  <c r="AM355" i="19" s="1"/>
  <c r="AM356" i="19" s="1"/>
  <c r="AM357" i="19" s="1"/>
  <c r="AM358" i="19" s="1"/>
  <c r="AM359" i="19" s="1"/>
  <c r="AM360" i="19" s="1"/>
  <c r="AM361" i="19" s="1"/>
  <c r="AM362" i="19" s="1"/>
  <c r="AM363" i="19" s="1"/>
  <c r="AM364" i="19" s="1"/>
  <c r="AM365" i="19" s="1"/>
  <c r="AM366" i="19" s="1"/>
  <c r="AM367" i="19" s="1"/>
  <c r="AM368" i="19" s="1"/>
  <c r="AM369" i="19" s="1"/>
  <c r="AM370" i="19" s="1"/>
  <c r="AM371" i="19" s="1"/>
  <c r="AM372" i="19" s="1"/>
  <c r="T289" i="19"/>
  <c r="AC289" i="19" s="1"/>
  <c r="AL289" i="19" s="1"/>
  <c r="AL290" i="19" s="1"/>
  <c r="AL291" i="19" s="1"/>
  <c r="AL292" i="19" s="1"/>
  <c r="AL293" i="19" s="1"/>
  <c r="AL294" i="19" s="1"/>
  <c r="AL295" i="19" s="1"/>
  <c r="AL296" i="19" s="1"/>
  <c r="AL297" i="19" s="1"/>
  <c r="AL298" i="19" s="1"/>
  <c r="AL299" i="19" s="1"/>
  <c r="AL300" i="19" s="1"/>
  <c r="AL301" i="19" s="1"/>
  <c r="AL302" i="19" s="1"/>
  <c r="AL303" i="19" s="1"/>
  <c r="AL304" i="19" s="1"/>
  <c r="AL305" i="19" s="1"/>
  <c r="AL306" i="19" s="1"/>
  <c r="AL307" i="19" s="1"/>
  <c r="AL308" i="19" s="1"/>
  <c r="AL309" i="19" s="1"/>
  <c r="AL310" i="19" s="1"/>
  <c r="AL311" i="19" s="1"/>
  <c r="AL312" i="19" s="1"/>
  <c r="AL313" i="19" s="1"/>
  <c r="AL314" i="19" s="1"/>
  <c r="AL315" i="19" s="1"/>
  <c r="AL316" i="19" s="1"/>
  <c r="AL317" i="19" s="1"/>
  <c r="AL318" i="19" s="1"/>
  <c r="AL319" i="19" s="1"/>
  <c r="AL320" i="19" s="1"/>
  <c r="AL321" i="19" s="1"/>
  <c r="AL322" i="19" s="1"/>
  <c r="AL323" i="19" s="1"/>
  <c r="AL324" i="19" s="1"/>
  <c r="AL325" i="19" s="1"/>
  <c r="AL326" i="19" s="1"/>
  <c r="AL327" i="19" s="1"/>
  <c r="AL328" i="19" s="1"/>
  <c r="AL329" i="19" s="1"/>
  <c r="AL330" i="19" s="1"/>
  <c r="AL331" i="19" s="1"/>
  <c r="AL332" i="19" s="1"/>
  <c r="AL333" i="19" s="1"/>
  <c r="AL334" i="19" s="1"/>
  <c r="AL335" i="19" s="1"/>
  <c r="AL336" i="19" s="1"/>
  <c r="AL337" i="19" s="1"/>
  <c r="AL338" i="19" s="1"/>
  <c r="AL339" i="19" s="1"/>
  <c r="AL340" i="19" s="1"/>
  <c r="AL341" i="19" s="1"/>
  <c r="AL342" i="19" s="1"/>
  <c r="AL343" i="19" s="1"/>
  <c r="AL344" i="19" s="1"/>
  <c r="AL345" i="19" s="1"/>
  <c r="AL346" i="19" s="1"/>
  <c r="AL347" i="19" s="1"/>
  <c r="AL348" i="19" s="1"/>
  <c r="AL349" i="19" s="1"/>
  <c r="AL350" i="19" s="1"/>
  <c r="AL351" i="19" s="1"/>
  <c r="AL352" i="19" s="1"/>
  <c r="AL353" i="19" s="1"/>
  <c r="AL354" i="19" s="1"/>
  <c r="AL355" i="19" s="1"/>
  <c r="AL356" i="19" s="1"/>
  <c r="AL357" i="19" s="1"/>
  <c r="AL358" i="19" s="1"/>
  <c r="AL359" i="19" s="1"/>
  <c r="AL360" i="19" s="1"/>
  <c r="AL361" i="19" s="1"/>
  <c r="AL362" i="19" s="1"/>
  <c r="AL363" i="19" s="1"/>
  <c r="AL364" i="19" s="1"/>
  <c r="AL365" i="19" s="1"/>
  <c r="AL366" i="19" s="1"/>
  <c r="AL367" i="19" s="1"/>
  <c r="AL368" i="19" s="1"/>
  <c r="AL369" i="19" s="1"/>
  <c r="AL370" i="19" s="1"/>
  <c r="AL371" i="19" s="1"/>
  <c r="AL372" i="19" s="1"/>
  <c r="S289" i="19"/>
  <c r="AB289" i="19" s="1"/>
  <c r="AK289" i="19" s="1"/>
  <c r="AK290" i="19" s="1"/>
  <c r="AK291" i="19" s="1"/>
  <c r="AK292" i="19" s="1"/>
  <c r="AK293" i="19" s="1"/>
  <c r="AK294" i="19" s="1"/>
  <c r="AK295" i="19" s="1"/>
  <c r="AK296" i="19" s="1"/>
  <c r="AK297" i="19" s="1"/>
  <c r="AK298" i="19" s="1"/>
  <c r="AK299" i="19" s="1"/>
  <c r="AK300" i="19" s="1"/>
  <c r="AK301" i="19" s="1"/>
  <c r="AK302" i="19" s="1"/>
  <c r="AK303" i="19" s="1"/>
  <c r="AK304" i="19" s="1"/>
  <c r="AK305" i="19" s="1"/>
  <c r="AK306" i="19" s="1"/>
  <c r="AK307" i="19" s="1"/>
  <c r="AK308" i="19" s="1"/>
  <c r="AK309" i="19" s="1"/>
  <c r="AK310" i="19" s="1"/>
  <c r="AK311" i="19" s="1"/>
  <c r="AK312" i="19" s="1"/>
  <c r="AK313" i="19" s="1"/>
  <c r="AK314" i="19" s="1"/>
  <c r="AK315" i="19" s="1"/>
  <c r="AK316" i="19" s="1"/>
  <c r="AK317" i="19" s="1"/>
  <c r="AK318" i="19" s="1"/>
  <c r="AK319" i="19" s="1"/>
  <c r="AK320" i="19" s="1"/>
  <c r="AK321" i="19" s="1"/>
  <c r="AK322" i="19" s="1"/>
  <c r="AK323" i="19" s="1"/>
  <c r="AK324" i="19" s="1"/>
  <c r="AK325" i="19" s="1"/>
  <c r="AK326" i="19" s="1"/>
  <c r="AK327" i="19" s="1"/>
  <c r="AK328" i="19" s="1"/>
  <c r="AK329" i="19" s="1"/>
  <c r="AK330" i="19" s="1"/>
  <c r="AK331" i="19" s="1"/>
  <c r="AK332" i="19" s="1"/>
  <c r="AK333" i="19" s="1"/>
  <c r="AK334" i="19" s="1"/>
  <c r="AK335" i="19" s="1"/>
  <c r="AK336" i="19" s="1"/>
  <c r="AK337" i="19" s="1"/>
  <c r="AK338" i="19" s="1"/>
  <c r="AK339" i="19" s="1"/>
  <c r="AK340" i="19" s="1"/>
  <c r="AK341" i="19" s="1"/>
  <c r="AK342" i="19" s="1"/>
  <c r="AK343" i="19" s="1"/>
  <c r="AK344" i="19" s="1"/>
  <c r="AK345" i="19" s="1"/>
  <c r="AK346" i="19" s="1"/>
  <c r="AK347" i="19" s="1"/>
  <c r="AK348" i="19" s="1"/>
  <c r="AK349" i="19" s="1"/>
  <c r="AK350" i="19" s="1"/>
  <c r="AK351" i="19" s="1"/>
  <c r="AK352" i="19" s="1"/>
  <c r="AK353" i="19" s="1"/>
  <c r="AK354" i="19" s="1"/>
  <c r="AK355" i="19" s="1"/>
  <c r="AK356" i="19" s="1"/>
  <c r="AK357" i="19" s="1"/>
  <c r="AK358" i="19" s="1"/>
  <c r="AK359" i="19" s="1"/>
  <c r="AK360" i="19" s="1"/>
  <c r="AK361" i="19" s="1"/>
  <c r="AK362" i="19" s="1"/>
  <c r="AK363" i="19" s="1"/>
  <c r="AK364" i="19" s="1"/>
  <c r="AK365" i="19" s="1"/>
  <c r="AK366" i="19" s="1"/>
  <c r="AK367" i="19" s="1"/>
  <c r="AK368" i="19" s="1"/>
  <c r="AK369" i="19" s="1"/>
  <c r="AK370" i="19" s="1"/>
  <c r="AK371" i="19" s="1"/>
  <c r="AK372" i="19" s="1"/>
  <c r="R289" i="19"/>
  <c r="AA289" i="19" s="1"/>
  <c r="AJ289" i="19" s="1"/>
  <c r="AJ290" i="19" s="1"/>
  <c r="AJ291" i="19" s="1"/>
  <c r="AJ292" i="19" s="1"/>
  <c r="AJ293" i="19" s="1"/>
  <c r="AJ294" i="19" s="1"/>
  <c r="AJ295" i="19" s="1"/>
  <c r="AJ296" i="19" s="1"/>
  <c r="AJ297" i="19" s="1"/>
  <c r="AJ298" i="19" s="1"/>
  <c r="AJ299" i="19" s="1"/>
  <c r="AJ300" i="19" s="1"/>
  <c r="AJ301" i="19" s="1"/>
  <c r="AJ302" i="19" s="1"/>
  <c r="AJ303" i="19" s="1"/>
  <c r="AJ304" i="19" s="1"/>
  <c r="AJ305" i="19" s="1"/>
  <c r="AJ306" i="19" s="1"/>
  <c r="AJ307" i="19" s="1"/>
  <c r="AJ308" i="19" s="1"/>
  <c r="AJ309" i="19" s="1"/>
  <c r="AJ310" i="19" s="1"/>
  <c r="AJ311" i="19" s="1"/>
  <c r="AJ312" i="19" s="1"/>
  <c r="AJ313" i="19" s="1"/>
  <c r="AJ314" i="19" s="1"/>
  <c r="AJ315" i="19" s="1"/>
  <c r="AJ316" i="19" s="1"/>
  <c r="AJ317" i="19" s="1"/>
  <c r="AJ318" i="19" s="1"/>
  <c r="AJ319" i="19" s="1"/>
  <c r="AJ320" i="19" s="1"/>
  <c r="AJ321" i="19" s="1"/>
  <c r="AJ322" i="19" s="1"/>
  <c r="AJ323" i="19" s="1"/>
  <c r="AJ324" i="19" s="1"/>
  <c r="AJ325" i="19" s="1"/>
  <c r="AJ326" i="19" s="1"/>
  <c r="AJ327" i="19" s="1"/>
  <c r="AJ328" i="19" s="1"/>
  <c r="AJ329" i="19" s="1"/>
  <c r="AJ330" i="19" s="1"/>
  <c r="AJ331" i="19" s="1"/>
  <c r="AJ332" i="19" s="1"/>
  <c r="AJ333" i="19" s="1"/>
  <c r="AJ334" i="19" s="1"/>
  <c r="AJ335" i="19" s="1"/>
  <c r="AJ336" i="19" s="1"/>
  <c r="AJ337" i="19" s="1"/>
  <c r="AJ338" i="19" s="1"/>
  <c r="AJ339" i="19" s="1"/>
  <c r="AJ340" i="19" s="1"/>
  <c r="AJ341" i="19" s="1"/>
  <c r="AJ342" i="19" s="1"/>
  <c r="AJ343" i="19" s="1"/>
  <c r="AJ344" i="19" s="1"/>
  <c r="AJ345" i="19" s="1"/>
  <c r="AJ346" i="19" s="1"/>
  <c r="AJ347" i="19" s="1"/>
  <c r="AJ348" i="19" s="1"/>
  <c r="AJ349" i="19" s="1"/>
  <c r="AJ350" i="19" s="1"/>
  <c r="AJ351" i="19" s="1"/>
  <c r="AJ352" i="19" s="1"/>
  <c r="AJ353" i="19" s="1"/>
  <c r="AJ354" i="19" s="1"/>
  <c r="AJ355" i="19" s="1"/>
  <c r="AJ356" i="19" s="1"/>
  <c r="AJ357" i="19" s="1"/>
  <c r="AJ358" i="19" s="1"/>
  <c r="AJ359" i="19" s="1"/>
  <c r="AJ360" i="19" s="1"/>
  <c r="AJ361" i="19" s="1"/>
  <c r="AJ362" i="19" s="1"/>
  <c r="AJ363" i="19" s="1"/>
  <c r="AJ364" i="19" s="1"/>
  <c r="AJ365" i="19" s="1"/>
  <c r="AJ366" i="19" s="1"/>
  <c r="AJ367" i="19" s="1"/>
  <c r="AJ368" i="19" s="1"/>
  <c r="AJ369" i="19" s="1"/>
  <c r="AJ370" i="19" s="1"/>
  <c r="AJ371" i="19" s="1"/>
  <c r="AJ372" i="19" s="1"/>
  <c r="Q290" i="19"/>
  <c r="Y290" i="19" l="1"/>
  <c r="X290" i="19"/>
  <c r="W290" i="19"/>
  <c r="V290" i="19"/>
  <c r="U290" i="19"/>
  <c r="T290" i="19"/>
  <c r="S290" i="19"/>
  <c r="R290" i="19"/>
  <c r="Q291" i="19"/>
  <c r="Y291" i="19" l="1"/>
  <c r="X291" i="19"/>
  <c r="W291" i="19"/>
  <c r="V291" i="19"/>
  <c r="U291" i="19"/>
  <c r="T291" i="19"/>
  <c r="S291" i="19"/>
  <c r="R291" i="19"/>
  <c r="Q292" i="19"/>
  <c r="Y292" i="19" l="1"/>
  <c r="X292" i="19"/>
  <c r="W292" i="19"/>
  <c r="V292" i="19"/>
  <c r="U292" i="19"/>
  <c r="T292" i="19"/>
  <c r="S292" i="19"/>
  <c r="R292" i="19"/>
  <c r="Q293" i="19"/>
  <c r="Y293" i="19" l="1"/>
  <c r="X293" i="19"/>
  <c r="W293" i="19"/>
  <c r="V293" i="19"/>
  <c r="U293" i="19"/>
  <c r="T293" i="19"/>
  <c r="S293" i="19"/>
  <c r="R293" i="19"/>
  <c r="Q294" i="19"/>
  <c r="Y294" i="19" l="1"/>
  <c r="X294" i="19"/>
  <c r="W294" i="19"/>
  <c r="V294" i="19"/>
  <c r="U294" i="19"/>
  <c r="T294" i="19"/>
  <c r="S294" i="19"/>
  <c r="R294" i="19"/>
  <c r="Q295" i="19"/>
  <c r="Y295" i="19" l="1"/>
  <c r="X295" i="19"/>
  <c r="W295" i="19"/>
  <c r="V295" i="19"/>
  <c r="U295" i="19"/>
  <c r="T295" i="19"/>
  <c r="S295" i="19"/>
  <c r="R295" i="19"/>
  <c r="Q296" i="19"/>
  <c r="Y296" i="19" l="1"/>
  <c r="X296" i="19"/>
  <c r="W296" i="19"/>
  <c r="V296" i="19"/>
  <c r="U296" i="19"/>
  <c r="T296" i="19"/>
  <c r="S296" i="19"/>
  <c r="R296" i="19"/>
  <c r="Q297" i="19"/>
  <c r="Y297" i="19" l="1"/>
  <c r="X297" i="19"/>
  <c r="W297" i="19"/>
  <c r="V297" i="19"/>
  <c r="U297" i="19"/>
  <c r="T297" i="19"/>
  <c r="S297" i="19"/>
  <c r="R297" i="19"/>
  <c r="Q298" i="19"/>
  <c r="Y298" i="19" l="1"/>
  <c r="X298" i="19"/>
  <c r="W298" i="19"/>
  <c r="V298" i="19"/>
  <c r="U298" i="19"/>
  <c r="T298" i="19"/>
  <c r="S298" i="19"/>
  <c r="R298" i="19"/>
  <c r="Q299" i="19"/>
  <c r="Y299" i="19" l="1"/>
  <c r="X299" i="19"/>
  <c r="W299" i="19"/>
  <c r="V299" i="19"/>
  <c r="U299" i="19"/>
  <c r="T299" i="19"/>
  <c r="S299" i="19"/>
  <c r="R299" i="19"/>
  <c r="Q300" i="19"/>
  <c r="Y300" i="19" l="1"/>
  <c r="X300" i="19"/>
  <c r="W300" i="19"/>
  <c r="V300" i="19"/>
  <c r="U300" i="19"/>
  <c r="T300" i="19"/>
  <c r="S300" i="19"/>
  <c r="R300" i="19"/>
  <c r="Q301" i="19"/>
  <c r="Y301" i="19" l="1"/>
  <c r="X301" i="19"/>
  <c r="W301" i="19"/>
  <c r="V301" i="19"/>
  <c r="U301" i="19"/>
  <c r="T301" i="19"/>
  <c r="S301" i="19"/>
  <c r="R301" i="19"/>
  <c r="Q302" i="19"/>
  <c r="Y302" i="19" l="1"/>
  <c r="X302" i="19"/>
  <c r="W302" i="19"/>
  <c r="V302" i="19"/>
  <c r="U302" i="19"/>
  <c r="T302" i="19"/>
  <c r="S302" i="19"/>
  <c r="R302" i="19"/>
  <c r="Q303" i="19"/>
  <c r="Y303" i="19" l="1"/>
  <c r="X303" i="19"/>
  <c r="W303" i="19"/>
  <c r="V303" i="19"/>
  <c r="U303" i="19"/>
  <c r="T303" i="19"/>
  <c r="S303" i="19"/>
  <c r="R303" i="19"/>
  <c r="Q304" i="19"/>
  <c r="Y304" i="19" l="1"/>
  <c r="X304" i="19"/>
  <c r="W304" i="19"/>
  <c r="V304" i="19"/>
  <c r="U304" i="19"/>
  <c r="T304" i="19"/>
  <c r="S304" i="19"/>
  <c r="R304" i="19"/>
  <c r="Q305" i="19"/>
  <c r="Y305" i="19" l="1"/>
  <c r="X305" i="19"/>
  <c r="W305" i="19"/>
  <c r="V305" i="19"/>
  <c r="U305" i="19"/>
  <c r="T305" i="19"/>
  <c r="S305" i="19"/>
  <c r="R305" i="19"/>
  <c r="Q306" i="19"/>
  <c r="Y306" i="19" l="1"/>
  <c r="X306" i="19"/>
  <c r="W306" i="19"/>
  <c r="V306" i="19"/>
  <c r="U306" i="19"/>
  <c r="T306" i="19"/>
  <c r="S306" i="19"/>
  <c r="R306" i="19"/>
  <c r="Q307" i="19"/>
  <c r="Y307" i="19" l="1"/>
  <c r="X307" i="19"/>
  <c r="W307" i="19"/>
  <c r="V307" i="19"/>
  <c r="U307" i="19"/>
  <c r="T307" i="19"/>
  <c r="S307" i="19"/>
  <c r="R307" i="19"/>
  <c r="Q308" i="19"/>
  <c r="Y308" i="19" l="1"/>
  <c r="X308" i="19"/>
  <c r="W308" i="19"/>
  <c r="V308" i="19"/>
  <c r="U308" i="19"/>
  <c r="T308" i="19"/>
  <c r="S308" i="19"/>
  <c r="R308" i="19"/>
  <c r="Q309" i="19"/>
  <c r="Y309" i="19" l="1"/>
  <c r="X309" i="19"/>
  <c r="W309" i="19"/>
  <c r="V309" i="19"/>
  <c r="U309" i="19"/>
  <c r="T309" i="19"/>
  <c r="S309" i="19"/>
  <c r="R309" i="19"/>
  <c r="Q310" i="19"/>
  <c r="Y310" i="19" l="1"/>
  <c r="X310" i="19"/>
  <c r="W310" i="19"/>
  <c r="V310" i="19"/>
  <c r="U310" i="19"/>
  <c r="T310" i="19"/>
  <c r="S310" i="19"/>
  <c r="R310" i="19"/>
  <c r="Q311" i="19"/>
  <c r="Y311" i="19" l="1"/>
  <c r="X311" i="19"/>
  <c r="W311" i="19"/>
  <c r="V311" i="19"/>
  <c r="U311" i="19"/>
  <c r="T311" i="19"/>
  <c r="S311" i="19"/>
  <c r="R311" i="19"/>
  <c r="Q312" i="19"/>
  <c r="Y312" i="19" l="1"/>
  <c r="X312" i="19"/>
  <c r="W312" i="19"/>
  <c r="V312" i="19"/>
  <c r="U312" i="19"/>
  <c r="T312" i="19"/>
  <c r="S312" i="19"/>
  <c r="R312" i="19"/>
  <c r="Q313" i="19"/>
  <c r="Y313" i="19" l="1"/>
  <c r="X313" i="19"/>
  <c r="W313" i="19"/>
  <c r="V313" i="19"/>
  <c r="U313" i="19"/>
  <c r="T313" i="19"/>
  <c r="S313" i="19"/>
  <c r="R313" i="19"/>
  <c r="Q314" i="19"/>
  <c r="Y314" i="19" l="1"/>
  <c r="X314" i="19"/>
  <c r="W314" i="19"/>
  <c r="V314" i="19"/>
  <c r="U314" i="19"/>
  <c r="T314" i="19"/>
  <c r="S314" i="19"/>
  <c r="R314" i="19"/>
  <c r="Q315" i="19"/>
  <c r="Y315" i="19" l="1"/>
  <c r="X315" i="19"/>
  <c r="W315" i="19"/>
  <c r="V315" i="19"/>
  <c r="U315" i="19"/>
  <c r="T315" i="19"/>
  <c r="S315" i="19"/>
  <c r="R315" i="19"/>
  <c r="Q316" i="19"/>
  <c r="Y316" i="19" l="1"/>
  <c r="X316" i="19"/>
  <c r="W316" i="19"/>
  <c r="V316" i="19"/>
  <c r="U316" i="19"/>
  <c r="T316" i="19"/>
  <c r="S316" i="19"/>
  <c r="R316" i="19"/>
  <c r="Q317" i="19"/>
  <c r="Y317" i="19" l="1"/>
  <c r="X317" i="19"/>
  <c r="W317" i="19"/>
  <c r="V317" i="19"/>
  <c r="U317" i="19"/>
  <c r="T317" i="19"/>
  <c r="S317" i="19"/>
  <c r="R317" i="19"/>
  <c r="Q318" i="19"/>
  <c r="Y318" i="19" l="1"/>
  <c r="X318" i="19"/>
  <c r="W318" i="19"/>
  <c r="V318" i="19"/>
  <c r="U318" i="19"/>
  <c r="T318" i="19"/>
  <c r="S318" i="19"/>
  <c r="R318" i="19"/>
  <c r="Q319" i="19"/>
  <c r="Y319" i="19" l="1"/>
  <c r="X319" i="19"/>
  <c r="W319" i="19"/>
  <c r="V319" i="19"/>
  <c r="U319" i="19"/>
  <c r="T319" i="19"/>
  <c r="S319" i="19"/>
  <c r="R319" i="19"/>
  <c r="Q320" i="19"/>
  <c r="Y320" i="19" l="1"/>
  <c r="X320" i="19"/>
  <c r="W320" i="19"/>
  <c r="V320" i="19"/>
  <c r="U320" i="19"/>
  <c r="T320" i="19"/>
  <c r="S320" i="19"/>
  <c r="R320" i="19"/>
  <c r="Q321" i="19"/>
  <c r="Y321" i="19" l="1"/>
  <c r="X321" i="19"/>
  <c r="W321" i="19"/>
  <c r="V321" i="19"/>
  <c r="U321" i="19"/>
  <c r="T321" i="19"/>
  <c r="S321" i="19"/>
  <c r="R321" i="19"/>
  <c r="Q322" i="19"/>
  <c r="Y322" i="19" l="1"/>
  <c r="X322" i="19"/>
  <c r="W322" i="19"/>
  <c r="V322" i="19"/>
  <c r="U322" i="19"/>
  <c r="T322" i="19"/>
  <c r="S322" i="19"/>
  <c r="R322" i="19"/>
  <c r="Q323" i="19"/>
  <c r="Y323" i="19" l="1"/>
  <c r="X323" i="19"/>
  <c r="W323" i="19"/>
  <c r="V323" i="19"/>
  <c r="U323" i="19"/>
  <c r="T323" i="19"/>
  <c r="S323" i="19"/>
  <c r="R323" i="19"/>
  <c r="Q324" i="19"/>
  <c r="Y324" i="19" l="1"/>
  <c r="X324" i="19"/>
  <c r="W324" i="19"/>
  <c r="V324" i="19"/>
  <c r="U324" i="19"/>
  <c r="T324" i="19"/>
  <c r="S324" i="19"/>
  <c r="R324" i="19"/>
  <c r="Q325" i="19"/>
  <c r="Y325" i="19" l="1"/>
  <c r="X325" i="19"/>
  <c r="W325" i="19"/>
  <c r="V325" i="19"/>
  <c r="U325" i="19"/>
  <c r="T325" i="19"/>
  <c r="S325" i="19"/>
  <c r="R325" i="19"/>
  <c r="Q326" i="19"/>
  <c r="Y326" i="19" l="1"/>
  <c r="X326" i="19"/>
  <c r="W326" i="19"/>
  <c r="V326" i="19"/>
  <c r="U326" i="19"/>
  <c r="T326" i="19"/>
  <c r="S326" i="19"/>
  <c r="R326" i="19"/>
  <c r="Q327" i="19"/>
  <c r="Y327" i="19" l="1"/>
  <c r="X327" i="19"/>
  <c r="W327" i="19"/>
  <c r="V327" i="19"/>
  <c r="U327" i="19"/>
  <c r="T327" i="19"/>
  <c r="S327" i="19"/>
  <c r="R327" i="19"/>
  <c r="Q328" i="19"/>
  <c r="Y328" i="19" l="1"/>
  <c r="X328" i="19"/>
  <c r="W328" i="19"/>
  <c r="V328" i="19"/>
  <c r="U328" i="19"/>
  <c r="T328" i="19"/>
  <c r="S328" i="19"/>
  <c r="R328" i="19"/>
  <c r="Q329" i="19"/>
  <c r="Y329" i="19" l="1"/>
  <c r="X329" i="19"/>
  <c r="W329" i="19"/>
  <c r="V329" i="19"/>
  <c r="U329" i="19"/>
  <c r="T329" i="19"/>
  <c r="S329" i="19"/>
  <c r="R329" i="19"/>
  <c r="Q330" i="19"/>
  <c r="Y330" i="19" l="1"/>
  <c r="X330" i="19"/>
  <c r="W330" i="19"/>
  <c r="V330" i="19"/>
  <c r="U330" i="19"/>
  <c r="T330" i="19"/>
  <c r="S330" i="19"/>
  <c r="R330" i="19"/>
  <c r="Q331" i="19"/>
  <c r="Y331" i="19" l="1"/>
  <c r="X331" i="19"/>
  <c r="W331" i="19"/>
  <c r="V331" i="19"/>
  <c r="U331" i="19"/>
  <c r="T331" i="19"/>
  <c r="S331" i="19"/>
  <c r="R331" i="19"/>
  <c r="Q332" i="19"/>
  <c r="Y332" i="19" l="1"/>
  <c r="X332" i="19"/>
  <c r="W332" i="19"/>
  <c r="V332" i="19"/>
  <c r="U332" i="19"/>
  <c r="T332" i="19"/>
  <c r="S332" i="19"/>
  <c r="R332" i="19"/>
  <c r="Q333" i="19"/>
  <c r="Y333" i="19" l="1"/>
  <c r="X333" i="19"/>
  <c r="W333" i="19"/>
  <c r="V333" i="19"/>
  <c r="U333" i="19"/>
  <c r="T333" i="19"/>
  <c r="S333" i="19"/>
  <c r="R333" i="19"/>
  <c r="Q334" i="19"/>
  <c r="Y334" i="19" l="1"/>
  <c r="X334" i="19"/>
  <c r="W334" i="19"/>
  <c r="V334" i="19"/>
  <c r="U334" i="19"/>
  <c r="T334" i="19"/>
  <c r="S334" i="19"/>
  <c r="R334" i="19"/>
  <c r="Q335" i="19"/>
  <c r="Y335" i="19" l="1"/>
  <c r="X335" i="19"/>
  <c r="W335" i="19"/>
  <c r="V335" i="19"/>
  <c r="U335" i="19"/>
  <c r="T335" i="19"/>
  <c r="S335" i="19"/>
  <c r="R335" i="19"/>
  <c r="Q336" i="19"/>
  <c r="Y336" i="19" l="1"/>
  <c r="X336" i="19"/>
  <c r="W336" i="19"/>
  <c r="V336" i="19"/>
  <c r="U336" i="19"/>
  <c r="T336" i="19"/>
  <c r="S336" i="19"/>
  <c r="R336" i="19"/>
  <c r="Q337" i="19"/>
  <c r="Y337" i="19" l="1"/>
  <c r="X337" i="19"/>
  <c r="W337" i="19"/>
  <c r="V337" i="19"/>
  <c r="U337" i="19"/>
  <c r="T337" i="19"/>
  <c r="S337" i="19"/>
  <c r="R337" i="19"/>
  <c r="Q338" i="19"/>
  <c r="Y338" i="19" l="1"/>
  <c r="X338" i="19"/>
  <c r="W338" i="19"/>
  <c r="V338" i="19"/>
  <c r="U338" i="19"/>
  <c r="T338" i="19"/>
  <c r="S338" i="19"/>
  <c r="R338" i="19"/>
  <c r="Q339" i="19"/>
  <c r="Y339" i="19" l="1"/>
  <c r="X339" i="19"/>
  <c r="W339" i="19"/>
  <c r="V339" i="19"/>
  <c r="U339" i="19"/>
  <c r="T339" i="19"/>
  <c r="S339" i="19"/>
  <c r="R339" i="19"/>
  <c r="Q340" i="19"/>
  <c r="Y340" i="19" l="1"/>
  <c r="X340" i="19"/>
  <c r="W340" i="19"/>
  <c r="V340" i="19"/>
  <c r="U340" i="19"/>
  <c r="T340" i="19"/>
  <c r="S340" i="19"/>
  <c r="R340" i="19"/>
  <c r="Q341" i="19"/>
  <c r="Y341" i="19" l="1"/>
  <c r="X341" i="19"/>
  <c r="W341" i="19"/>
  <c r="V341" i="19"/>
  <c r="U341" i="19"/>
  <c r="T341" i="19"/>
  <c r="S341" i="19"/>
  <c r="R341" i="19"/>
  <c r="Q342" i="19"/>
  <c r="Y342" i="19" l="1"/>
  <c r="X342" i="19"/>
  <c r="W342" i="19"/>
  <c r="V342" i="19"/>
  <c r="U342" i="19"/>
  <c r="T342" i="19"/>
  <c r="S342" i="19"/>
  <c r="R342" i="19"/>
  <c r="Q343" i="19"/>
  <c r="Y343" i="19" l="1"/>
  <c r="X343" i="19"/>
  <c r="W343" i="19"/>
  <c r="V343" i="19"/>
  <c r="U343" i="19"/>
  <c r="T343" i="19"/>
  <c r="S343" i="19"/>
  <c r="R343" i="19"/>
  <c r="Q344" i="19"/>
  <c r="Y344" i="19" l="1"/>
  <c r="X344" i="19"/>
  <c r="W344" i="19"/>
  <c r="V344" i="19"/>
  <c r="U344" i="19"/>
  <c r="T344" i="19"/>
  <c r="S344" i="19"/>
  <c r="R344" i="19"/>
  <c r="Q345" i="19"/>
  <c r="Y345" i="19" l="1"/>
  <c r="X345" i="19"/>
  <c r="W345" i="19"/>
  <c r="V345" i="19"/>
  <c r="U345" i="19"/>
  <c r="T345" i="19"/>
  <c r="S345" i="19"/>
  <c r="R345" i="19"/>
  <c r="Q346" i="19"/>
  <c r="Y346" i="19" l="1"/>
  <c r="X346" i="19"/>
  <c r="W346" i="19"/>
  <c r="V346" i="19"/>
  <c r="U346" i="19"/>
  <c r="T346" i="19"/>
  <c r="S346" i="19"/>
  <c r="R346" i="19"/>
  <c r="Q347" i="19"/>
  <c r="Y347" i="19" l="1"/>
  <c r="X347" i="19"/>
  <c r="W347" i="19"/>
  <c r="V347" i="19"/>
  <c r="U347" i="19"/>
  <c r="T347" i="19"/>
  <c r="S347" i="19"/>
  <c r="R347" i="19"/>
  <c r="Q348" i="19"/>
  <c r="Y348" i="19" l="1"/>
  <c r="X348" i="19"/>
  <c r="W348" i="19"/>
  <c r="V348" i="19"/>
  <c r="U348" i="19"/>
  <c r="T348" i="19"/>
  <c r="S348" i="19"/>
  <c r="R348" i="19"/>
  <c r="Q349" i="19"/>
  <c r="Y349" i="19" l="1"/>
  <c r="X349" i="19"/>
  <c r="W349" i="19"/>
  <c r="V349" i="19"/>
  <c r="U349" i="19"/>
  <c r="T349" i="19"/>
  <c r="S349" i="19"/>
  <c r="R349" i="19"/>
  <c r="Q350" i="19"/>
  <c r="Y350" i="19" l="1"/>
  <c r="X350" i="19"/>
  <c r="W350" i="19"/>
  <c r="V350" i="19"/>
  <c r="U350" i="19"/>
  <c r="T350" i="19"/>
  <c r="S350" i="19"/>
  <c r="R350" i="19"/>
  <c r="Q351" i="19"/>
  <c r="Y351" i="19" l="1"/>
  <c r="X351" i="19"/>
  <c r="W351" i="19"/>
  <c r="V351" i="19"/>
  <c r="U351" i="19"/>
  <c r="T351" i="19"/>
  <c r="S351" i="19"/>
  <c r="R351" i="19"/>
  <c r="Q352" i="19"/>
  <c r="Y352" i="19" l="1"/>
  <c r="X352" i="19"/>
  <c r="W352" i="19"/>
  <c r="V352" i="19"/>
  <c r="U352" i="19"/>
  <c r="T352" i="19"/>
  <c r="S352" i="19"/>
  <c r="R352" i="19"/>
  <c r="Q353" i="19"/>
  <c r="Y353" i="19" l="1"/>
  <c r="X353" i="19"/>
  <c r="W353" i="19"/>
  <c r="V353" i="19"/>
  <c r="U353" i="19"/>
  <c r="T353" i="19"/>
  <c r="S353" i="19"/>
  <c r="R353" i="19"/>
  <c r="Q354" i="19"/>
  <c r="Y354" i="19" l="1"/>
  <c r="X354" i="19"/>
  <c r="W354" i="19"/>
  <c r="V354" i="19"/>
  <c r="U354" i="19"/>
  <c r="T354" i="19"/>
  <c r="S354" i="19"/>
  <c r="R354" i="19"/>
  <c r="Q355" i="19"/>
  <c r="Y355" i="19" l="1"/>
  <c r="X355" i="19"/>
  <c r="W355" i="19"/>
  <c r="V355" i="19"/>
  <c r="U355" i="19"/>
  <c r="T355" i="19"/>
  <c r="S355" i="19"/>
  <c r="R355" i="19"/>
  <c r="Q356" i="19"/>
  <c r="Y356" i="19" l="1"/>
  <c r="X356" i="19"/>
  <c r="W356" i="19"/>
  <c r="V356" i="19"/>
  <c r="U356" i="19"/>
  <c r="T356" i="19"/>
  <c r="S356" i="19"/>
  <c r="R356" i="19"/>
  <c r="Q357" i="19"/>
  <c r="Y357" i="19" l="1"/>
  <c r="X357" i="19"/>
  <c r="W357" i="19"/>
  <c r="V357" i="19"/>
  <c r="U357" i="19"/>
  <c r="T357" i="19"/>
  <c r="S357" i="19"/>
  <c r="R357" i="19"/>
  <c r="Q358" i="19"/>
  <c r="Y358" i="19" l="1"/>
  <c r="X358" i="19"/>
  <c r="W358" i="19"/>
  <c r="V358" i="19"/>
  <c r="U358" i="19"/>
  <c r="T358" i="19"/>
  <c r="S358" i="19"/>
  <c r="R358" i="19"/>
  <c r="Q359" i="19"/>
  <c r="Y359" i="19" l="1"/>
  <c r="X359" i="19"/>
  <c r="W359" i="19"/>
  <c r="V359" i="19"/>
  <c r="U359" i="19"/>
  <c r="T359" i="19"/>
  <c r="S359" i="19"/>
  <c r="R359" i="19"/>
  <c r="Q360" i="19"/>
  <c r="Y360" i="19" l="1"/>
  <c r="X360" i="19"/>
  <c r="W360" i="19"/>
  <c r="V360" i="19"/>
  <c r="U360" i="19"/>
  <c r="T360" i="19"/>
  <c r="S360" i="19"/>
  <c r="R360" i="19"/>
  <c r="Q361" i="19"/>
  <c r="Y361" i="19" l="1"/>
  <c r="X361" i="19"/>
  <c r="W361" i="19"/>
  <c r="V361" i="19"/>
  <c r="U361" i="19"/>
  <c r="T361" i="19"/>
  <c r="S361" i="19"/>
  <c r="R361" i="19"/>
  <c r="Q362" i="19"/>
  <c r="Y362" i="19" l="1"/>
  <c r="X362" i="19"/>
  <c r="W362" i="19"/>
  <c r="V362" i="19"/>
  <c r="U362" i="19"/>
  <c r="T362" i="19"/>
  <c r="S362" i="19"/>
  <c r="R362" i="19"/>
  <c r="Q363" i="19"/>
  <c r="Y363" i="19" l="1"/>
  <c r="X363" i="19"/>
  <c r="W363" i="19"/>
  <c r="V363" i="19"/>
  <c r="U363" i="19"/>
  <c r="T363" i="19"/>
  <c r="S363" i="19"/>
  <c r="R363" i="19"/>
  <c r="Q364" i="19"/>
  <c r="Y364" i="19" l="1"/>
  <c r="X364" i="19"/>
  <c r="W364" i="19"/>
  <c r="V364" i="19"/>
  <c r="U364" i="19"/>
  <c r="T364" i="19"/>
  <c r="S364" i="19"/>
  <c r="R364" i="19"/>
  <c r="Q365" i="19"/>
  <c r="Y365" i="19" l="1"/>
  <c r="X365" i="19"/>
  <c r="W365" i="19"/>
  <c r="V365" i="19"/>
  <c r="U365" i="19"/>
  <c r="T365" i="19"/>
  <c r="S365" i="19"/>
  <c r="R365" i="19"/>
  <c r="Q366" i="19"/>
  <c r="Y366" i="19" l="1"/>
  <c r="X366" i="19"/>
  <c r="W366" i="19"/>
  <c r="V366" i="19"/>
  <c r="U366" i="19"/>
  <c r="T366" i="19"/>
  <c r="S366" i="19"/>
  <c r="R366" i="19"/>
  <c r="Q367" i="19"/>
  <c r="Y367" i="19" l="1"/>
  <c r="X367" i="19"/>
  <c r="W367" i="19"/>
  <c r="V367" i="19"/>
  <c r="U367" i="19"/>
  <c r="T367" i="19"/>
  <c r="S367" i="19"/>
  <c r="R367" i="19"/>
  <c r="Q368" i="19"/>
  <c r="Y368" i="19" l="1"/>
  <c r="X368" i="19"/>
  <c r="W368" i="19"/>
  <c r="V368" i="19"/>
  <c r="U368" i="19"/>
  <c r="T368" i="19"/>
  <c r="S368" i="19"/>
  <c r="R368" i="19"/>
  <c r="Q369" i="19"/>
  <c r="Y369" i="19" l="1"/>
  <c r="X369" i="19"/>
  <c r="W369" i="19"/>
  <c r="V369" i="19"/>
  <c r="U369" i="19"/>
  <c r="T369" i="19"/>
  <c r="S369" i="19"/>
  <c r="R369" i="19"/>
  <c r="Q370" i="19"/>
  <c r="Y370" i="19" l="1"/>
  <c r="X370" i="19"/>
  <c r="W370" i="19"/>
  <c r="V370" i="19"/>
  <c r="U370" i="19"/>
  <c r="T370" i="19"/>
  <c r="S370" i="19"/>
  <c r="R370" i="19"/>
  <c r="Q371" i="19"/>
  <c r="Y371" i="19" l="1"/>
  <c r="X371" i="19"/>
  <c r="W371" i="19"/>
  <c r="V371" i="19"/>
  <c r="U371" i="19"/>
  <c r="T371" i="19"/>
  <c r="S371" i="19"/>
  <c r="R371" i="19"/>
  <c r="Q372" i="19"/>
  <c r="Y372" i="19" l="1"/>
  <c r="X372" i="19"/>
  <c r="W372" i="19"/>
  <c r="V372" i="19"/>
  <c r="U372" i="19"/>
  <c r="T372" i="19"/>
  <c r="S372" i="19"/>
  <c r="R372" i="19"/>
  <c r="Q373" i="19"/>
  <c r="Y373" i="19" l="1"/>
  <c r="AH373" i="19" s="1"/>
  <c r="AQ373" i="19" s="1"/>
  <c r="AQ374" i="19" s="1"/>
  <c r="AQ375" i="19" s="1"/>
  <c r="AQ376" i="19" s="1"/>
  <c r="AQ377" i="19" s="1"/>
  <c r="AQ378" i="19" s="1"/>
  <c r="AQ379" i="19" s="1"/>
  <c r="AQ380" i="19" s="1"/>
  <c r="AQ381" i="19" s="1"/>
  <c r="AQ382" i="19" s="1"/>
  <c r="AQ383" i="19" s="1"/>
  <c r="AQ384" i="19" s="1"/>
  <c r="AQ385" i="19" s="1"/>
  <c r="AQ386" i="19" s="1"/>
  <c r="AQ387" i="19" s="1"/>
  <c r="AQ388" i="19" s="1"/>
  <c r="AQ389" i="19" s="1"/>
  <c r="AQ390" i="19" s="1"/>
  <c r="AQ391" i="19" s="1"/>
  <c r="AQ392" i="19" s="1"/>
  <c r="AQ393" i="19" s="1"/>
  <c r="AQ394" i="19" s="1"/>
  <c r="AQ395" i="19" s="1"/>
  <c r="AQ396" i="19" s="1"/>
  <c r="AQ397" i="19" s="1"/>
  <c r="AQ398" i="19" s="1"/>
  <c r="AQ399" i="19" s="1"/>
  <c r="AQ400" i="19" s="1"/>
  <c r="AQ401" i="19" s="1"/>
  <c r="AQ402" i="19" s="1"/>
  <c r="AQ403" i="19" s="1"/>
  <c r="AQ404" i="19" s="1"/>
  <c r="AQ405" i="19" s="1"/>
  <c r="AQ406" i="19" s="1"/>
  <c r="AQ407" i="19" s="1"/>
  <c r="AQ408" i="19" s="1"/>
  <c r="AQ409" i="19" s="1"/>
  <c r="AQ410" i="19" s="1"/>
  <c r="AQ411" i="19" s="1"/>
  <c r="AQ412" i="19" s="1"/>
  <c r="AQ413" i="19" s="1"/>
  <c r="AQ414" i="19" s="1"/>
  <c r="AQ415" i="19" s="1"/>
  <c r="AQ416" i="19" s="1"/>
  <c r="AQ417" i="19" s="1"/>
  <c r="AQ418" i="19" s="1"/>
  <c r="AQ419" i="19" s="1"/>
  <c r="AQ420" i="19" s="1"/>
  <c r="AQ421" i="19" s="1"/>
  <c r="AQ422" i="19" s="1"/>
  <c r="AQ423" i="19" s="1"/>
  <c r="AQ424" i="19" s="1"/>
  <c r="AQ425" i="19" s="1"/>
  <c r="AQ426" i="19" s="1"/>
  <c r="AQ427" i="19" s="1"/>
  <c r="AQ428" i="19" s="1"/>
  <c r="X373" i="19"/>
  <c r="AG373" i="19" s="1"/>
  <c r="AP373" i="19" s="1"/>
  <c r="AP374" i="19" s="1"/>
  <c r="AP375" i="19" s="1"/>
  <c r="AP376" i="19" s="1"/>
  <c r="AP377" i="19" s="1"/>
  <c r="AP378" i="19" s="1"/>
  <c r="AP379" i="19" s="1"/>
  <c r="AP380" i="19" s="1"/>
  <c r="AP381" i="19" s="1"/>
  <c r="AP382" i="19" s="1"/>
  <c r="AP383" i="19" s="1"/>
  <c r="AP384" i="19" s="1"/>
  <c r="AP385" i="19" s="1"/>
  <c r="AP386" i="19" s="1"/>
  <c r="AP387" i="19" s="1"/>
  <c r="AP388" i="19" s="1"/>
  <c r="AP389" i="19" s="1"/>
  <c r="AP390" i="19" s="1"/>
  <c r="AP391" i="19" s="1"/>
  <c r="AP392" i="19" s="1"/>
  <c r="AP393" i="19" s="1"/>
  <c r="AP394" i="19" s="1"/>
  <c r="AP395" i="19" s="1"/>
  <c r="AP396" i="19" s="1"/>
  <c r="AP397" i="19" s="1"/>
  <c r="AP398" i="19" s="1"/>
  <c r="AP399" i="19" s="1"/>
  <c r="AP400" i="19" s="1"/>
  <c r="AP401" i="19" s="1"/>
  <c r="AP402" i="19" s="1"/>
  <c r="AP403" i="19" s="1"/>
  <c r="AP404" i="19" s="1"/>
  <c r="AP405" i="19" s="1"/>
  <c r="AP406" i="19" s="1"/>
  <c r="AP407" i="19" s="1"/>
  <c r="AP408" i="19" s="1"/>
  <c r="AP409" i="19" s="1"/>
  <c r="AP410" i="19" s="1"/>
  <c r="AP411" i="19" s="1"/>
  <c r="AP412" i="19" s="1"/>
  <c r="AP413" i="19" s="1"/>
  <c r="AP414" i="19" s="1"/>
  <c r="AP415" i="19" s="1"/>
  <c r="AP416" i="19" s="1"/>
  <c r="AP417" i="19" s="1"/>
  <c r="AP418" i="19" s="1"/>
  <c r="AP419" i="19" s="1"/>
  <c r="AP420" i="19" s="1"/>
  <c r="AP421" i="19" s="1"/>
  <c r="AP422" i="19" s="1"/>
  <c r="AP423" i="19" s="1"/>
  <c r="AP424" i="19" s="1"/>
  <c r="AP425" i="19" s="1"/>
  <c r="AP426" i="19" s="1"/>
  <c r="AP427" i="19" s="1"/>
  <c r="AP428" i="19" s="1"/>
  <c r="W373" i="19"/>
  <c r="AF373" i="19" s="1"/>
  <c r="AO373" i="19" s="1"/>
  <c r="AO374" i="19" s="1"/>
  <c r="AO375" i="19" s="1"/>
  <c r="AO376" i="19" s="1"/>
  <c r="AO377" i="19" s="1"/>
  <c r="AO378" i="19" s="1"/>
  <c r="AO379" i="19" s="1"/>
  <c r="AO380" i="19" s="1"/>
  <c r="AO381" i="19" s="1"/>
  <c r="AO382" i="19" s="1"/>
  <c r="AO383" i="19" s="1"/>
  <c r="AO384" i="19" s="1"/>
  <c r="AO385" i="19" s="1"/>
  <c r="AO386" i="19" s="1"/>
  <c r="AO387" i="19" s="1"/>
  <c r="AO388" i="19" s="1"/>
  <c r="AO389" i="19" s="1"/>
  <c r="AO390" i="19" s="1"/>
  <c r="AO391" i="19" s="1"/>
  <c r="AO392" i="19" s="1"/>
  <c r="AO393" i="19" s="1"/>
  <c r="AO394" i="19" s="1"/>
  <c r="AO395" i="19" s="1"/>
  <c r="AO396" i="19" s="1"/>
  <c r="AO397" i="19" s="1"/>
  <c r="AO398" i="19" s="1"/>
  <c r="AO399" i="19" s="1"/>
  <c r="AO400" i="19" s="1"/>
  <c r="AO401" i="19" s="1"/>
  <c r="AO402" i="19" s="1"/>
  <c r="AO403" i="19" s="1"/>
  <c r="AO404" i="19" s="1"/>
  <c r="AO405" i="19" s="1"/>
  <c r="AO406" i="19" s="1"/>
  <c r="AO407" i="19" s="1"/>
  <c r="AO408" i="19" s="1"/>
  <c r="AO409" i="19" s="1"/>
  <c r="AO410" i="19" s="1"/>
  <c r="AO411" i="19" s="1"/>
  <c r="AO412" i="19" s="1"/>
  <c r="AO413" i="19" s="1"/>
  <c r="AO414" i="19" s="1"/>
  <c r="AO415" i="19" s="1"/>
  <c r="AO416" i="19" s="1"/>
  <c r="AO417" i="19" s="1"/>
  <c r="AO418" i="19" s="1"/>
  <c r="AO419" i="19" s="1"/>
  <c r="AO420" i="19" s="1"/>
  <c r="AO421" i="19" s="1"/>
  <c r="AO422" i="19" s="1"/>
  <c r="AO423" i="19" s="1"/>
  <c r="AO424" i="19" s="1"/>
  <c r="AO425" i="19" s="1"/>
  <c r="AO426" i="19" s="1"/>
  <c r="AO427" i="19" s="1"/>
  <c r="AO428" i="19" s="1"/>
  <c r="V373" i="19"/>
  <c r="AE373" i="19" s="1"/>
  <c r="AN373" i="19" s="1"/>
  <c r="AN374" i="19" s="1"/>
  <c r="AN375" i="19" s="1"/>
  <c r="AN376" i="19" s="1"/>
  <c r="AN377" i="19" s="1"/>
  <c r="AN378" i="19" s="1"/>
  <c r="AN379" i="19" s="1"/>
  <c r="AN380" i="19" s="1"/>
  <c r="AN381" i="19" s="1"/>
  <c r="AN382" i="19" s="1"/>
  <c r="AN383" i="19" s="1"/>
  <c r="AN384" i="19" s="1"/>
  <c r="AN385" i="19" s="1"/>
  <c r="AN386" i="19" s="1"/>
  <c r="AN387" i="19" s="1"/>
  <c r="AN388" i="19" s="1"/>
  <c r="AN389" i="19" s="1"/>
  <c r="AN390" i="19" s="1"/>
  <c r="AN391" i="19" s="1"/>
  <c r="AN392" i="19" s="1"/>
  <c r="AN393" i="19" s="1"/>
  <c r="AN394" i="19" s="1"/>
  <c r="AN395" i="19" s="1"/>
  <c r="AN396" i="19" s="1"/>
  <c r="AN397" i="19" s="1"/>
  <c r="AN398" i="19" s="1"/>
  <c r="AN399" i="19" s="1"/>
  <c r="AN400" i="19" s="1"/>
  <c r="AN401" i="19" s="1"/>
  <c r="AN402" i="19" s="1"/>
  <c r="AN403" i="19" s="1"/>
  <c r="AN404" i="19" s="1"/>
  <c r="AN405" i="19" s="1"/>
  <c r="AN406" i="19" s="1"/>
  <c r="AN407" i="19" s="1"/>
  <c r="AN408" i="19" s="1"/>
  <c r="AN409" i="19" s="1"/>
  <c r="AN410" i="19" s="1"/>
  <c r="AN411" i="19" s="1"/>
  <c r="AN412" i="19" s="1"/>
  <c r="AN413" i="19" s="1"/>
  <c r="AN414" i="19" s="1"/>
  <c r="AN415" i="19" s="1"/>
  <c r="AN416" i="19" s="1"/>
  <c r="AN417" i="19" s="1"/>
  <c r="AN418" i="19" s="1"/>
  <c r="AN419" i="19" s="1"/>
  <c r="AN420" i="19" s="1"/>
  <c r="AN421" i="19" s="1"/>
  <c r="AN422" i="19" s="1"/>
  <c r="AN423" i="19" s="1"/>
  <c r="AN424" i="19" s="1"/>
  <c r="AN425" i="19" s="1"/>
  <c r="AN426" i="19" s="1"/>
  <c r="AN427" i="19" s="1"/>
  <c r="AN428" i="19" s="1"/>
  <c r="U373" i="19"/>
  <c r="AD373" i="19" s="1"/>
  <c r="AM373" i="19" s="1"/>
  <c r="AM374" i="19" s="1"/>
  <c r="AM375" i="19" s="1"/>
  <c r="AM376" i="19" s="1"/>
  <c r="AM377" i="19" s="1"/>
  <c r="AM378" i="19" s="1"/>
  <c r="AM379" i="19" s="1"/>
  <c r="AM380" i="19" s="1"/>
  <c r="AM381" i="19" s="1"/>
  <c r="AM382" i="19" s="1"/>
  <c r="AM383" i="19" s="1"/>
  <c r="AM384" i="19" s="1"/>
  <c r="AM385" i="19" s="1"/>
  <c r="AM386" i="19" s="1"/>
  <c r="AM387" i="19" s="1"/>
  <c r="AM388" i="19" s="1"/>
  <c r="AM389" i="19" s="1"/>
  <c r="AM390" i="19" s="1"/>
  <c r="AM391" i="19" s="1"/>
  <c r="AM392" i="19" s="1"/>
  <c r="AM393" i="19" s="1"/>
  <c r="AM394" i="19" s="1"/>
  <c r="AM395" i="19" s="1"/>
  <c r="AM396" i="19" s="1"/>
  <c r="AM397" i="19" s="1"/>
  <c r="AM398" i="19" s="1"/>
  <c r="AM399" i="19" s="1"/>
  <c r="AM400" i="19" s="1"/>
  <c r="AM401" i="19" s="1"/>
  <c r="AM402" i="19" s="1"/>
  <c r="AM403" i="19" s="1"/>
  <c r="AM404" i="19" s="1"/>
  <c r="AM405" i="19" s="1"/>
  <c r="AM406" i="19" s="1"/>
  <c r="AM407" i="19" s="1"/>
  <c r="AM408" i="19" s="1"/>
  <c r="AM409" i="19" s="1"/>
  <c r="AM410" i="19" s="1"/>
  <c r="AM411" i="19" s="1"/>
  <c r="AM412" i="19" s="1"/>
  <c r="AM413" i="19" s="1"/>
  <c r="AM414" i="19" s="1"/>
  <c r="AM415" i="19" s="1"/>
  <c r="AM416" i="19" s="1"/>
  <c r="AM417" i="19" s="1"/>
  <c r="AM418" i="19" s="1"/>
  <c r="AM419" i="19" s="1"/>
  <c r="AM420" i="19" s="1"/>
  <c r="AM421" i="19" s="1"/>
  <c r="AM422" i="19" s="1"/>
  <c r="AM423" i="19" s="1"/>
  <c r="AM424" i="19" s="1"/>
  <c r="AM425" i="19" s="1"/>
  <c r="AM426" i="19" s="1"/>
  <c r="AM427" i="19" s="1"/>
  <c r="AM428" i="19" s="1"/>
  <c r="T373" i="19"/>
  <c r="AC373" i="19" s="1"/>
  <c r="AL373" i="19" s="1"/>
  <c r="AL374" i="19" s="1"/>
  <c r="AL375" i="19" s="1"/>
  <c r="AL376" i="19" s="1"/>
  <c r="AL377" i="19" s="1"/>
  <c r="AL378" i="19" s="1"/>
  <c r="AL379" i="19" s="1"/>
  <c r="AL380" i="19" s="1"/>
  <c r="AL381" i="19" s="1"/>
  <c r="AL382" i="19" s="1"/>
  <c r="AL383" i="19" s="1"/>
  <c r="AL384" i="19" s="1"/>
  <c r="AL385" i="19" s="1"/>
  <c r="AL386" i="19" s="1"/>
  <c r="AL387" i="19" s="1"/>
  <c r="AL388" i="19" s="1"/>
  <c r="AL389" i="19" s="1"/>
  <c r="AL390" i="19" s="1"/>
  <c r="AL391" i="19" s="1"/>
  <c r="AL392" i="19" s="1"/>
  <c r="AL393" i="19" s="1"/>
  <c r="AL394" i="19" s="1"/>
  <c r="AL395" i="19" s="1"/>
  <c r="AL396" i="19" s="1"/>
  <c r="AL397" i="19" s="1"/>
  <c r="AL398" i="19" s="1"/>
  <c r="AL399" i="19" s="1"/>
  <c r="AL400" i="19" s="1"/>
  <c r="AL401" i="19" s="1"/>
  <c r="AL402" i="19" s="1"/>
  <c r="AL403" i="19" s="1"/>
  <c r="AL404" i="19" s="1"/>
  <c r="AL405" i="19" s="1"/>
  <c r="AL406" i="19" s="1"/>
  <c r="AL407" i="19" s="1"/>
  <c r="AL408" i="19" s="1"/>
  <c r="AL409" i="19" s="1"/>
  <c r="AL410" i="19" s="1"/>
  <c r="AL411" i="19" s="1"/>
  <c r="AL412" i="19" s="1"/>
  <c r="AL413" i="19" s="1"/>
  <c r="AL414" i="19" s="1"/>
  <c r="AL415" i="19" s="1"/>
  <c r="AL416" i="19" s="1"/>
  <c r="AL417" i="19" s="1"/>
  <c r="AL418" i="19" s="1"/>
  <c r="AL419" i="19" s="1"/>
  <c r="AL420" i="19" s="1"/>
  <c r="AL421" i="19" s="1"/>
  <c r="AL422" i="19" s="1"/>
  <c r="AL423" i="19" s="1"/>
  <c r="AL424" i="19" s="1"/>
  <c r="AL425" i="19" s="1"/>
  <c r="AL426" i="19" s="1"/>
  <c r="AL427" i="19" s="1"/>
  <c r="AL428" i="19" s="1"/>
  <c r="S373" i="19"/>
  <c r="AB373" i="19" s="1"/>
  <c r="AK373" i="19" s="1"/>
  <c r="AK374" i="19" s="1"/>
  <c r="AK375" i="19" s="1"/>
  <c r="AK376" i="19" s="1"/>
  <c r="AK377" i="19" s="1"/>
  <c r="AK378" i="19" s="1"/>
  <c r="AK379" i="19" s="1"/>
  <c r="AK380" i="19" s="1"/>
  <c r="AK381" i="19" s="1"/>
  <c r="AK382" i="19" s="1"/>
  <c r="AK383" i="19" s="1"/>
  <c r="AK384" i="19" s="1"/>
  <c r="AK385" i="19" s="1"/>
  <c r="AK386" i="19" s="1"/>
  <c r="AK387" i="19" s="1"/>
  <c r="AK388" i="19" s="1"/>
  <c r="AK389" i="19" s="1"/>
  <c r="AK390" i="19" s="1"/>
  <c r="AK391" i="19" s="1"/>
  <c r="AK392" i="19" s="1"/>
  <c r="AK393" i="19" s="1"/>
  <c r="AK394" i="19" s="1"/>
  <c r="AK395" i="19" s="1"/>
  <c r="AK396" i="19" s="1"/>
  <c r="AK397" i="19" s="1"/>
  <c r="AK398" i="19" s="1"/>
  <c r="AK399" i="19" s="1"/>
  <c r="AK400" i="19" s="1"/>
  <c r="AK401" i="19" s="1"/>
  <c r="AK402" i="19" s="1"/>
  <c r="AK403" i="19" s="1"/>
  <c r="AK404" i="19" s="1"/>
  <c r="AK405" i="19" s="1"/>
  <c r="AK406" i="19" s="1"/>
  <c r="AK407" i="19" s="1"/>
  <c r="AK408" i="19" s="1"/>
  <c r="AK409" i="19" s="1"/>
  <c r="AK410" i="19" s="1"/>
  <c r="AK411" i="19" s="1"/>
  <c r="AK412" i="19" s="1"/>
  <c r="AK413" i="19" s="1"/>
  <c r="AK414" i="19" s="1"/>
  <c r="AK415" i="19" s="1"/>
  <c r="AK416" i="19" s="1"/>
  <c r="AK417" i="19" s="1"/>
  <c r="AK418" i="19" s="1"/>
  <c r="AK419" i="19" s="1"/>
  <c r="AK420" i="19" s="1"/>
  <c r="AK421" i="19" s="1"/>
  <c r="AK422" i="19" s="1"/>
  <c r="AK423" i="19" s="1"/>
  <c r="AK424" i="19" s="1"/>
  <c r="AK425" i="19" s="1"/>
  <c r="AK426" i="19" s="1"/>
  <c r="AK427" i="19" s="1"/>
  <c r="AK428" i="19" s="1"/>
  <c r="R373" i="19"/>
  <c r="AA373" i="19" s="1"/>
  <c r="AJ373" i="19" s="1"/>
  <c r="AJ374" i="19" s="1"/>
  <c r="AJ375" i="19" s="1"/>
  <c r="AJ376" i="19" s="1"/>
  <c r="AJ377" i="19" s="1"/>
  <c r="AJ378" i="19" s="1"/>
  <c r="AJ379" i="19" s="1"/>
  <c r="AJ380" i="19" s="1"/>
  <c r="AJ381" i="19" s="1"/>
  <c r="AJ382" i="19" s="1"/>
  <c r="AJ383" i="19" s="1"/>
  <c r="AJ384" i="19" s="1"/>
  <c r="AJ385" i="19" s="1"/>
  <c r="AJ386" i="19" s="1"/>
  <c r="AJ387" i="19" s="1"/>
  <c r="AJ388" i="19" s="1"/>
  <c r="AJ389" i="19" s="1"/>
  <c r="AJ390" i="19" s="1"/>
  <c r="AJ391" i="19" s="1"/>
  <c r="AJ392" i="19" s="1"/>
  <c r="AJ393" i="19" s="1"/>
  <c r="AJ394" i="19" s="1"/>
  <c r="AJ395" i="19" s="1"/>
  <c r="AJ396" i="19" s="1"/>
  <c r="AJ397" i="19" s="1"/>
  <c r="AJ398" i="19" s="1"/>
  <c r="AJ399" i="19" s="1"/>
  <c r="AJ400" i="19" s="1"/>
  <c r="AJ401" i="19" s="1"/>
  <c r="AJ402" i="19" s="1"/>
  <c r="AJ403" i="19" s="1"/>
  <c r="AJ404" i="19" s="1"/>
  <c r="AJ405" i="19" s="1"/>
  <c r="AJ406" i="19" s="1"/>
  <c r="AJ407" i="19" s="1"/>
  <c r="AJ408" i="19" s="1"/>
  <c r="AJ409" i="19" s="1"/>
  <c r="AJ410" i="19" s="1"/>
  <c r="AJ411" i="19" s="1"/>
  <c r="AJ412" i="19" s="1"/>
  <c r="AJ413" i="19" s="1"/>
  <c r="AJ414" i="19" s="1"/>
  <c r="AJ415" i="19" s="1"/>
  <c r="AJ416" i="19" s="1"/>
  <c r="AJ417" i="19" s="1"/>
  <c r="AJ418" i="19" s="1"/>
  <c r="AJ419" i="19" s="1"/>
  <c r="AJ420" i="19" s="1"/>
  <c r="AJ421" i="19" s="1"/>
  <c r="AJ422" i="19" s="1"/>
  <c r="AJ423" i="19" s="1"/>
  <c r="AJ424" i="19" s="1"/>
  <c r="AJ425" i="19" s="1"/>
  <c r="AJ426" i="19" s="1"/>
  <c r="AJ427" i="19" s="1"/>
  <c r="AJ428" i="19" s="1"/>
  <c r="Q374" i="19"/>
  <c r="Y374" i="19" l="1"/>
  <c r="X374" i="19"/>
  <c r="W374" i="19"/>
  <c r="V374" i="19"/>
  <c r="U374" i="19"/>
  <c r="T374" i="19"/>
  <c r="S374" i="19"/>
  <c r="R374" i="19"/>
  <c r="Q375" i="19"/>
  <c r="Y375" i="19" l="1"/>
  <c r="X375" i="19"/>
  <c r="W375" i="19"/>
  <c r="V375" i="19"/>
  <c r="U375" i="19"/>
  <c r="T375" i="19"/>
  <c r="S375" i="19"/>
  <c r="R375" i="19"/>
  <c r="Q376" i="19"/>
  <c r="Y376" i="19" l="1"/>
  <c r="X376" i="19"/>
  <c r="W376" i="19"/>
  <c r="V376" i="19"/>
  <c r="U376" i="19"/>
  <c r="T376" i="19"/>
  <c r="S376" i="19"/>
  <c r="R376" i="19"/>
  <c r="Q377" i="19"/>
  <c r="Y377" i="19" l="1"/>
  <c r="X377" i="19"/>
  <c r="W377" i="19"/>
  <c r="V377" i="19"/>
  <c r="U377" i="19"/>
  <c r="T377" i="19"/>
  <c r="S377" i="19"/>
  <c r="R377" i="19"/>
  <c r="Q378" i="19"/>
  <c r="Y378" i="19" l="1"/>
  <c r="X378" i="19"/>
  <c r="W378" i="19"/>
  <c r="V378" i="19"/>
  <c r="U378" i="19"/>
  <c r="T378" i="19"/>
  <c r="S378" i="19"/>
  <c r="R378" i="19"/>
  <c r="Q379" i="19"/>
  <c r="Y379" i="19" l="1"/>
  <c r="X379" i="19"/>
  <c r="W379" i="19"/>
  <c r="V379" i="19"/>
  <c r="U379" i="19"/>
  <c r="T379" i="19"/>
  <c r="S379" i="19"/>
  <c r="R379" i="19"/>
  <c r="Q380" i="19"/>
  <c r="Y380" i="19" l="1"/>
  <c r="X380" i="19"/>
  <c r="W380" i="19"/>
  <c r="V380" i="19"/>
  <c r="U380" i="19"/>
  <c r="T380" i="19"/>
  <c r="S380" i="19"/>
  <c r="R380" i="19"/>
  <c r="Q381" i="19"/>
  <c r="Y381" i="19" l="1"/>
  <c r="X381" i="19"/>
  <c r="W381" i="19"/>
  <c r="V381" i="19"/>
  <c r="U381" i="19"/>
  <c r="T381" i="19"/>
  <c r="S381" i="19"/>
  <c r="R381" i="19"/>
  <c r="Q382" i="19"/>
  <c r="Y382" i="19" l="1"/>
  <c r="X382" i="19"/>
  <c r="W382" i="19"/>
  <c r="V382" i="19"/>
  <c r="U382" i="19"/>
  <c r="T382" i="19"/>
  <c r="S382" i="19"/>
  <c r="R382" i="19"/>
  <c r="Q383" i="19"/>
  <c r="Y383" i="19" l="1"/>
  <c r="X383" i="19"/>
  <c r="W383" i="19"/>
  <c r="V383" i="19"/>
  <c r="U383" i="19"/>
  <c r="T383" i="19"/>
  <c r="S383" i="19"/>
  <c r="R383" i="19"/>
  <c r="Q384" i="19"/>
  <c r="Y384" i="19" l="1"/>
  <c r="X384" i="19"/>
  <c r="W384" i="19"/>
  <c r="V384" i="19"/>
  <c r="U384" i="19"/>
  <c r="T384" i="19"/>
  <c r="S384" i="19"/>
  <c r="R384" i="19"/>
  <c r="Q385" i="19"/>
  <c r="Y385" i="19" l="1"/>
  <c r="X385" i="19"/>
  <c r="W385" i="19"/>
  <c r="V385" i="19"/>
  <c r="U385" i="19"/>
  <c r="T385" i="19"/>
  <c r="S385" i="19"/>
  <c r="R385" i="19"/>
  <c r="Q386" i="19"/>
  <c r="Y386" i="19" l="1"/>
  <c r="X386" i="19"/>
  <c r="W386" i="19"/>
  <c r="V386" i="19"/>
  <c r="U386" i="19"/>
  <c r="T386" i="19"/>
  <c r="S386" i="19"/>
  <c r="R386" i="19"/>
  <c r="Q387" i="19"/>
  <c r="Y387" i="19" l="1"/>
  <c r="X387" i="19"/>
  <c r="W387" i="19"/>
  <c r="V387" i="19"/>
  <c r="U387" i="19"/>
  <c r="T387" i="19"/>
  <c r="S387" i="19"/>
  <c r="R387" i="19"/>
  <c r="Q388" i="19"/>
  <c r="Y388" i="19" l="1"/>
  <c r="X388" i="19"/>
  <c r="W388" i="19"/>
  <c r="V388" i="19"/>
  <c r="U388" i="19"/>
  <c r="T388" i="19"/>
  <c r="S388" i="19"/>
  <c r="R388" i="19"/>
  <c r="Q389" i="19"/>
  <c r="Y389" i="19" l="1"/>
  <c r="X389" i="19"/>
  <c r="W389" i="19"/>
  <c r="V389" i="19"/>
  <c r="U389" i="19"/>
  <c r="T389" i="19"/>
  <c r="S389" i="19"/>
  <c r="R389" i="19"/>
  <c r="Q390" i="19"/>
  <c r="Y390" i="19" l="1"/>
  <c r="X390" i="19"/>
  <c r="W390" i="19"/>
  <c r="V390" i="19"/>
  <c r="U390" i="19"/>
  <c r="T390" i="19"/>
  <c r="S390" i="19"/>
  <c r="R390" i="19"/>
  <c r="Q391" i="19"/>
  <c r="Y391" i="19" l="1"/>
  <c r="X391" i="19"/>
  <c r="W391" i="19"/>
  <c r="V391" i="19"/>
  <c r="U391" i="19"/>
  <c r="T391" i="19"/>
  <c r="S391" i="19"/>
  <c r="R391" i="19"/>
  <c r="Q392" i="19"/>
  <c r="Y392" i="19" l="1"/>
  <c r="X392" i="19"/>
  <c r="W392" i="19"/>
  <c r="V392" i="19"/>
  <c r="U392" i="19"/>
  <c r="T392" i="19"/>
  <c r="S392" i="19"/>
  <c r="R392" i="19"/>
  <c r="Q393" i="19"/>
  <c r="Y393" i="19" l="1"/>
  <c r="X393" i="19"/>
  <c r="W393" i="19"/>
  <c r="V393" i="19"/>
  <c r="U393" i="19"/>
  <c r="T393" i="19"/>
  <c r="S393" i="19"/>
  <c r="R393" i="19"/>
  <c r="Q394" i="19"/>
  <c r="Y394" i="19" l="1"/>
  <c r="X394" i="19"/>
  <c r="W394" i="19"/>
  <c r="V394" i="19"/>
  <c r="U394" i="19"/>
  <c r="T394" i="19"/>
  <c r="S394" i="19"/>
  <c r="R394" i="19"/>
  <c r="Q395" i="19"/>
  <c r="Y395" i="19" l="1"/>
  <c r="X395" i="19"/>
  <c r="W395" i="19"/>
  <c r="V395" i="19"/>
  <c r="U395" i="19"/>
  <c r="T395" i="19"/>
  <c r="S395" i="19"/>
  <c r="R395" i="19"/>
  <c r="Q396" i="19"/>
  <c r="Y396" i="19" l="1"/>
  <c r="X396" i="19"/>
  <c r="W396" i="19"/>
  <c r="V396" i="19"/>
  <c r="U396" i="19"/>
  <c r="T396" i="19"/>
  <c r="S396" i="19"/>
  <c r="R396" i="19"/>
  <c r="Q397" i="19"/>
  <c r="Y397" i="19" l="1"/>
  <c r="X397" i="19"/>
  <c r="W397" i="19"/>
  <c r="V397" i="19"/>
  <c r="U397" i="19"/>
  <c r="T397" i="19"/>
  <c r="S397" i="19"/>
  <c r="R397" i="19"/>
  <c r="Q398" i="19"/>
  <c r="Y398" i="19" l="1"/>
  <c r="X398" i="19"/>
  <c r="W398" i="19"/>
  <c r="V398" i="19"/>
  <c r="U398" i="19"/>
  <c r="T398" i="19"/>
  <c r="S398" i="19"/>
  <c r="R398" i="19"/>
  <c r="Q399" i="19"/>
  <c r="Y399" i="19" l="1"/>
  <c r="X399" i="19"/>
  <c r="W399" i="19"/>
  <c r="V399" i="19"/>
  <c r="U399" i="19"/>
  <c r="T399" i="19"/>
  <c r="S399" i="19"/>
  <c r="R399" i="19"/>
  <c r="Q400" i="19"/>
  <c r="Y400" i="19" l="1"/>
  <c r="X400" i="19"/>
  <c r="W400" i="19"/>
  <c r="V400" i="19"/>
  <c r="U400" i="19"/>
  <c r="T400" i="19"/>
  <c r="S400" i="19"/>
  <c r="R400" i="19"/>
  <c r="Q401" i="19"/>
  <c r="Y401" i="19" l="1"/>
  <c r="X401" i="19"/>
  <c r="W401" i="19"/>
  <c r="V401" i="19"/>
  <c r="U401" i="19"/>
  <c r="T401" i="19"/>
  <c r="S401" i="19"/>
  <c r="R401" i="19"/>
  <c r="Q402" i="19"/>
  <c r="Y402" i="19" l="1"/>
  <c r="X402" i="19"/>
  <c r="W402" i="19"/>
  <c r="V402" i="19"/>
  <c r="U402" i="19"/>
  <c r="T402" i="19"/>
  <c r="S402" i="19"/>
  <c r="R402" i="19"/>
  <c r="Q403" i="19"/>
  <c r="Y403" i="19" l="1"/>
  <c r="X403" i="19"/>
  <c r="W403" i="19"/>
  <c r="V403" i="19"/>
  <c r="U403" i="19"/>
  <c r="T403" i="19"/>
  <c r="S403" i="19"/>
  <c r="R403" i="19"/>
  <c r="Q404" i="19"/>
  <c r="Y404" i="19" l="1"/>
  <c r="X404" i="19"/>
  <c r="W404" i="19"/>
  <c r="V404" i="19"/>
  <c r="U404" i="19"/>
  <c r="T404" i="19"/>
  <c r="S404" i="19"/>
  <c r="R404" i="19"/>
  <c r="Q405" i="19"/>
  <c r="Y405" i="19" l="1"/>
  <c r="X405" i="19"/>
  <c r="W405" i="19"/>
  <c r="V405" i="19"/>
  <c r="U405" i="19"/>
  <c r="T405" i="19"/>
  <c r="S405" i="19"/>
  <c r="R405" i="19"/>
  <c r="Q406" i="19"/>
  <c r="Y406" i="19" l="1"/>
  <c r="X406" i="19"/>
  <c r="W406" i="19"/>
  <c r="V406" i="19"/>
  <c r="U406" i="19"/>
  <c r="T406" i="19"/>
  <c r="S406" i="19"/>
  <c r="R406" i="19"/>
  <c r="Q407" i="19"/>
  <c r="Y407" i="19" l="1"/>
  <c r="X407" i="19"/>
  <c r="W407" i="19"/>
  <c r="V407" i="19"/>
  <c r="U407" i="19"/>
  <c r="T407" i="19"/>
  <c r="S407" i="19"/>
  <c r="R407" i="19"/>
  <c r="Q408" i="19"/>
  <c r="Y408" i="19" l="1"/>
  <c r="X408" i="19"/>
  <c r="W408" i="19"/>
  <c r="V408" i="19"/>
  <c r="U408" i="19"/>
  <c r="T408" i="19"/>
  <c r="S408" i="19"/>
  <c r="R408" i="19"/>
  <c r="Q409" i="19"/>
  <c r="Y409" i="19" l="1"/>
  <c r="X409" i="19"/>
  <c r="W409" i="19"/>
  <c r="V409" i="19"/>
  <c r="U409" i="19"/>
  <c r="T409" i="19"/>
  <c r="S409" i="19"/>
  <c r="R409" i="19"/>
  <c r="Q410" i="19"/>
  <c r="Y410" i="19" l="1"/>
  <c r="X410" i="19"/>
  <c r="W410" i="19"/>
  <c r="V410" i="19"/>
  <c r="U410" i="19"/>
  <c r="T410" i="19"/>
  <c r="S410" i="19"/>
  <c r="R410" i="19"/>
  <c r="Q411" i="19"/>
  <c r="Y411" i="19" l="1"/>
  <c r="X411" i="19"/>
  <c r="W411" i="19"/>
  <c r="V411" i="19"/>
  <c r="U411" i="19"/>
  <c r="T411" i="19"/>
  <c r="S411" i="19"/>
  <c r="R411" i="19"/>
  <c r="Q412" i="19"/>
  <c r="Y412" i="19" l="1"/>
  <c r="X412" i="19"/>
  <c r="W412" i="19"/>
  <c r="V412" i="19"/>
  <c r="U412" i="19"/>
  <c r="T412" i="19"/>
  <c r="S412" i="19"/>
  <c r="R412" i="19"/>
  <c r="Q413" i="19"/>
  <c r="Y413" i="19" l="1"/>
  <c r="X413" i="19"/>
  <c r="W413" i="19"/>
  <c r="V413" i="19"/>
  <c r="U413" i="19"/>
  <c r="T413" i="19"/>
  <c r="S413" i="19"/>
  <c r="R413" i="19"/>
  <c r="Q414" i="19"/>
  <c r="Y414" i="19" l="1"/>
  <c r="X414" i="19"/>
  <c r="W414" i="19"/>
  <c r="V414" i="19"/>
  <c r="U414" i="19"/>
  <c r="T414" i="19"/>
  <c r="S414" i="19"/>
  <c r="R414" i="19"/>
  <c r="Q415" i="19"/>
  <c r="Y415" i="19" l="1"/>
  <c r="X415" i="19"/>
  <c r="W415" i="19"/>
  <c r="V415" i="19"/>
  <c r="U415" i="19"/>
  <c r="T415" i="19"/>
  <c r="S415" i="19"/>
  <c r="R415" i="19"/>
  <c r="Q416" i="19"/>
  <c r="Y416" i="19" l="1"/>
  <c r="X416" i="19"/>
  <c r="W416" i="19"/>
  <c r="V416" i="19"/>
  <c r="U416" i="19"/>
  <c r="T416" i="19"/>
  <c r="S416" i="19"/>
  <c r="R416" i="19"/>
  <c r="Q417" i="19"/>
  <c r="Y417" i="19" l="1"/>
  <c r="X417" i="19"/>
  <c r="W417" i="19"/>
  <c r="V417" i="19"/>
  <c r="U417" i="19"/>
  <c r="T417" i="19"/>
  <c r="S417" i="19"/>
  <c r="R417" i="19"/>
  <c r="Q418" i="19"/>
  <c r="Y418" i="19" l="1"/>
  <c r="X418" i="19"/>
  <c r="W418" i="19"/>
  <c r="V418" i="19"/>
  <c r="U418" i="19"/>
  <c r="T418" i="19"/>
  <c r="S418" i="19"/>
  <c r="R418" i="19"/>
  <c r="Q419" i="19"/>
  <c r="Y419" i="19" l="1"/>
  <c r="X419" i="19"/>
  <c r="W419" i="19"/>
  <c r="V419" i="19"/>
  <c r="U419" i="19"/>
  <c r="T419" i="19"/>
  <c r="S419" i="19"/>
  <c r="R419" i="19"/>
  <c r="Q420" i="19"/>
  <c r="Y420" i="19" l="1"/>
  <c r="X420" i="19"/>
  <c r="W420" i="19"/>
  <c r="V420" i="19"/>
  <c r="U420" i="19"/>
  <c r="T420" i="19"/>
  <c r="S420" i="19"/>
  <c r="R420" i="19"/>
  <c r="Q421" i="19"/>
  <c r="Y421" i="19" l="1"/>
  <c r="X421" i="19"/>
  <c r="W421" i="19"/>
  <c r="V421" i="19"/>
  <c r="U421" i="19"/>
  <c r="T421" i="19"/>
  <c r="S421" i="19"/>
  <c r="R421" i="19"/>
  <c r="Q422" i="19"/>
  <c r="Y422" i="19" l="1"/>
  <c r="X422" i="19"/>
  <c r="W422" i="19"/>
  <c r="V422" i="19"/>
  <c r="U422" i="19"/>
  <c r="T422" i="19"/>
  <c r="S422" i="19"/>
  <c r="R422" i="19"/>
  <c r="Q423" i="19"/>
  <c r="Y423" i="19" l="1"/>
  <c r="X423" i="19"/>
  <c r="W423" i="19"/>
  <c r="V423" i="19"/>
  <c r="U423" i="19"/>
  <c r="T423" i="19"/>
  <c r="S423" i="19"/>
  <c r="R423" i="19"/>
  <c r="Q424" i="19"/>
  <c r="Y424" i="19" l="1"/>
  <c r="X424" i="19"/>
  <c r="W424" i="19"/>
  <c r="V424" i="19"/>
  <c r="U424" i="19"/>
  <c r="T424" i="19"/>
  <c r="S424" i="19"/>
  <c r="R424" i="19"/>
  <c r="Q425" i="19"/>
  <c r="Y425" i="19" l="1"/>
  <c r="X425" i="19"/>
  <c r="W425" i="19"/>
  <c r="V425" i="19"/>
  <c r="U425" i="19"/>
  <c r="T425" i="19"/>
  <c r="S425" i="19"/>
  <c r="R425" i="19"/>
  <c r="Q426" i="19"/>
  <c r="Y426" i="19" l="1"/>
  <c r="X426" i="19"/>
  <c r="W426" i="19"/>
  <c r="V426" i="19"/>
  <c r="U426" i="19"/>
  <c r="T426" i="19"/>
  <c r="S426" i="19"/>
  <c r="R426" i="19"/>
  <c r="Q427" i="19"/>
  <c r="Y427" i="19" l="1"/>
  <c r="X427" i="19"/>
  <c r="W427" i="19"/>
  <c r="V427" i="19"/>
  <c r="U427" i="19"/>
  <c r="T427" i="19"/>
  <c r="S427" i="19"/>
  <c r="R427" i="19"/>
  <c r="Q428" i="19"/>
  <c r="Y428" i="19" l="1"/>
  <c r="X428" i="19"/>
  <c r="W428" i="19"/>
  <c r="V428" i="19"/>
  <c r="U428" i="19"/>
  <c r="T428" i="19"/>
  <c r="S428" i="19"/>
  <c r="R428" i="19"/>
  <c r="Q429" i="19"/>
  <c r="Y429" i="19" l="1"/>
  <c r="AH429" i="19" s="1"/>
  <c r="AQ429" i="19" s="1"/>
  <c r="AQ430" i="19" s="1"/>
  <c r="AQ431" i="19" s="1"/>
  <c r="AQ432" i="19" s="1"/>
  <c r="AQ433" i="19" s="1"/>
  <c r="AQ434" i="19" s="1"/>
  <c r="AQ435" i="19" s="1"/>
  <c r="AQ436" i="19" s="1"/>
  <c r="AQ437" i="19" s="1"/>
  <c r="AQ438" i="19" s="1"/>
  <c r="AQ439" i="19" s="1"/>
  <c r="AQ440" i="19" s="1"/>
  <c r="AQ441" i="19" s="1"/>
  <c r="AQ442" i="19" s="1"/>
  <c r="AQ443" i="19" s="1"/>
  <c r="AQ444" i="19" s="1"/>
  <c r="AQ445" i="19" s="1"/>
  <c r="AQ446" i="19" s="1"/>
  <c r="AQ447" i="19" s="1"/>
  <c r="AQ448" i="19" s="1"/>
  <c r="AQ449" i="19" s="1"/>
  <c r="AQ450" i="19" s="1"/>
  <c r="AQ451" i="19" s="1"/>
  <c r="AQ452" i="19" s="1"/>
  <c r="AQ453" i="19" s="1"/>
  <c r="AQ454" i="19" s="1"/>
  <c r="AQ455" i="19" s="1"/>
  <c r="AQ456" i="19" s="1"/>
  <c r="AQ457" i="19" s="1"/>
  <c r="AQ458" i="19" s="1"/>
  <c r="AQ459" i="19" s="1"/>
  <c r="AQ460" i="19" s="1"/>
  <c r="AQ461" i="19" s="1"/>
  <c r="AQ462" i="19" s="1"/>
  <c r="AQ463" i="19" s="1"/>
  <c r="X429" i="19"/>
  <c r="AG429" i="19" s="1"/>
  <c r="AP429" i="19" s="1"/>
  <c r="AP430" i="19" s="1"/>
  <c r="AP431" i="19" s="1"/>
  <c r="AP432" i="19" s="1"/>
  <c r="AP433" i="19" s="1"/>
  <c r="AP434" i="19" s="1"/>
  <c r="AP435" i="19" s="1"/>
  <c r="AP436" i="19" s="1"/>
  <c r="AP437" i="19" s="1"/>
  <c r="AP438" i="19" s="1"/>
  <c r="AP439" i="19" s="1"/>
  <c r="AP440" i="19" s="1"/>
  <c r="AP441" i="19" s="1"/>
  <c r="AP442" i="19" s="1"/>
  <c r="AP443" i="19" s="1"/>
  <c r="AP444" i="19" s="1"/>
  <c r="AP445" i="19" s="1"/>
  <c r="AP446" i="19" s="1"/>
  <c r="AP447" i="19" s="1"/>
  <c r="AP448" i="19" s="1"/>
  <c r="AP449" i="19" s="1"/>
  <c r="AP450" i="19" s="1"/>
  <c r="AP451" i="19" s="1"/>
  <c r="AP452" i="19" s="1"/>
  <c r="AP453" i="19" s="1"/>
  <c r="AP454" i="19" s="1"/>
  <c r="AP455" i="19" s="1"/>
  <c r="AP456" i="19" s="1"/>
  <c r="AP457" i="19" s="1"/>
  <c r="AP458" i="19" s="1"/>
  <c r="AP459" i="19" s="1"/>
  <c r="AP460" i="19" s="1"/>
  <c r="AP461" i="19" s="1"/>
  <c r="AP462" i="19" s="1"/>
  <c r="AP463" i="19" s="1"/>
  <c r="W429" i="19"/>
  <c r="AF429" i="19" s="1"/>
  <c r="AO429" i="19" s="1"/>
  <c r="AO430" i="19" s="1"/>
  <c r="AO431" i="19" s="1"/>
  <c r="AO432" i="19" s="1"/>
  <c r="AO433" i="19" s="1"/>
  <c r="AO434" i="19" s="1"/>
  <c r="AO435" i="19" s="1"/>
  <c r="AO436" i="19" s="1"/>
  <c r="AO437" i="19" s="1"/>
  <c r="AO438" i="19" s="1"/>
  <c r="AO439" i="19" s="1"/>
  <c r="AO440" i="19" s="1"/>
  <c r="AO441" i="19" s="1"/>
  <c r="AO442" i="19" s="1"/>
  <c r="AO443" i="19" s="1"/>
  <c r="AO444" i="19" s="1"/>
  <c r="AO445" i="19" s="1"/>
  <c r="AO446" i="19" s="1"/>
  <c r="AO447" i="19" s="1"/>
  <c r="AO448" i="19" s="1"/>
  <c r="AO449" i="19" s="1"/>
  <c r="AO450" i="19" s="1"/>
  <c r="AO451" i="19" s="1"/>
  <c r="AO452" i="19" s="1"/>
  <c r="AO453" i="19" s="1"/>
  <c r="AO454" i="19" s="1"/>
  <c r="AO455" i="19" s="1"/>
  <c r="AO456" i="19" s="1"/>
  <c r="AO457" i="19" s="1"/>
  <c r="AO458" i="19" s="1"/>
  <c r="AO459" i="19" s="1"/>
  <c r="AO460" i="19" s="1"/>
  <c r="AO461" i="19" s="1"/>
  <c r="AO462" i="19" s="1"/>
  <c r="AO463" i="19" s="1"/>
  <c r="V429" i="19"/>
  <c r="AE429" i="19" s="1"/>
  <c r="AN429" i="19" s="1"/>
  <c r="AN430" i="19" s="1"/>
  <c r="AN431" i="19" s="1"/>
  <c r="AN432" i="19" s="1"/>
  <c r="AN433" i="19" s="1"/>
  <c r="AN434" i="19" s="1"/>
  <c r="AN435" i="19" s="1"/>
  <c r="AN436" i="19" s="1"/>
  <c r="AN437" i="19" s="1"/>
  <c r="AN438" i="19" s="1"/>
  <c r="AN439" i="19" s="1"/>
  <c r="AN440" i="19" s="1"/>
  <c r="AN441" i="19" s="1"/>
  <c r="AN442" i="19" s="1"/>
  <c r="AN443" i="19" s="1"/>
  <c r="AN444" i="19" s="1"/>
  <c r="AN445" i="19" s="1"/>
  <c r="AN446" i="19" s="1"/>
  <c r="AN447" i="19" s="1"/>
  <c r="AN448" i="19" s="1"/>
  <c r="AN449" i="19" s="1"/>
  <c r="AN450" i="19" s="1"/>
  <c r="AN451" i="19" s="1"/>
  <c r="AN452" i="19" s="1"/>
  <c r="AN453" i="19" s="1"/>
  <c r="AN454" i="19" s="1"/>
  <c r="AN455" i="19" s="1"/>
  <c r="AN456" i="19" s="1"/>
  <c r="AN457" i="19" s="1"/>
  <c r="AN458" i="19" s="1"/>
  <c r="AN459" i="19" s="1"/>
  <c r="AN460" i="19" s="1"/>
  <c r="AN461" i="19" s="1"/>
  <c r="AN462" i="19" s="1"/>
  <c r="AN463" i="19" s="1"/>
  <c r="U429" i="19"/>
  <c r="AD429" i="19" s="1"/>
  <c r="AM429" i="19" s="1"/>
  <c r="AM430" i="19" s="1"/>
  <c r="AM431" i="19" s="1"/>
  <c r="AM432" i="19" s="1"/>
  <c r="AM433" i="19" s="1"/>
  <c r="AM434" i="19" s="1"/>
  <c r="AM435" i="19" s="1"/>
  <c r="AM436" i="19" s="1"/>
  <c r="AM437" i="19" s="1"/>
  <c r="AM438" i="19" s="1"/>
  <c r="AM439" i="19" s="1"/>
  <c r="AM440" i="19" s="1"/>
  <c r="AM441" i="19" s="1"/>
  <c r="AM442" i="19" s="1"/>
  <c r="AM443" i="19" s="1"/>
  <c r="AM444" i="19" s="1"/>
  <c r="AM445" i="19" s="1"/>
  <c r="AM446" i="19" s="1"/>
  <c r="AM447" i="19" s="1"/>
  <c r="AM448" i="19" s="1"/>
  <c r="AM449" i="19" s="1"/>
  <c r="AM450" i="19" s="1"/>
  <c r="AM451" i="19" s="1"/>
  <c r="AM452" i="19" s="1"/>
  <c r="AM453" i="19" s="1"/>
  <c r="AM454" i="19" s="1"/>
  <c r="AM455" i="19" s="1"/>
  <c r="AM456" i="19" s="1"/>
  <c r="AM457" i="19" s="1"/>
  <c r="AM458" i="19" s="1"/>
  <c r="AM459" i="19" s="1"/>
  <c r="AM460" i="19" s="1"/>
  <c r="AM461" i="19" s="1"/>
  <c r="AM462" i="19" s="1"/>
  <c r="AM463" i="19" s="1"/>
  <c r="T429" i="19"/>
  <c r="AC429" i="19" s="1"/>
  <c r="AL429" i="19" s="1"/>
  <c r="AL430" i="19" s="1"/>
  <c r="AL431" i="19" s="1"/>
  <c r="AL432" i="19" s="1"/>
  <c r="AL433" i="19" s="1"/>
  <c r="AL434" i="19" s="1"/>
  <c r="AL435" i="19" s="1"/>
  <c r="AL436" i="19" s="1"/>
  <c r="AL437" i="19" s="1"/>
  <c r="AL438" i="19" s="1"/>
  <c r="AL439" i="19" s="1"/>
  <c r="AL440" i="19" s="1"/>
  <c r="AL441" i="19" s="1"/>
  <c r="AL442" i="19" s="1"/>
  <c r="AL443" i="19" s="1"/>
  <c r="AL444" i="19" s="1"/>
  <c r="AL445" i="19" s="1"/>
  <c r="AL446" i="19" s="1"/>
  <c r="AL447" i="19" s="1"/>
  <c r="AL448" i="19" s="1"/>
  <c r="AL449" i="19" s="1"/>
  <c r="AL450" i="19" s="1"/>
  <c r="AL451" i="19" s="1"/>
  <c r="AL452" i="19" s="1"/>
  <c r="AL453" i="19" s="1"/>
  <c r="AL454" i="19" s="1"/>
  <c r="AL455" i="19" s="1"/>
  <c r="AL456" i="19" s="1"/>
  <c r="AL457" i="19" s="1"/>
  <c r="AL458" i="19" s="1"/>
  <c r="AL459" i="19" s="1"/>
  <c r="AL460" i="19" s="1"/>
  <c r="AL461" i="19" s="1"/>
  <c r="AL462" i="19" s="1"/>
  <c r="AL463" i="19" s="1"/>
  <c r="S429" i="19"/>
  <c r="AB429" i="19" s="1"/>
  <c r="AK429" i="19" s="1"/>
  <c r="AK430" i="19" s="1"/>
  <c r="AK431" i="19" s="1"/>
  <c r="AK432" i="19" s="1"/>
  <c r="AK433" i="19" s="1"/>
  <c r="AK434" i="19" s="1"/>
  <c r="AK435" i="19" s="1"/>
  <c r="AK436" i="19" s="1"/>
  <c r="AK437" i="19" s="1"/>
  <c r="AK438" i="19" s="1"/>
  <c r="AK439" i="19" s="1"/>
  <c r="AK440" i="19" s="1"/>
  <c r="AK441" i="19" s="1"/>
  <c r="AK442" i="19" s="1"/>
  <c r="AK443" i="19" s="1"/>
  <c r="AK444" i="19" s="1"/>
  <c r="AK445" i="19" s="1"/>
  <c r="AK446" i="19" s="1"/>
  <c r="AK447" i="19" s="1"/>
  <c r="AK448" i="19" s="1"/>
  <c r="AK449" i="19" s="1"/>
  <c r="AK450" i="19" s="1"/>
  <c r="AK451" i="19" s="1"/>
  <c r="AK452" i="19" s="1"/>
  <c r="AK453" i="19" s="1"/>
  <c r="AK454" i="19" s="1"/>
  <c r="AK455" i="19" s="1"/>
  <c r="AK456" i="19" s="1"/>
  <c r="AK457" i="19" s="1"/>
  <c r="AK458" i="19" s="1"/>
  <c r="AK459" i="19" s="1"/>
  <c r="AK460" i="19" s="1"/>
  <c r="AK461" i="19" s="1"/>
  <c r="AK462" i="19" s="1"/>
  <c r="AK463" i="19" s="1"/>
  <c r="R429" i="19"/>
  <c r="AA429" i="19" s="1"/>
  <c r="AJ429" i="19" s="1"/>
  <c r="AJ430" i="19" s="1"/>
  <c r="AJ431" i="19" s="1"/>
  <c r="AJ432" i="19" s="1"/>
  <c r="AJ433" i="19" s="1"/>
  <c r="AJ434" i="19" s="1"/>
  <c r="AJ435" i="19" s="1"/>
  <c r="AJ436" i="19" s="1"/>
  <c r="AJ437" i="19" s="1"/>
  <c r="AJ438" i="19" s="1"/>
  <c r="AJ439" i="19" s="1"/>
  <c r="AJ440" i="19" s="1"/>
  <c r="AJ441" i="19" s="1"/>
  <c r="AJ442" i="19" s="1"/>
  <c r="AJ443" i="19" s="1"/>
  <c r="AJ444" i="19" s="1"/>
  <c r="AJ445" i="19" s="1"/>
  <c r="AJ446" i="19" s="1"/>
  <c r="AJ447" i="19" s="1"/>
  <c r="AJ448" i="19" s="1"/>
  <c r="AJ449" i="19" s="1"/>
  <c r="AJ450" i="19" s="1"/>
  <c r="AJ451" i="19" s="1"/>
  <c r="AJ452" i="19" s="1"/>
  <c r="AJ453" i="19" s="1"/>
  <c r="AJ454" i="19" s="1"/>
  <c r="AJ455" i="19" s="1"/>
  <c r="AJ456" i="19" s="1"/>
  <c r="AJ457" i="19" s="1"/>
  <c r="AJ458" i="19" s="1"/>
  <c r="AJ459" i="19" s="1"/>
  <c r="AJ460" i="19" s="1"/>
  <c r="AJ461" i="19" s="1"/>
  <c r="AJ462" i="19" s="1"/>
  <c r="AJ463" i="19" s="1"/>
  <c r="Q430" i="19"/>
  <c r="Y430" i="19" l="1"/>
  <c r="X430" i="19"/>
  <c r="W430" i="19"/>
  <c r="V430" i="19"/>
  <c r="U430" i="19"/>
  <c r="T430" i="19"/>
  <c r="S430" i="19"/>
  <c r="R430" i="19"/>
  <c r="Q431" i="19"/>
  <c r="Y431" i="19" l="1"/>
  <c r="X431" i="19"/>
  <c r="W431" i="19"/>
  <c r="V431" i="19"/>
  <c r="U431" i="19"/>
  <c r="T431" i="19"/>
  <c r="S431" i="19"/>
  <c r="R431" i="19"/>
  <c r="Q432" i="19"/>
  <c r="Y432" i="19" l="1"/>
  <c r="X432" i="19"/>
  <c r="W432" i="19"/>
  <c r="V432" i="19"/>
  <c r="U432" i="19"/>
  <c r="T432" i="19"/>
  <c r="S432" i="19"/>
  <c r="R432" i="19"/>
  <c r="Q433" i="19"/>
  <c r="Y433" i="19" l="1"/>
  <c r="X433" i="19"/>
  <c r="W433" i="19"/>
  <c r="V433" i="19"/>
  <c r="U433" i="19"/>
  <c r="T433" i="19"/>
  <c r="S433" i="19"/>
  <c r="R433" i="19"/>
  <c r="Q434" i="19"/>
  <c r="Y434" i="19" l="1"/>
  <c r="X434" i="19"/>
  <c r="W434" i="19"/>
  <c r="V434" i="19"/>
  <c r="U434" i="19"/>
  <c r="T434" i="19"/>
  <c r="S434" i="19"/>
  <c r="R434" i="19"/>
  <c r="Q435" i="19"/>
  <c r="Y435" i="19" l="1"/>
  <c r="X435" i="19"/>
  <c r="W435" i="19"/>
  <c r="V435" i="19"/>
  <c r="U435" i="19"/>
  <c r="T435" i="19"/>
  <c r="S435" i="19"/>
  <c r="R435" i="19"/>
  <c r="Q436" i="19"/>
  <c r="Y436" i="19" l="1"/>
  <c r="X436" i="19"/>
  <c r="W436" i="19"/>
  <c r="V436" i="19"/>
  <c r="U436" i="19"/>
  <c r="T436" i="19"/>
  <c r="S436" i="19"/>
  <c r="R436" i="19"/>
  <c r="Q437" i="19"/>
  <c r="Y437" i="19" l="1"/>
  <c r="X437" i="19"/>
  <c r="W437" i="19"/>
  <c r="V437" i="19"/>
  <c r="U437" i="19"/>
  <c r="T437" i="19"/>
  <c r="Q438" i="19"/>
  <c r="R437" i="19"/>
  <c r="S437" i="19"/>
  <c r="Y438" i="19" l="1"/>
  <c r="X438" i="19"/>
  <c r="W438" i="19"/>
  <c r="V438" i="19"/>
  <c r="U438" i="19"/>
  <c r="T438" i="19"/>
  <c r="S438" i="19"/>
  <c r="R438" i="19"/>
  <c r="Q439" i="19"/>
  <c r="Y439" i="19" l="1"/>
  <c r="X439" i="19"/>
  <c r="W439" i="19"/>
  <c r="V439" i="19"/>
  <c r="U439" i="19"/>
  <c r="T439" i="19"/>
  <c r="R439" i="19"/>
  <c r="Q440" i="19"/>
  <c r="S439" i="19"/>
  <c r="Y440" i="19" l="1"/>
  <c r="X440" i="19"/>
  <c r="W440" i="19"/>
  <c r="V440" i="19"/>
  <c r="U440" i="19"/>
  <c r="T440" i="19"/>
  <c r="R440" i="19"/>
  <c r="S440" i="19"/>
  <c r="Q441" i="19"/>
  <c r="Y441" i="19" l="1"/>
  <c r="X441" i="19"/>
  <c r="W441" i="19"/>
  <c r="V441" i="19"/>
  <c r="U441" i="19"/>
  <c r="T441" i="19"/>
  <c r="S441" i="19"/>
  <c r="Q442" i="19"/>
  <c r="R441" i="19"/>
  <c r="Y442" i="19" l="1"/>
  <c r="X442" i="19"/>
  <c r="W442" i="19"/>
  <c r="V442" i="19"/>
  <c r="U442" i="19"/>
  <c r="T442" i="19"/>
  <c r="R442" i="19"/>
  <c r="S442" i="19"/>
  <c r="Q443" i="19"/>
  <c r="Y443" i="19" l="1"/>
  <c r="X443" i="19"/>
  <c r="W443" i="19"/>
  <c r="V443" i="19"/>
  <c r="U443" i="19"/>
  <c r="T443" i="19"/>
  <c r="Q444" i="19"/>
  <c r="R443" i="19"/>
  <c r="S443" i="19"/>
  <c r="Y444" i="19" l="1"/>
  <c r="X444" i="19"/>
  <c r="W444" i="19"/>
  <c r="V444" i="19"/>
  <c r="U444" i="19"/>
  <c r="T444" i="19"/>
  <c r="R444" i="19"/>
  <c r="Q445" i="19"/>
  <c r="S444" i="19"/>
  <c r="Y445" i="19" l="1"/>
  <c r="X445" i="19"/>
  <c r="W445" i="19"/>
  <c r="V445" i="19"/>
  <c r="U445" i="19"/>
  <c r="T445" i="19"/>
  <c r="S445" i="19"/>
  <c r="R445" i="19"/>
  <c r="Q446" i="19"/>
  <c r="Y446" i="19" l="1"/>
  <c r="X446" i="19"/>
  <c r="W446" i="19"/>
  <c r="V446" i="19"/>
  <c r="U446" i="19"/>
  <c r="T446" i="19"/>
  <c r="S446" i="19"/>
  <c r="Q447" i="19"/>
  <c r="R446" i="19"/>
  <c r="Y447" i="19" l="1"/>
  <c r="X447" i="19"/>
  <c r="W447" i="19"/>
  <c r="V447" i="19"/>
  <c r="U447" i="19"/>
  <c r="T447" i="19"/>
  <c r="Q448" i="19"/>
  <c r="R447" i="19"/>
  <c r="S447" i="19"/>
  <c r="Y448" i="19" l="1"/>
  <c r="X448" i="19"/>
  <c r="W448" i="19"/>
  <c r="V448" i="19"/>
  <c r="U448" i="19"/>
  <c r="T448" i="19"/>
  <c r="S448" i="19"/>
  <c r="R448" i="19"/>
  <c r="Q449" i="19"/>
  <c r="Y449" i="19" l="1"/>
  <c r="X449" i="19"/>
  <c r="W449" i="19"/>
  <c r="V449" i="19"/>
  <c r="U449" i="19"/>
  <c r="T449" i="19"/>
  <c r="S449" i="19"/>
  <c r="Q450" i="19"/>
  <c r="R449" i="19"/>
  <c r="Y450" i="19" l="1"/>
  <c r="X450" i="19"/>
  <c r="W450" i="19"/>
  <c r="V450" i="19"/>
  <c r="U450" i="19"/>
  <c r="T450" i="19"/>
  <c r="S450" i="19"/>
  <c r="Q451" i="19"/>
  <c r="R450" i="19"/>
  <c r="Y451" i="19" l="1"/>
  <c r="X451" i="19"/>
  <c r="W451" i="19"/>
  <c r="V451" i="19"/>
  <c r="U451" i="19"/>
  <c r="T451" i="19"/>
  <c r="R451" i="19"/>
  <c r="S451" i="19"/>
  <c r="Q452" i="19"/>
  <c r="Y452" i="19" l="1"/>
  <c r="X452" i="19"/>
  <c r="W452" i="19"/>
  <c r="V452" i="19"/>
  <c r="U452" i="19"/>
  <c r="T452" i="19"/>
  <c r="S452" i="19"/>
  <c r="Q453" i="19"/>
  <c r="R452" i="19"/>
  <c r="Y453" i="19" l="1"/>
  <c r="X453" i="19"/>
  <c r="W453" i="19"/>
  <c r="V453" i="19"/>
  <c r="U453" i="19"/>
  <c r="T453" i="19"/>
  <c r="R453" i="19"/>
  <c r="S453" i="19"/>
  <c r="Q454" i="19"/>
  <c r="Y454" i="19" l="1"/>
  <c r="X454" i="19"/>
  <c r="W454" i="19"/>
  <c r="V454" i="19"/>
  <c r="U454" i="19"/>
  <c r="T454" i="19"/>
  <c r="S454" i="19"/>
  <c r="R454" i="19"/>
  <c r="Q455" i="19"/>
  <c r="Y455" i="19" l="1"/>
  <c r="X455" i="19"/>
  <c r="W455" i="19"/>
  <c r="V455" i="19"/>
  <c r="U455" i="19"/>
  <c r="T455" i="19"/>
  <c r="Q456" i="19"/>
  <c r="S455" i="19"/>
  <c r="R455" i="19"/>
  <c r="Y456" i="19" l="1"/>
  <c r="X456" i="19"/>
  <c r="W456" i="19"/>
  <c r="V456" i="19"/>
  <c r="U456" i="19"/>
  <c r="T456" i="19"/>
  <c r="Q457" i="19"/>
  <c r="S456" i="19"/>
  <c r="R456" i="19"/>
  <c r="Y457" i="19" l="1"/>
  <c r="X457" i="19"/>
  <c r="W457" i="19"/>
  <c r="V457" i="19"/>
  <c r="U457" i="19"/>
  <c r="T457" i="19"/>
  <c r="S457" i="19"/>
  <c r="R457" i="19"/>
  <c r="Q458" i="19"/>
  <c r="Y458" i="19" l="1"/>
  <c r="X458" i="19"/>
  <c r="W458" i="19"/>
  <c r="V458" i="19"/>
  <c r="U458" i="19"/>
  <c r="T458" i="19"/>
  <c r="S458" i="19"/>
  <c r="R458" i="19"/>
  <c r="Q459" i="19"/>
  <c r="Y459" i="19" l="1"/>
  <c r="X459" i="19"/>
  <c r="W459" i="19"/>
  <c r="V459" i="19"/>
  <c r="U459" i="19"/>
  <c r="T459" i="19"/>
  <c r="Q460" i="19"/>
  <c r="S459" i="19"/>
  <c r="R459" i="19"/>
  <c r="Y460" i="19" l="1"/>
  <c r="X460" i="19"/>
  <c r="W460" i="19"/>
  <c r="V460" i="19"/>
  <c r="U460" i="19"/>
  <c r="T460" i="19"/>
  <c r="S460" i="19"/>
  <c r="R460" i="19"/>
  <c r="Q461" i="19"/>
  <c r="Y461" i="19" l="1"/>
  <c r="X461" i="19"/>
  <c r="W461" i="19"/>
  <c r="V461" i="19"/>
  <c r="U461" i="19"/>
  <c r="T461" i="19"/>
  <c r="S461" i="19"/>
  <c r="R461" i="19"/>
  <c r="Q462" i="19"/>
  <c r="Y462" i="19" l="1"/>
  <c r="X462" i="19"/>
  <c r="W462" i="19"/>
  <c r="V462" i="19"/>
  <c r="U462" i="19"/>
  <c r="T462" i="19"/>
  <c r="Q463" i="19"/>
  <c r="R462" i="19"/>
  <c r="S462" i="19"/>
  <c r="Y463" i="19" l="1"/>
  <c r="X463" i="19"/>
  <c r="W463" i="19"/>
  <c r="V463" i="19"/>
  <c r="U463" i="19"/>
  <c r="T463" i="19"/>
  <c r="R463" i="19"/>
  <c r="S463" i="19"/>
  <c r="Q464" i="19"/>
  <c r="Y464" i="19" l="1"/>
  <c r="AH464" i="19" s="1"/>
  <c r="AQ464" i="19" s="1"/>
  <c r="AQ465" i="19" s="1"/>
  <c r="AQ466" i="19" s="1"/>
  <c r="AQ467" i="19" s="1"/>
  <c r="AQ468" i="19" s="1"/>
  <c r="AQ469" i="19" s="1"/>
  <c r="AQ470" i="19" s="1"/>
  <c r="AQ471" i="19" s="1"/>
  <c r="AQ472" i="19" s="1"/>
  <c r="AQ473" i="19" s="1"/>
  <c r="AQ474" i="19" s="1"/>
  <c r="AQ475" i="19" s="1"/>
  <c r="AQ476" i="19" s="1"/>
  <c r="AQ477" i="19" s="1"/>
  <c r="AQ478" i="19" s="1"/>
  <c r="AQ479" i="19" s="1"/>
  <c r="AQ480" i="19" s="1"/>
  <c r="AQ481" i="19" s="1"/>
  <c r="AQ482" i="19" s="1"/>
  <c r="AQ483" i="19" s="1"/>
  <c r="X464" i="19"/>
  <c r="AG464" i="19" s="1"/>
  <c r="AP464" i="19" s="1"/>
  <c r="AP465" i="19" s="1"/>
  <c r="AP466" i="19" s="1"/>
  <c r="AP467" i="19" s="1"/>
  <c r="AP468" i="19" s="1"/>
  <c r="AP469" i="19" s="1"/>
  <c r="AP470" i="19" s="1"/>
  <c r="AP471" i="19" s="1"/>
  <c r="AP472" i="19" s="1"/>
  <c r="AP473" i="19" s="1"/>
  <c r="AP474" i="19" s="1"/>
  <c r="AP475" i="19" s="1"/>
  <c r="AP476" i="19" s="1"/>
  <c r="AP477" i="19" s="1"/>
  <c r="AP478" i="19" s="1"/>
  <c r="AP479" i="19" s="1"/>
  <c r="AP480" i="19" s="1"/>
  <c r="AP481" i="19" s="1"/>
  <c r="AP482" i="19" s="1"/>
  <c r="AP483" i="19" s="1"/>
  <c r="W464" i="19"/>
  <c r="AF464" i="19" s="1"/>
  <c r="AO464" i="19" s="1"/>
  <c r="AO465" i="19" s="1"/>
  <c r="AO466" i="19" s="1"/>
  <c r="AO467" i="19" s="1"/>
  <c r="AO468" i="19" s="1"/>
  <c r="AO469" i="19" s="1"/>
  <c r="AO470" i="19" s="1"/>
  <c r="AO471" i="19" s="1"/>
  <c r="AO472" i="19" s="1"/>
  <c r="AO473" i="19" s="1"/>
  <c r="AO474" i="19" s="1"/>
  <c r="AO475" i="19" s="1"/>
  <c r="AO476" i="19" s="1"/>
  <c r="AO477" i="19" s="1"/>
  <c r="AO478" i="19" s="1"/>
  <c r="AO479" i="19" s="1"/>
  <c r="AO480" i="19" s="1"/>
  <c r="AO481" i="19" s="1"/>
  <c r="AO482" i="19" s="1"/>
  <c r="AO483" i="19" s="1"/>
  <c r="V464" i="19"/>
  <c r="AE464" i="19" s="1"/>
  <c r="AN464" i="19" s="1"/>
  <c r="AN465" i="19" s="1"/>
  <c r="AN466" i="19" s="1"/>
  <c r="AN467" i="19" s="1"/>
  <c r="AN468" i="19" s="1"/>
  <c r="AN469" i="19" s="1"/>
  <c r="AN470" i="19" s="1"/>
  <c r="AN471" i="19" s="1"/>
  <c r="AN472" i="19" s="1"/>
  <c r="AN473" i="19" s="1"/>
  <c r="AN474" i="19" s="1"/>
  <c r="AN475" i="19" s="1"/>
  <c r="AN476" i="19" s="1"/>
  <c r="AN477" i="19" s="1"/>
  <c r="AN478" i="19" s="1"/>
  <c r="AN479" i="19" s="1"/>
  <c r="AN480" i="19" s="1"/>
  <c r="AN481" i="19" s="1"/>
  <c r="AN482" i="19" s="1"/>
  <c r="AN483" i="19" s="1"/>
  <c r="U464" i="19"/>
  <c r="AD464" i="19" s="1"/>
  <c r="AM464" i="19" s="1"/>
  <c r="AM465" i="19" s="1"/>
  <c r="AM466" i="19" s="1"/>
  <c r="AM467" i="19" s="1"/>
  <c r="AM468" i="19" s="1"/>
  <c r="AM469" i="19" s="1"/>
  <c r="AM470" i="19" s="1"/>
  <c r="AM471" i="19" s="1"/>
  <c r="AM472" i="19" s="1"/>
  <c r="AM473" i="19" s="1"/>
  <c r="AM474" i="19" s="1"/>
  <c r="AM475" i="19" s="1"/>
  <c r="AM476" i="19" s="1"/>
  <c r="AM477" i="19" s="1"/>
  <c r="AM478" i="19" s="1"/>
  <c r="AM479" i="19" s="1"/>
  <c r="AM480" i="19" s="1"/>
  <c r="AM481" i="19" s="1"/>
  <c r="AM482" i="19" s="1"/>
  <c r="AM483" i="19" s="1"/>
  <c r="T464" i="19"/>
  <c r="AC464" i="19" s="1"/>
  <c r="AL464" i="19" s="1"/>
  <c r="AL465" i="19" s="1"/>
  <c r="AL466" i="19" s="1"/>
  <c r="AL467" i="19" s="1"/>
  <c r="AL468" i="19" s="1"/>
  <c r="AL469" i="19" s="1"/>
  <c r="AL470" i="19" s="1"/>
  <c r="AL471" i="19" s="1"/>
  <c r="AL472" i="19" s="1"/>
  <c r="AL473" i="19" s="1"/>
  <c r="AL474" i="19" s="1"/>
  <c r="AL475" i="19" s="1"/>
  <c r="AL476" i="19" s="1"/>
  <c r="AL477" i="19" s="1"/>
  <c r="AL478" i="19" s="1"/>
  <c r="AL479" i="19" s="1"/>
  <c r="AL480" i="19" s="1"/>
  <c r="AL481" i="19" s="1"/>
  <c r="AL482" i="19" s="1"/>
  <c r="AL483" i="19" s="1"/>
  <c r="S464" i="19"/>
  <c r="AB464" i="19" s="1"/>
  <c r="AK464" i="19" s="1"/>
  <c r="AK465" i="19" s="1"/>
  <c r="AK466" i="19" s="1"/>
  <c r="AK467" i="19" s="1"/>
  <c r="AK468" i="19" s="1"/>
  <c r="AK469" i="19" s="1"/>
  <c r="AK470" i="19" s="1"/>
  <c r="AK471" i="19" s="1"/>
  <c r="AK472" i="19" s="1"/>
  <c r="AK473" i="19" s="1"/>
  <c r="AK474" i="19" s="1"/>
  <c r="AK475" i="19" s="1"/>
  <c r="AK476" i="19" s="1"/>
  <c r="AK477" i="19" s="1"/>
  <c r="AK478" i="19" s="1"/>
  <c r="AK479" i="19" s="1"/>
  <c r="AK480" i="19" s="1"/>
  <c r="AK481" i="19" s="1"/>
  <c r="AK482" i="19" s="1"/>
  <c r="AK483" i="19" s="1"/>
  <c r="R464" i="19"/>
  <c r="AA464" i="19" s="1"/>
  <c r="AJ464" i="19" s="1"/>
  <c r="AJ465" i="19" s="1"/>
  <c r="AJ466" i="19" s="1"/>
  <c r="AJ467" i="19" s="1"/>
  <c r="AJ468" i="19" s="1"/>
  <c r="AJ469" i="19" s="1"/>
  <c r="AJ470" i="19" s="1"/>
  <c r="AJ471" i="19" s="1"/>
  <c r="AJ472" i="19" s="1"/>
  <c r="AJ473" i="19" s="1"/>
  <c r="AJ474" i="19" s="1"/>
  <c r="AJ475" i="19" s="1"/>
  <c r="AJ476" i="19" s="1"/>
  <c r="AJ477" i="19" s="1"/>
  <c r="AJ478" i="19" s="1"/>
  <c r="AJ479" i="19" s="1"/>
  <c r="AJ480" i="19" s="1"/>
  <c r="AJ481" i="19" s="1"/>
  <c r="AJ482" i="19" s="1"/>
  <c r="AJ483" i="19" s="1"/>
  <c r="Q465" i="19"/>
  <c r="Y465" i="19" l="1"/>
  <c r="X465" i="19"/>
  <c r="W465" i="19"/>
  <c r="V465" i="19"/>
  <c r="U465" i="19"/>
  <c r="T465" i="19"/>
  <c r="S465" i="19"/>
  <c r="R465" i="19"/>
  <c r="Q466" i="19"/>
  <c r="Y466" i="19" l="1"/>
  <c r="X466" i="19"/>
  <c r="W466" i="19"/>
  <c r="V466" i="19"/>
  <c r="U466" i="19"/>
  <c r="T466" i="19"/>
  <c r="S466" i="19"/>
  <c r="Q467" i="19"/>
  <c r="R466" i="19"/>
  <c r="Y467" i="19" l="1"/>
  <c r="X467" i="19"/>
  <c r="W467" i="19"/>
  <c r="V467" i="19"/>
  <c r="U467" i="19"/>
  <c r="T467" i="19"/>
  <c r="Q468" i="19"/>
  <c r="S467" i="19"/>
  <c r="R467" i="19"/>
  <c r="Y468" i="19" l="1"/>
  <c r="X468" i="19"/>
  <c r="W468" i="19"/>
  <c r="V468" i="19"/>
  <c r="U468" i="19"/>
  <c r="T468" i="19"/>
  <c r="S468" i="19"/>
  <c r="Q469" i="19"/>
  <c r="R468" i="19"/>
  <c r="Y469" i="19" l="1"/>
  <c r="X469" i="19"/>
  <c r="W469" i="19"/>
  <c r="V469" i="19"/>
  <c r="U469" i="19"/>
  <c r="T469" i="19"/>
  <c r="Q470" i="19"/>
  <c r="R469" i="19"/>
  <c r="S469" i="19"/>
  <c r="Y470" i="19" l="1"/>
  <c r="X470" i="19"/>
  <c r="W470" i="19"/>
  <c r="V470" i="19"/>
  <c r="U470" i="19"/>
  <c r="T470" i="19"/>
  <c r="R470" i="19"/>
  <c r="S470" i="19"/>
  <c r="Q471" i="19"/>
  <c r="Y471" i="19" l="1"/>
  <c r="X471" i="19"/>
  <c r="W471" i="19"/>
  <c r="V471" i="19"/>
  <c r="U471" i="19"/>
  <c r="T471" i="19"/>
  <c r="Q472" i="19"/>
  <c r="S471" i="19"/>
  <c r="R471" i="19"/>
  <c r="Y472" i="19" l="1"/>
  <c r="X472" i="19"/>
  <c r="W472" i="19"/>
  <c r="V472" i="19"/>
  <c r="U472" i="19"/>
  <c r="T472" i="19"/>
  <c r="S472" i="19"/>
  <c r="R472" i="19"/>
  <c r="Q473" i="19"/>
  <c r="Y473" i="19" l="1"/>
  <c r="X473" i="19"/>
  <c r="W473" i="19"/>
  <c r="V473" i="19"/>
  <c r="U473" i="19"/>
  <c r="T473" i="19"/>
  <c r="S473" i="19"/>
  <c r="Q474" i="19"/>
  <c r="R473" i="19"/>
  <c r="Y474" i="19" l="1"/>
  <c r="X474" i="19"/>
  <c r="W474" i="19"/>
  <c r="V474" i="19"/>
  <c r="U474" i="19"/>
  <c r="T474" i="19"/>
  <c r="S474" i="19"/>
  <c r="R474" i="19"/>
  <c r="Q475" i="19"/>
  <c r="Y475" i="19" l="1"/>
  <c r="X475" i="19"/>
  <c r="W475" i="19"/>
  <c r="V475" i="19"/>
  <c r="U475" i="19"/>
  <c r="T475" i="19"/>
  <c r="Q476" i="19"/>
  <c r="S475" i="19"/>
  <c r="R475" i="19"/>
  <c r="Y476" i="19" l="1"/>
  <c r="X476" i="19"/>
  <c r="W476" i="19"/>
  <c r="V476" i="19"/>
  <c r="U476" i="19"/>
  <c r="T476" i="19"/>
  <c r="R476" i="19"/>
  <c r="S476" i="19"/>
  <c r="Q477" i="19"/>
  <c r="Y477" i="19" l="1"/>
  <c r="X477" i="19"/>
  <c r="W477" i="19"/>
  <c r="V477" i="19"/>
  <c r="U477" i="19"/>
  <c r="T477" i="19"/>
  <c r="R477" i="19"/>
  <c r="S477" i="19"/>
  <c r="Q478" i="19"/>
  <c r="Y478" i="19" l="1"/>
  <c r="X478" i="19"/>
  <c r="W478" i="19"/>
  <c r="V478" i="19"/>
  <c r="U478" i="19"/>
  <c r="T478" i="19"/>
  <c r="R478" i="19"/>
  <c r="S478" i="19"/>
  <c r="Q479" i="19"/>
  <c r="Y479" i="19" l="1"/>
  <c r="X479" i="19"/>
  <c r="W479" i="19"/>
  <c r="V479" i="19"/>
  <c r="U479" i="19"/>
  <c r="T479" i="19"/>
  <c r="R479" i="19"/>
  <c r="S479" i="19"/>
  <c r="Q480" i="19"/>
  <c r="Y480" i="19" l="1"/>
  <c r="X480" i="19"/>
  <c r="W480" i="19"/>
  <c r="V480" i="19"/>
  <c r="U480" i="19"/>
  <c r="T480" i="19"/>
  <c r="R480" i="19"/>
  <c r="S480" i="19"/>
  <c r="Q481" i="19"/>
  <c r="Y481" i="19" l="1"/>
  <c r="X481" i="19"/>
  <c r="W481" i="19"/>
  <c r="V481" i="19"/>
  <c r="U481" i="19"/>
  <c r="T481" i="19"/>
  <c r="R481" i="19"/>
  <c r="Q482" i="19"/>
  <c r="S481" i="19"/>
  <c r="Y482" i="19" l="1"/>
  <c r="X482" i="19"/>
  <c r="W482" i="19"/>
  <c r="V482" i="19"/>
  <c r="U482" i="19"/>
  <c r="T482" i="19"/>
  <c r="Q483" i="19"/>
  <c r="R482" i="19"/>
  <c r="S482" i="19"/>
  <c r="Y483" i="19" l="1"/>
  <c r="X483" i="19"/>
  <c r="W483" i="19"/>
  <c r="V483" i="19"/>
  <c r="U483" i="19"/>
  <c r="T483" i="19"/>
  <c r="Q484" i="19"/>
  <c r="R483" i="19"/>
  <c r="S483" i="19"/>
  <c r="Y484" i="19" l="1"/>
  <c r="AH484" i="19" s="1"/>
  <c r="AQ484" i="19" s="1"/>
  <c r="AQ485" i="19" s="1"/>
  <c r="AQ486" i="19" s="1"/>
  <c r="AQ487" i="19" s="1"/>
  <c r="AQ488" i="19" s="1"/>
  <c r="AQ489" i="19" s="1"/>
  <c r="AQ490" i="19" s="1"/>
  <c r="AQ491" i="19" s="1"/>
  <c r="AQ492" i="19" s="1"/>
  <c r="AQ493" i="19" s="1"/>
  <c r="X484" i="19"/>
  <c r="AG484" i="19" s="1"/>
  <c r="AP484" i="19" s="1"/>
  <c r="AP485" i="19" s="1"/>
  <c r="AP486" i="19" s="1"/>
  <c r="AP487" i="19" s="1"/>
  <c r="AP488" i="19" s="1"/>
  <c r="AP489" i="19" s="1"/>
  <c r="AP490" i="19" s="1"/>
  <c r="AP491" i="19" s="1"/>
  <c r="AP492" i="19" s="1"/>
  <c r="AP493" i="19" s="1"/>
  <c r="W484" i="19"/>
  <c r="AF484" i="19" s="1"/>
  <c r="AO484" i="19" s="1"/>
  <c r="AO485" i="19" s="1"/>
  <c r="AO486" i="19" s="1"/>
  <c r="AO487" i="19" s="1"/>
  <c r="AO488" i="19" s="1"/>
  <c r="AO489" i="19" s="1"/>
  <c r="AO490" i="19" s="1"/>
  <c r="AO491" i="19" s="1"/>
  <c r="AO492" i="19" s="1"/>
  <c r="AO493" i="19" s="1"/>
  <c r="V484" i="19"/>
  <c r="AE484" i="19" s="1"/>
  <c r="AN484" i="19" s="1"/>
  <c r="AN485" i="19" s="1"/>
  <c r="AN486" i="19" s="1"/>
  <c r="AN487" i="19" s="1"/>
  <c r="AN488" i="19" s="1"/>
  <c r="AN489" i="19" s="1"/>
  <c r="AN490" i="19" s="1"/>
  <c r="AN491" i="19" s="1"/>
  <c r="AN492" i="19" s="1"/>
  <c r="AN493" i="19" s="1"/>
  <c r="U484" i="19"/>
  <c r="AD484" i="19" s="1"/>
  <c r="AM484" i="19" s="1"/>
  <c r="AM485" i="19" s="1"/>
  <c r="AM486" i="19" s="1"/>
  <c r="AM487" i="19" s="1"/>
  <c r="AM488" i="19" s="1"/>
  <c r="AM489" i="19" s="1"/>
  <c r="AM490" i="19" s="1"/>
  <c r="AM491" i="19" s="1"/>
  <c r="AM492" i="19" s="1"/>
  <c r="AM493" i="19" s="1"/>
  <c r="T484" i="19"/>
  <c r="AC484" i="19" s="1"/>
  <c r="AL484" i="19" s="1"/>
  <c r="AL485" i="19" s="1"/>
  <c r="AL486" i="19" s="1"/>
  <c r="AL487" i="19" s="1"/>
  <c r="AL488" i="19" s="1"/>
  <c r="AL489" i="19" s="1"/>
  <c r="AL490" i="19" s="1"/>
  <c r="AL491" i="19" s="1"/>
  <c r="AL492" i="19" s="1"/>
  <c r="AL493" i="19" s="1"/>
  <c r="Q485" i="19"/>
  <c r="R484" i="19"/>
  <c r="AA484" i="19" s="1"/>
  <c r="AJ484" i="19" s="1"/>
  <c r="AJ485" i="19" s="1"/>
  <c r="AJ486" i="19" s="1"/>
  <c r="AJ487" i="19" s="1"/>
  <c r="AJ488" i="19" s="1"/>
  <c r="AJ489" i="19" s="1"/>
  <c r="AJ490" i="19" s="1"/>
  <c r="AJ491" i="19" s="1"/>
  <c r="AJ492" i="19" s="1"/>
  <c r="AJ493" i="19" s="1"/>
  <c r="S484" i="19"/>
  <c r="AB484" i="19" s="1"/>
  <c r="AK484" i="19" s="1"/>
  <c r="AK485" i="19" s="1"/>
  <c r="AK486" i="19" s="1"/>
  <c r="AK487" i="19" s="1"/>
  <c r="AK488" i="19" s="1"/>
  <c r="AK489" i="19" s="1"/>
  <c r="AK490" i="19" s="1"/>
  <c r="AK491" i="19" s="1"/>
  <c r="AK492" i="19" s="1"/>
  <c r="AK493" i="19" s="1"/>
  <c r="Y485" i="19" l="1"/>
  <c r="X485" i="19"/>
  <c r="W485" i="19"/>
  <c r="V485" i="19"/>
  <c r="U485" i="19"/>
  <c r="T485" i="19"/>
  <c r="R485" i="19"/>
  <c r="S485" i="19"/>
  <c r="Q486" i="19"/>
  <c r="Y486" i="19" l="1"/>
  <c r="X486" i="19"/>
  <c r="W486" i="19"/>
  <c r="V486" i="19"/>
  <c r="U486" i="19"/>
  <c r="T486" i="19"/>
  <c r="R486" i="19"/>
  <c r="S486" i="19"/>
  <c r="Q487" i="19"/>
  <c r="Y487" i="19" l="1"/>
  <c r="X487" i="19"/>
  <c r="W487" i="19"/>
  <c r="V487" i="19"/>
  <c r="U487" i="19"/>
  <c r="T487" i="19"/>
  <c r="R487" i="19"/>
  <c r="Q488" i="19"/>
  <c r="S487" i="19"/>
  <c r="Y488" i="19" l="1"/>
  <c r="X488" i="19"/>
  <c r="W488" i="19"/>
  <c r="V488" i="19"/>
  <c r="U488" i="19"/>
  <c r="T488" i="19"/>
  <c r="Q489" i="19"/>
  <c r="R488" i="19"/>
  <c r="S488" i="19"/>
  <c r="Y489" i="19" l="1"/>
  <c r="X489" i="19"/>
  <c r="W489" i="19"/>
  <c r="V489" i="19"/>
  <c r="U489" i="19"/>
  <c r="T489" i="19"/>
  <c r="Q490" i="19"/>
  <c r="S489" i="19"/>
  <c r="R489" i="19"/>
  <c r="Y490" i="19" l="1"/>
  <c r="X490" i="19"/>
  <c r="W490" i="19"/>
  <c r="V490" i="19"/>
  <c r="U490" i="19"/>
  <c r="T490" i="19"/>
  <c r="R490" i="19"/>
  <c r="Q491" i="19"/>
  <c r="S490" i="19"/>
  <c r="Y491" i="19" l="1"/>
  <c r="X491" i="19"/>
  <c r="W491" i="19"/>
  <c r="V491" i="19"/>
  <c r="U491" i="19"/>
  <c r="T491" i="19"/>
  <c r="R491" i="19"/>
  <c r="S491" i="19"/>
  <c r="Q492" i="19"/>
  <c r="Y492" i="19" l="1"/>
  <c r="X492" i="19"/>
  <c r="W492" i="19"/>
  <c r="V492" i="19"/>
  <c r="U492" i="19"/>
  <c r="T492" i="19"/>
  <c r="Q493" i="19"/>
  <c r="R492" i="19"/>
  <c r="S492" i="19"/>
  <c r="Y493" i="19" l="1"/>
  <c r="X493" i="19"/>
  <c r="W493" i="19"/>
  <c r="V493" i="19"/>
  <c r="U493" i="19"/>
  <c r="T493" i="19"/>
  <c r="R493" i="19"/>
  <c r="Q494" i="19"/>
  <c r="S493" i="19"/>
  <c r="Y494" i="19" l="1"/>
  <c r="AH494" i="19" s="1"/>
  <c r="AQ494" i="19" s="1"/>
  <c r="AQ495" i="19" s="1"/>
  <c r="AQ496" i="19" s="1"/>
  <c r="AQ497" i="19" s="1"/>
  <c r="X494" i="19"/>
  <c r="AG494" i="19" s="1"/>
  <c r="AP494" i="19" s="1"/>
  <c r="AP495" i="19" s="1"/>
  <c r="AP496" i="19" s="1"/>
  <c r="AP497" i="19" s="1"/>
  <c r="W494" i="19"/>
  <c r="AF494" i="19" s="1"/>
  <c r="AO494" i="19" s="1"/>
  <c r="AO495" i="19" s="1"/>
  <c r="AO496" i="19" s="1"/>
  <c r="AO497" i="19" s="1"/>
  <c r="V494" i="19"/>
  <c r="AE494" i="19" s="1"/>
  <c r="AN494" i="19" s="1"/>
  <c r="AN495" i="19" s="1"/>
  <c r="AN496" i="19" s="1"/>
  <c r="AN497" i="19" s="1"/>
  <c r="U494" i="19"/>
  <c r="AD494" i="19" s="1"/>
  <c r="AM494" i="19" s="1"/>
  <c r="AM495" i="19" s="1"/>
  <c r="AM496" i="19" s="1"/>
  <c r="AM497" i="19" s="1"/>
  <c r="T494" i="19"/>
  <c r="AC494" i="19" s="1"/>
  <c r="AL494" i="19" s="1"/>
  <c r="AL495" i="19" s="1"/>
  <c r="AL496" i="19" s="1"/>
  <c r="AL497" i="19" s="1"/>
  <c r="R494" i="19"/>
  <c r="AA494" i="19" s="1"/>
  <c r="AJ494" i="19" s="1"/>
  <c r="AJ495" i="19" s="1"/>
  <c r="AJ496" i="19" s="1"/>
  <c r="AJ497" i="19" s="1"/>
  <c r="S494" i="19"/>
  <c r="AB494" i="19" s="1"/>
  <c r="AK494" i="19" s="1"/>
  <c r="AK495" i="19" s="1"/>
  <c r="AK496" i="19" s="1"/>
  <c r="AK497" i="19" s="1"/>
  <c r="Q495" i="19"/>
  <c r="Y495" i="19" l="1"/>
  <c r="X495" i="19"/>
  <c r="W495" i="19"/>
  <c r="V495" i="19"/>
  <c r="U495" i="19"/>
  <c r="T495" i="19"/>
  <c r="Q496" i="19"/>
  <c r="S495" i="19"/>
  <c r="R495" i="19"/>
  <c r="Y496" i="19" l="1"/>
  <c r="X496" i="19"/>
  <c r="W496" i="19"/>
  <c r="V496" i="19"/>
  <c r="U496" i="19"/>
  <c r="T496" i="19"/>
  <c r="Q497" i="19"/>
  <c r="S496" i="19"/>
  <c r="R496" i="19"/>
  <c r="Y497" i="19" l="1"/>
  <c r="X497" i="19"/>
  <c r="W497" i="19"/>
  <c r="V497" i="19"/>
  <c r="U497" i="19"/>
  <c r="T497" i="19"/>
  <c r="S497" i="19"/>
  <c r="Q498" i="19"/>
  <c r="R497" i="19"/>
  <c r="Y498" i="19" l="1"/>
  <c r="AH498" i="19" s="1"/>
  <c r="AQ498" i="19" s="1"/>
  <c r="AQ499" i="19" s="1"/>
  <c r="BD4" i="19" s="1"/>
  <c r="X498" i="19"/>
  <c r="AG498" i="19" s="1"/>
  <c r="AP498" i="19" s="1"/>
  <c r="AP499" i="19" s="1"/>
  <c r="BC4" i="19" s="1"/>
  <c r="W498" i="19"/>
  <c r="AF498" i="19" s="1"/>
  <c r="AO498" i="19" s="1"/>
  <c r="AO499" i="19" s="1"/>
  <c r="BB4" i="19" s="1"/>
  <c r="V498" i="19"/>
  <c r="AE498" i="19" s="1"/>
  <c r="AN498" i="19" s="1"/>
  <c r="AN499" i="19" s="1"/>
  <c r="BA4" i="19" s="1"/>
  <c r="U498" i="19"/>
  <c r="AD498" i="19" s="1"/>
  <c r="AM498" i="19" s="1"/>
  <c r="AM499" i="19" s="1"/>
  <c r="AZ4" i="19" s="1"/>
  <c r="T498" i="19"/>
  <c r="AC498" i="19" s="1"/>
  <c r="AL498" i="19" s="1"/>
  <c r="AL499" i="19" s="1"/>
  <c r="AY4" i="19" s="1"/>
  <c r="Q499" i="19"/>
  <c r="S498" i="19"/>
  <c r="AB498" i="19" s="1"/>
  <c r="AK498" i="19" s="1"/>
  <c r="AK499" i="19" s="1"/>
  <c r="AX4" i="19" s="1"/>
  <c r="R498" i="19"/>
  <c r="AA498" i="19" s="1"/>
  <c r="AJ498" i="19" s="1"/>
  <c r="AJ499" i="19" s="1"/>
  <c r="AW4" i="19" s="1"/>
  <c r="Y499" i="19" l="1"/>
  <c r="X499" i="19"/>
  <c r="W499" i="19"/>
  <c r="V499" i="19"/>
  <c r="U499" i="19"/>
  <c r="T499" i="19"/>
  <c r="S499" i="19"/>
  <c r="R499" i="19"/>
</calcChain>
</file>

<file path=xl/sharedStrings.xml><?xml version="1.0" encoding="utf-8"?>
<sst xmlns="http://schemas.openxmlformats.org/spreadsheetml/2006/main" count="4710" uniqueCount="1988">
  <si>
    <t>TABELLENNAVIGATION</t>
  </si>
  <si>
    <t>Gruppen-Team-Ref</t>
  </si>
  <si>
    <t>Land</t>
  </si>
  <si>
    <t>2LA</t>
  </si>
  <si>
    <t>3LA</t>
  </si>
  <si>
    <t>Wird verwendet, wenn Gruppen noch nicht abgeschlossen sind</t>
  </si>
  <si>
    <t>AKTION ERFORDERLICH:</t>
  </si>
  <si>
    <t>A1</t>
  </si>
  <si>
    <t>Mexiko</t>
  </si>
  <si>
    <t>Team A1</t>
  </si>
  <si>
    <t>1. Willkommensseite</t>
  </si>
  <si>
    <t>A2</t>
  </si>
  <si>
    <t>Südafrika</t>
  </si>
  <si>
    <t>Team A2</t>
  </si>
  <si>
    <t>A3</t>
  </si>
  <si>
    <t>Südkorea</t>
  </si>
  <si>
    <t>Team A3</t>
  </si>
  <si>
    <t>Als Co-Gastgeber, die sich nicht qualifizieren müssen:</t>
  </si>
  <si>
    <t>2. Turnierteams</t>
  </si>
  <si>
    <t>A4</t>
  </si>
  <si>
    <t>CZE/IRL/DNK/MKD</t>
  </si>
  <si>
    <t>Team A4</t>
  </si>
  <si>
    <t>B1</t>
  </si>
  <si>
    <t>Kanada</t>
  </si>
  <si>
    <t>Team B1</t>
  </si>
  <si>
    <t>- Mexiko ist Mannschaft A1</t>
  </si>
  <si>
    <t>3. Gruppenspiele und Tabellen</t>
  </si>
  <si>
    <t>B2</t>
  </si>
  <si>
    <t>WAL/BIH/ITA/NIR</t>
  </si>
  <si>
    <t>Team B2</t>
  </si>
  <si>
    <t>- Kanada ist Mannschaft B1 und</t>
  </si>
  <si>
    <t>B3</t>
  </si>
  <si>
    <t>Katar</t>
  </si>
  <si>
    <t>Team B3</t>
  </si>
  <si>
    <t>- USA ist Team D1.</t>
  </si>
  <si>
    <t>4. Fair-Play-Punkte</t>
  </si>
  <si>
    <t>B4</t>
  </si>
  <si>
    <t>Schweiz</t>
  </si>
  <si>
    <t>Team B4</t>
  </si>
  <si>
    <t>C1</t>
  </si>
  <si>
    <t>Brasilien</t>
  </si>
  <si>
    <t>Team C1</t>
  </si>
  <si>
    <t>5. Drittplatzierte Gruppen</t>
  </si>
  <si>
    <t>C2</t>
  </si>
  <si>
    <t>Marokko</t>
  </si>
  <si>
    <t>Team C2</t>
  </si>
  <si>
    <t>Qualifizierte Teams</t>
  </si>
  <si>
    <t>C3</t>
  </si>
  <si>
    <t>Haiti</t>
  </si>
  <si>
    <t>Team C3</t>
  </si>
  <si>
    <t>„Mitveranstalter: Kanada, Mexiko, USA</t>
  </si>
  <si>
    <t>6. K.O.-Spiele</t>
  </si>
  <si>
    <t>C4</t>
  </si>
  <si>
    <t>Schottland</t>
  </si>
  <si>
    <t>Team C4</t>
  </si>
  <si>
    <t>AFC: Australien, Iran, Japan, Jordanien, Südkorea, Katar, Saudi-Arabien, Usbekistan</t>
  </si>
  <si>
    <t>D1</t>
  </si>
  <si>
    <t>USA</t>
  </si>
  <si>
    <t>Team D1</t>
  </si>
  <si>
    <t>7. K.O.-Diagramm</t>
  </si>
  <si>
    <t>D2</t>
  </si>
  <si>
    <t>Paraguay</t>
  </si>
  <si>
    <t>Team D2</t>
  </si>
  <si>
    <t>D3</t>
  </si>
  <si>
    <t>Australien</t>
  </si>
  <si>
    <t>Team D3</t>
  </si>
  <si>
    <t>CAF: Algerien, Kap Verde, Elfenbeinküste, Ägypten, Ghana, Marokko, Senegal, Südafrika, Tunesien</t>
  </si>
  <si>
    <t>8. Turnierergebnis</t>
  </si>
  <si>
    <t>D4</t>
  </si>
  <si>
    <t>SVK/KOS/TUR/ROU</t>
  </si>
  <si>
    <t>Team D4</t>
  </si>
  <si>
    <t>Concacaf: Curaçao, Haiti, Panama</t>
  </si>
  <si>
    <t>E1</t>
  </si>
  <si>
    <t>Dänemark</t>
  </si>
  <si>
    <t>Team E1</t>
  </si>
  <si>
    <t>CONMEBOL: Argentinien, Brasilien, Kolumbien, Ecuador, Paraguay, Uruguay</t>
  </si>
  <si>
    <t>E2</t>
  </si>
  <si>
    <t>Curaçao</t>
  </si>
  <si>
    <t>Team E2</t>
  </si>
  <si>
    <t>OFC: Neuseeland</t>
  </si>
  <si>
    <t>E3</t>
  </si>
  <si>
    <t>Elfenbeinküste</t>
  </si>
  <si>
    <t>Team E3</t>
  </si>
  <si>
    <t>E4</t>
  </si>
  <si>
    <t>Ecuador</t>
  </si>
  <si>
    <t>Team E4</t>
  </si>
  <si>
    <t>UEFA: Österreich, Belgien, Kroatien, England, Frankreich, Deutschland, Niederlande, Norwegen, Portugal, Schottland, Spanien, Schweiz”</t>
  </si>
  <si>
    <t>F1</t>
  </si>
  <si>
    <t>Niederlande</t>
  </si>
  <si>
    <t>Team F1</t>
  </si>
  <si>
    <t>Play-off-Teams:</t>
  </si>
  <si>
    <t>F2</t>
  </si>
  <si>
    <t>Japan</t>
  </si>
  <si>
    <t>Team F2</t>
  </si>
  <si>
    <t>F3</t>
  </si>
  <si>
    <t>UKR/SWE/POL/ALB</t>
  </si>
  <si>
    <t>Team F3</t>
  </si>
  <si>
    <t>Interkonföderations-Play-offs:</t>
  </si>
  <si>
    <t>F4</t>
  </si>
  <si>
    <t>Tunesien</t>
  </si>
  <si>
    <t>Team F4</t>
  </si>
  <si>
    <t>Kongo gegen den Sieger aus Neukaledonien gegen Jamaika (COG/NCL/JAM)</t>
  </si>
  <si>
    <t>G1</t>
  </si>
  <si>
    <t>Belgien</t>
  </si>
  <si>
    <t>Team G1</t>
  </si>
  <si>
    <t>Irak gegen den Sieger aus Bolivien gegen Suriname (IRQ/BOL/SUR)</t>
  </si>
  <si>
    <t>G2</t>
  </si>
  <si>
    <t>Ägypten</t>
  </si>
  <si>
    <t>Team G2</t>
  </si>
  <si>
    <t>G3</t>
  </si>
  <si>
    <t>Iran</t>
  </si>
  <si>
    <t>Team G3</t>
  </si>
  <si>
    <t>UEFA-Playoffs:</t>
  </si>
  <si>
    <t>G4</t>
  </si>
  <si>
    <t>Neuseeland</t>
  </si>
  <si>
    <t>Team G4</t>
  </si>
  <si>
    <t>H1</t>
  </si>
  <si>
    <t>Spanien</t>
  </si>
  <si>
    <t>Team H1</t>
  </si>
  <si>
    <t>Pfad A (WAL/BIH/ITA/NIR)</t>
  </si>
  <si>
    <t>H2</t>
  </si>
  <si>
    <t>Kap Verde</t>
  </si>
  <si>
    <t>Team H2</t>
  </si>
  <si>
    <t>H3</t>
  </si>
  <si>
    <t>Saudi-Arabien</t>
  </si>
  <si>
    <t>Team H3</t>
  </si>
  <si>
    <t>Wales gegen Bosnien</t>
  </si>
  <si>
    <t>H4</t>
  </si>
  <si>
    <t>Uruguay</t>
  </si>
  <si>
    <t>Team H4</t>
  </si>
  <si>
    <t>I1</t>
  </si>
  <si>
    <t>Frankreich</t>
  </si>
  <si>
    <t>Team I1</t>
  </si>
  <si>
    <t>gegen</t>
  </si>
  <si>
    <t>I2</t>
  </si>
  <si>
    <t>Senegal</t>
  </si>
  <si>
    <t>Team I2</t>
  </si>
  <si>
    <t>I3</t>
  </si>
  <si>
    <t>IRQ/BOL/SUR</t>
  </si>
  <si>
    <t>Team I3</t>
  </si>
  <si>
    <t>Italien gegen Nordirland</t>
  </si>
  <si>
    <t>I4</t>
  </si>
  <si>
    <t>Norwegen</t>
  </si>
  <si>
    <t>Team I4</t>
  </si>
  <si>
    <t>J1</t>
  </si>
  <si>
    <t>Argentinien</t>
  </si>
  <si>
    <t>Team J1</t>
  </si>
  <si>
    <t>Pfad B (UKR/SWE/POL/ALB)</t>
  </si>
  <si>
    <t>J2</t>
  </si>
  <si>
    <t>Algerien</t>
  </si>
  <si>
    <t>Team J2</t>
  </si>
  <si>
    <t>J3</t>
  </si>
  <si>
    <t>Österreich</t>
  </si>
  <si>
    <t>Team J3</t>
  </si>
  <si>
    <t>Ukraine gegen Schweden</t>
  </si>
  <si>
    <t>J4</t>
  </si>
  <si>
    <t>Jordanien</t>
  </si>
  <si>
    <t>Team J4</t>
  </si>
  <si>
    <t>K1</t>
  </si>
  <si>
    <t>Portugal</t>
  </si>
  <si>
    <t>Team K1</t>
  </si>
  <si>
    <t>K2</t>
  </si>
  <si>
    <t>COD/NCL/JAM</t>
  </si>
  <si>
    <t>Team K2</t>
  </si>
  <si>
    <t>K3</t>
  </si>
  <si>
    <t>Usbekistan</t>
  </si>
  <si>
    <t>Team K3</t>
  </si>
  <si>
    <t>Polen gegen Albanien</t>
  </si>
  <si>
    <t>K4</t>
  </si>
  <si>
    <t>Kolumbien</t>
  </si>
  <si>
    <t>Team K4</t>
  </si>
  <si>
    <t>L1</t>
  </si>
  <si>
    <t>England</t>
  </si>
  <si>
    <t>Team L1</t>
  </si>
  <si>
    <t>Weg C (SVK/KOS/TUR/ROM)</t>
  </si>
  <si>
    <t>L2</t>
  </si>
  <si>
    <t>Kroatien</t>
  </si>
  <si>
    <t>Team L2</t>
  </si>
  <si>
    <t>L3</t>
  </si>
  <si>
    <t>Ghana</t>
  </si>
  <si>
    <t>Team L3</t>
  </si>
  <si>
    <t>Slowakei gegen Kosovo</t>
  </si>
  <si>
    <t>L4</t>
  </si>
  <si>
    <t>Panama</t>
  </si>
  <si>
    <t>Team L4</t>
  </si>
  <si>
    <t>gegen </t>
  </si>
  <si>
    <t>Türkei gegen Rumänien</t>
  </si>
  <si>
    <t>Weg D (CZE/IRE/DEN/MKD)</t>
  </si>
  <si>
    <t>Tschechien gegen Irland</t>
  </si>
  <si>
    <t>Dänemark gegen Nordmazedonien</t>
  </si>
  <si>
    <t>Alle Play-off-Spiele finden im März 2026 statt.</t>
  </si>
  <si>
    <t>Group Name:</t>
  </si>
  <si>
    <t>Teams in the group</t>
  </si>
  <si>
    <t>Input</t>
  </si>
  <si>
    <t>Match Reference and teams according to official schedule</t>
  </si>
  <si>
    <t>Home score</t>
  </si>
  <si>
    <t>Away score</t>
  </si>
  <si>
    <t>v</t>
  </si>
  <si>
    <t>Mexico</t>
  </si>
  <si>
    <t>v.</t>
  </si>
  <si>
    <t>Q,R</t>
  </si>
  <si>
    <t>AI,AJ</t>
  </si>
  <si>
    <t>BA,BB</t>
  </si>
  <si>
    <t>home team</t>
  </si>
  <si>
    <t>away team</t>
  </si>
  <si>
    <t>home score</t>
  </si>
  <si>
    <t>away score</t>
  </si>
  <si>
    <t>home points</t>
  </si>
  <si>
    <t>away points</t>
  </si>
  <si>
    <t>Game played</t>
  </si>
  <si>
    <t>C Goals scored vs other teams</t>
  </si>
  <si>
    <t>C If league table points are the same calculate goals scored between the teams</t>
  </si>
  <si>
    <t>vs</t>
  </si>
  <si>
    <t>Sum</t>
  </si>
  <si>
    <t>B Goal Difference vs other teams</t>
  </si>
  <si>
    <t>B If league table points are the same calculate GD between the teams</t>
  </si>
  <si>
    <t>Pos.</t>
  </si>
  <si>
    <t>Team</t>
  </si>
  <si>
    <t>Gespielt</t>
  </si>
  <si>
    <t>GF</t>
  </si>
  <si>
    <t>GA</t>
  </si>
  <si>
    <t>GD</t>
  </si>
  <si>
    <t>Punkte</t>
  </si>
  <si>
    <t>A Determine points between teams</t>
  </si>
  <si>
    <t>A If WLD points are the determine points between the teams</t>
  </si>
  <si>
    <t>A</t>
  </si>
  <si>
    <t>B</t>
  </si>
  <si>
    <t>C</t>
  </si>
  <si>
    <t>D</t>
  </si>
  <si>
    <t>E</t>
  </si>
  <si>
    <t>F</t>
  </si>
  <si>
    <t>G</t>
  </si>
  <si>
    <t>H</t>
  </si>
  <si>
    <t>I</t>
  </si>
  <si>
    <t>J</t>
  </si>
  <si>
    <t>K</t>
  </si>
  <si>
    <t>L</t>
  </si>
  <si>
    <t>M</t>
  </si>
  <si>
    <t>N</t>
  </si>
  <si>
    <t>O</t>
  </si>
  <si>
    <t>P</t>
  </si>
  <si>
    <t>Q</t>
  </si>
  <si>
    <t>R</t>
  </si>
  <si>
    <t>S</t>
  </si>
  <si>
    <t>T</t>
  </si>
  <si>
    <t>U</t>
  </si>
  <si>
    <t>A Points between teams</t>
  </si>
  <si>
    <t>F + H</t>
  </si>
  <si>
    <t>B Goal difference between teams points</t>
  </si>
  <si>
    <t>J + K</t>
  </si>
  <si>
    <t>C Goals scored between teams points</t>
  </si>
  <si>
    <t>D Goal Difference</t>
  </si>
  <si>
    <t>E Goals Scored</t>
  </si>
  <si>
    <t>K + L + M + N</t>
  </si>
  <si>
    <t>F Fare Play Points</t>
  </si>
  <si>
    <t>Total Points O + P</t>
  </si>
  <si>
    <t>Reverse Group Seeding to prevent identical points</t>
  </si>
  <si>
    <t>Final Points to determine table rank Q + R</t>
  </si>
  <si>
    <t>Final Rank</t>
  </si>
  <si>
    <t>Displayed points</t>
  </si>
  <si>
    <t>Divisor</t>
  </si>
  <si>
    <t>If two or more teams in the same group are equal on points after the completion 
of the group stage, the following criteria, in the order below, shall be applied to 
determine the ranking:</t>
  </si>
  <si>
    <t>&lt;=Divisor</t>
  </si>
  <si>
    <t>a) greatest number of points obtained in the group matches between the teams concerned; 
b) superior goal difference resulting from the group matches between the teams concerned; 
c) greatest number of goals scored in all group matches between the teams concerned.</t>
  </si>
  <si>
    <t>d) superior goal difference in all group matches; 
e) greatest number of goals scored in all group matches; 
f) highest team conduct score (players and team officials) relating to the number of yellow and red cards obtained: ‑‑‑‑ 
yellow card: -1 point
indirect red card (as a result of two yellow cards): -3 points 
direct red card: -4 points
yellow card and direct red card: -5 points</t>
  </si>
  <si>
    <t>Between teams with equal group points</t>
  </si>
  <si>
    <t>a. Points</t>
  </si>
  <si>
    <t>b. GD</t>
  </si>
  <si>
    <t>c. GS</t>
  </si>
  <si>
    <t>d. GD</t>
  </si>
  <si>
    <t>e. GF</t>
  </si>
  <si>
    <t>f. Fare Play</t>
  </si>
  <si>
    <t>FIFA swapped these matches</t>
  </si>
  <si>
    <t>Don’t use this group as a template</t>
  </si>
  <si>
    <t>Fair Play</t>
  </si>
  <si>
    <t>WILLKOMMEN</t>
  </si>
  <si>
    <t>ZEITZONE EINSTELLEN -&gt;</t>
  </si>
  <si>
    <t>GMT+2</t>
  </si>
  <si>
    <t>Mit der Zeitzoneneinstellung werden alle</t>
  </si>
  <si>
    <t>Spiele in deiner Ortszeit angezeigt.</t>
  </si>
  <si>
    <t>Mit diesem Spielplan kannst du durch Eingabe der Spielergebnisse die Platzierungen in</t>
  </si>
  <si>
    <t>den Gruppen vorhersagen und ermitteln, wer in der K.O.-Phase</t>
  </si>
  <si>
    <t>gegen wen spielt.</t>
  </si>
  <si>
    <t>Einige Hinweise:</t>
  </si>
  <si>
    <t>1) Die Navigation erfolgt über das linke Navigationsmenü oder die Registerkarten unten.</t>
  </si>
  <si>
    <t>2) Felder, in die du Ergebnisse eingeben kannst, sind gelb markiert.</t>
  </si>
  <si>
    <t>3) Blaue Registerkarten dienen nur der Anzeige.</t>
  </si>
  <si>
    <t>Einige Schritte zum Einstieg:</t>
  </si>
  <si>
    <t>1) Gib deine Zeitzone ein (oben rechts auf dieser Registerkarte). Damit werden alle Spielzeiten</t>
  </si>
  <si>
    <t>in deine lokale Zeitzone umgerechnet.</t>
  </si>
  <si>
    <t>2) Je nachdem, wann du diesen Spielplan erwirbst, musst du eventuell</t>
  </si>
  <si>
    <t>die Teams in den Gruppen eintragen. Dazu nutze Registerkarte 2, Turnierteams.</t>
  </si>
  <si>
    <t>3) Möglicherweise musst du die Spielzeiten aktualisieren, da diese noch nicht feststehen und sich ändern können.</t>
  </si>
  <si>
    <t>4) Alle Gruppenspiele müssen eingetragen sein, damit die Drittplatzierten ermittelt werden können.</t>
  </si>
  <si>
    <t>Der Spielplan nutzt die „Regularien der FIFA-Weltmeisterschaft 26™", um korrekt zu ermitteln:</t>
  </si>
  <si>
    <t>- Gruppenranglisten</t>
  </si>
  <si>
    <t>- Drittplatzierte Teams, die weiterkommen</t>
  </si>
  <si>
    <t>- K.O.-Teams und deren Weiterkommen</t>
  </si>
  <si>
    <t>Vielen Dank.</t>
  </si>
  <si>
    <t>Kontakt:</t>
  </si>
  <si>
    <t>spreadsheetsonetsy@gmail.com</t>
  </si>
  <si>
    <t>© WORLDCUPSPREADSHEETS ON ETSY</t>
  </si>
  <si>
    <t>2 digit</t>
  </si>
  <si>
    <t>TLA</t>
  </si>
  <si>
    <t>No Chars</t>
  </si>
  <si>
    <t>This sheet contains a list of all countries registered with FIFA, their flags and all "flag" names used to insert flags into sheets. All are in alphabetical order</t>
  </si>
  <si>
    <t>A. Samoa</t>
  </si>
  <si>
    <t>AS</t>
  </si>
  <si>
    <t>ASM</t>
  </si>
  <si>
    <t>eng</t>
  </si>
  <si>
    <t>&lt;= copy this formula into a name. Call a copy of a picture of a cell the name of the name</t>
  </si>
  <si>
    <t>ABCDF</t>
  </si>
  <si>
    <t>AEHIJ</t>
  </si>
  <si>
    <t>Afghanistan</t>
  </si>
  <si>
    <t>AF</t>
  </si>
  <si>
    <t>AFG</t>
  </si>
  <si>
    <t>Albania</t>
  </si>
  <si>
    <t>AL</t>
  </si>
  <si>
    <t>ALB</t>
  </si>
  <si>
    <t>Algeria</t>
  </si>
  <si>
    <t>DZ</t>
  </si>
  <si>
    <t>DZA</t>
  </si>
  <si>
    <t>Andorra</t>
  </si>
  <si>
    <t>AD</t>
  </si>
  <si>
    <t>AND</t>
  </si>
  <si>
    <t>Angola</t>
  </si>
  <si>
    <t>AO</t>
  </si>
  <si>
    <t>AGO</t>
  </si>
  <si>
    <t>Anguilla</t>
  </si>
  <si>
    <t>AI</t>
  </si>
  <si>
    <t>AIA</t>
  </si>
  <si>
    <t>Antigua and B.</t>
  </si>
  <si>
    <t>AQ</t>
  </si>
  <si>
    <t>ATA</t>
  </si>
  <si>
    <t>Argentina</t>
  </si>
  <si>
    <t>AR</t>
  </si>
  <si>
    <t>ARG</t>
  </si>
  <si>
    <t>Armenia</t>
  </si>
  <si>
    <t>AM</t>
  </si>
  <si>
    <t>ARM</t>
  </si>
  <si>
    <t>Aruba</t>
  </si>
  <si>
    <t>AW</t>
  </si>
  <si>
    <t>ABW</t>
  </si>
  <si>
    <t>Australia</t>
  </si>
  <si>
    <t>AU</t>
  </si>
  <si>
    <t>AUS</t>
  </si>
  <si>
    <t>Austria</t>
  </si>
  <si>
    <t>AT</t>
  </si>
  <si>
    <t>AUT</t>
  </si>
  <si>
    <t>Azerbaijan</t>
  </si>
  <si>
    <t>AZ</t>
  </si>
  <si>
    <t>AZE</t>
  </si>
  <si>
    <t>B. Virgin</t>
  </si>
  <si>
    <t>VG</t>
  </si>
  <si>
    <t>BVG</t>
  </si>
  <si>
    <t>Bahamas</t>
  </si>
  <si>
    <t>Bahrain</t>
  </si>
  <si>
    <t>BH</t>
  </si>
  <si>
    <t>BHR</t>
  </si>
  <si>
    <t>Bangladesh</t>
  </si>
  <si>
    <t>BD</t>
  </si>
  <si>
    <t>BGD</t>
  </si>
  <si>
    <t>Barbados</t>
  </si>
  <si>
    <t>BB</t>
  </si>
  <si>
    <t>BRB</t>
  </si>
  <si>
    <t>BEFIJ</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</si>
  <si>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</si>
  <si>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</si>
  <si>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</si>
  <si>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</si>
  <si>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</si>
  <si>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</si>
  <si>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</si>
  <si>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</si>
  <si>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</si>
  <si>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</si>
  <si>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</si>
  <si>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</si>
  <si>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</si>
  <si>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</si>
  <si>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</si>
  <si>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</si>
  <si>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</si>
  <si>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</si>
  <si>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</si>
  <si>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</si>
  <si>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</si>
  <si>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t>
  </si>
  <si>
    <t>BQ</t>
  </si>
  <si>
    <t>BES</t>
  </si>
  <si>
    <t>Botswana</t>
  </si>
  <si>
    <t>BW</t>
  </si>
  <si>
    <t>BWA</t>
  </si>
  <si>
    <t>Brazil</t>
  </si>
  <si>
    <t>BR</t>
  </si>
  <si>
    <t>BRA</t>
  </si>
  <si>
    <t>Brunei</t>
  </si>
  <si>
    <t>IO</t>
  </si>
  <si>
    <t>IOT</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</si>
  <si>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</si>
  <si>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</si>
  <si>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</si>
  <si>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</si>
  <si>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</si>
  <si>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</si>
  <si>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</si>
  <si>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</si>
  <si>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</si>
  <si>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</si>
  <si>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</si>
  <si>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</si>
  <si>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</si>
  <si>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</si>
  <si>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</si>
  <si>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</si>
  <si>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</si>
  <si>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</si>
  <si>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</si>
  <si>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</si>
  <si>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</si>
  <si>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</si>
  <si>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</si>
  <si>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</si>
  <si>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CDFGH</t>
  </si>
  <si>
    <t>CEFHI</t>
  </si>
  <si>
    <t>Central Africa</t>
  </si>
  <si>
    <t>CF</t>
  </si>
  <si>
    <t>CAF</t>
  </si>
  <si>
    <t>Chad</t>
  </si>
  <si>
    <t>TD</t>
  </si>
  <si>
    <t>TCD</t>
  </si>
  <si>
    <t>Chile</t>
  </si>
  <si>
    <t>CL</t>
  </si>
  <si>
    <t>CHL</t>
  </si>
  <si>
    <t>China</t>
  </si>
  <si>
    <t>CN</t>
  </si>
  <si>
    <t>CHN</t>
  </si>
  <si>
    <t>Chinese Taipei</t>
  </si>
  <si>
    <t>TW</t>
  </si>
  <si>
    <t>TWN</t>
  </si>
  <si>
    <t>COG/NCL/JAM</t>
  </si>
  <si>
    <t>PO1</t>
  </si>
  <si>
    <t>Colombia</t>
  </si>
  <si>
    <t>CO</t>
  </si>
  <si>
    <t>COL</t>
  </si>
  <si>
    <t>Comoros</t>
  </si>
  <si>
    <t>KM</t>
  </si>
  <si>
    <t>COM</t>
  </si>
  <si>
    <t>CONFED PO 1</t>
  </si>
  <si>
    <t>CONFED PO 2</t>
  </si>
  <si>
    <t>PO2</t>
  </si>
  <si>
    <t>Congo</t>
  </si>
  <si>
    <t>CG</t>
  </si>
  <si>
    <t>COD</t>
  </si>
  <si>
    <t>Cook Islands</t>
  </si>
  <si>
    <t>CK</t>
  </si>
  <si>
    <t>COK</t>
  </si>
  <si>
    <t>Costa Rica</t>
  </si>
  <si>
    <t>CR</t>
  </si>
  <si>
    <t>CRI</t>
  </si>
  <si>
    <t>Croatia</t>
  </si>
  <si>
    <t>HR</t>
  </si>
  <si>
    <t>HRV</t>
  </si>
  <si>
    <t>Cuba</t>
  </si>
  <si>
    <t>CU</t>
  </si>
  <si>
    <t>CUB</t>
  </si>
  <si>
    <t>Curacao</t>
  </si>
  <si>
    <t>CW</t>
  </si>
  <si>
    <t>CUW</t>
  </si>
  <si>
    <t>Cyprus</t>
  </si>
  <si>
    <t>CY</t>
  </si>
  <si>
    <t>CYP</t>
  </si>
  <si>
    <t>CZE/IRL/DEN/MKD</t>
  </si>
  <si>
    <t>POD</t>
  </si>
  <si>
    <t>Czechia</t>
  </si>
  <si>
    <t>CZ</t>
  </si>
  <si>
    <t>CZE</t>
  </si>
  <si>
    <t>DEIJL</t>
  </si>
  <si>
    <t>Denmark</t>
  </si>
  <si>
    <t>DK</t>
  </si>
  <si>
    <t>DNK</t>
  </si>
  <si>
    <t>Djibouti</t>
  </si>
  <si>
    <t>DJ</t>
  </si>
  <si>
    <t>DJI</t>
  </si>
  <si>
    <t>Dominica</t>
  </si>
  <si>
    <t>DM</t>
  </si>
  <si>
    <t>DMA</t>
  </si>
  <si>
    <t>Dominican Rep.</t>
  </si>
  <si>
    <t>DO</t>
  </si>
  <si>
    <t>DOM</t>
  </si>
  <si>
    <t>DR Congo</t>
  </si>
  <si>
    <t>CD</t>
  </si>
  <si>
    <t>EC</t>
  </si>
  <si>
    <t>ECU</t>
  </si>
  <si>
    <t>EFGIJ</t>
  </si>
  <si>
    <t>Egypt</t>
  </si>
  <si>
    <t>EG</t>
  </si>
  <si>
    <t>EGY</t>
  </si>
  <si>
    <t>EHIJK</t>
  </si>
  <si>
    <t>El Salvador</t>
  </si>
  <si>
    <t>SV</t>
  </si>
  <si>
    <t>SLV</t>
  </si>
  <si>
    <t>EN</t>
  </si>
  <si>
    <t>ENG</t>
  </si>
  <si>
    <t>Equator Guinea</t>
  </si>
  <si>
    <t>GQ</t>
  </si>
  <si>
    <t>GNQ</t>
  </si>
  <si>
    <t>Estonia</t>
  </si>
  <si>
    <t>EE</t>
  </si>
  <si>
    <t>EST</t>
  </si>
  <si>
    <t>Eswatini</t>
  </si>
  <si>
    <t>SZ</t>
  </si>
  <si>
    <t>SWZ</t>
  </si>
  <si>
    <t>Ethiopia</t>
  </si>
  <si>
    <t>ET</t>
  </si>
  <si>
    <t>ETH</t>
  </si>
  <si>
    <t>Faroe Islands</t>
  </si>
  <si>
    <t>FK</t>
  </si>
  <si>
    <t>FLK</t>
  </si>
  <si>
    <t>Fiji</t>
  </si>
  <si>
    <t>FJ</t>
  </si>
  <si>
    <t>FJI</t>
  </si>
  <si>
    <t>Finland</t>
  </si>
  <si>
    <t>FI</t>
  </si>
  <si>
    <t>FIN</t>
  </si>
  <si>
    <t>FlagA73</t>
  </si>
  <si>
    <t>A73</t>
  </si>
  <si>
    <t>FlagA74</t>
  </si>
  <si>
    <t>A74</t>
  </si>
  <si>
    <t>FlagA75</t>
  </si>
  <si>
    <t>A75</t>
  </si>
  <si>
    <t>FlagA76</t>
  </si>
  <si>
    <t>A76</t>
  </si>
  <si>
    <t>FlagA77</t>
  </si>
  <si>
    <t>A77</t>
  </si>
  <si>
    <t>FlagA78</t>
  </si>
  <si>
    <t>A78</t>
  </si>
  <si>
    <t>FlagA79</t>
  </si>
  <si>
    <t>A79</t>
  </si>
  <si>
    <t>FlagA80</t>
  </si>
  <si>
    <t>A80</t>
  </si>
  <si>
    <t>FlagA81</t>
  </si>
  <si>
    <t>A81</t>
  </si>
  <si>
    <t>FlagA82</t>
  </si>
  <si>
    <t>A82</t>
  </si>
  <si>
    <t>FlagA83</t>
  </si>
  <si>
    <t>A83</t>
  </si>
  <si>
    <t>FlagA84</t>
  </si>
  <si>
    <t>A84</t>
  </si>
  <si>
    <t>FlagA85</t>
  </si>
  <si>
    <t>A85</t>
  </si>
  <si>
    <t>FlagA86</t>
  </si>
  <si>
    <t>A86</t>
  </si>
  <si>
    <t>FlagA87</t>
  </si>
  <si>
    <t>A87</t>
  </si>
  <si>
    <t>FlagA88</t>
  </si>
  <si>
    <t>A88</t>
  </si>
  <si>
    <t>FlagH73</t>
  </si>
  <si>
    <t>H73</t>
  </si>
  <si>
    <t>FlagH74</t>
  </si>
  <si>
    <t>H74</t>
  </si>
  <si>
    <t>FlagH75</t>
  </si>
  <si>
    <t>H75</t>
  </si>
  <si>
    <t>FlagH76</t>
  </si>
  <si>
    <t>H76</t>
  </si>
  <si>
    <t>FlagH77</t>
  </si>
  <si>
    <t>H77</t>
  </si>
  <si>
    <t>FlagH78</t>
  </si>
  <si>
    <t>H78</t>
  </si>
  <si>
    <t>FlagH79</t>
  </si>
  <si>
    <t>H79</t>
  </si>
  <si>
    <t>FlagH80</t>
  </si>
  <si>
    <t>H80</t>
  </si>
  <si>
    <t>FlagH81</t>
  </si>
  <si>
    <t>H81</t>
  </si>
  <si>
    <t>FlagH82</t>
  </si>
  <si>
    <t>H82</t>
  </si>
  <si>
    <t>FlagH83</t>
  </si>
  <si>
    <t>H83</t>
  </si>
  <si>
    <t>FlagH84</t>
  </si>
  <si>
    <t>H84</t>
  </si>
  <si>
    <t>FlagH85</t>
  </si>
  <si>
    <t>H85</t>
  </si>
  <si>
    <t>FlagH86</t>
  </si>
  <si>
    <t>H86</t>
  </si>
  <si>
    <t>FlagH87</t>
  </si>
  <si>
    <t>H87</t>
  </si>
  <si>
    <t>FlagH88</t>
  </si>
  <si>
    <t>H88</t>
  </si>
  <si>
    <t>France</t>
  </si>
  <si>
    <t>FR</t>
  </si>
  <si>
    <t>FRA</t>
  </si>
  <si>
    <t>Gabon</t>
  </si>
  <si>
    <t>GAB</t>
  </si>
  <si>
    <t>Georgia</t>
  </si>
  <si>
    <t>GE</t>
  </si>
  <si>
    <t>GEO</t>
  </si>
  <si>
    <t>Germany</t>
  </si>
  <si>
    <t>DE</t>
  </si>
  <si>
    <t>DEU</t>
  </si>
  <si>
    <t>GH</t>
  </si>
  <si>
    <t>GHA</t>
  </si>
  <si>
    <t>Gibraltar</t>
  </si>
  <si>
    <t>GI</t>
  </si>
  <si>
    <t>GIB</t>
  </si>
  <si>
    <t>Greece</t>
  </si>
  <si>
    <t>GR</t>
  </si>
  <si>
    <t>GRC</t>
  </si>
  <si>
    <t>Grenada</t>
  </si>
  <si>
    <t>GRD</t>
  </si>
  <si>
    <t>Guam</t>
  </si>
  <si>
    <t>GU</t>
  </si>
  <si>
    <t>GUM</t>
  </si>
  <si>
    <t>Guatemala</t>
  </si>
  <si>
    <t>GT</t>
  </si>
  <si>
    <t>GTM</t>
  </si>
  <si>
    <t>Guinea</t>
  </si>
  <si>
    <t>GN</t>
  </si>
  <si>
    <t>GIN</t>
  </si>
  <si>
    <t>Guinea-Bissau</t>
  </si>
  <si>
    <t>GW</t>
  </si>
  <si>
    <t>GNB</t>
  </si>
  <si>
    <t>Guyana</t>
  </si>
  <si>
    <t>GY</t>
  </si>
  <si>
    <t>GUY</t>
  </si>
  <si>
    <t>HT</t>
  </si>
  <si>
    <t>HTI</t>
  </si>
  <si>
    <t>Honduras</t>
  </si>
  <si>
    <t>HN</t>
  </si>
  <si>
    <t>HND</t>
  </si>
  <si>
    <t>Hong Kong</t>
  </si>
  <si>
    <t>HK</t>
  </si>
  <si>
    <t>HKG</t>
  </si>
  <si>
    <t>Hungary</t>
  </si>
  <si>
    <t>HU</t>
  </si>
  <si>
    <t>HUN</t>
  </si>
  <si>
    <t>Iceland</t>
  </si>
  <si>
    <t>IS</t>
  </si>
  <si>
    <t>ISL</t>
  </si>
  <si>
    <t>India</t>
  </si>
  <si>
    <t>IN</t>
  </si>
  <si>
    <t>IND</t>
  </si>
  <si>
    <t>Indonesia</t>
  </si>
  <si>
    <t>ID</t>
  </si>
  <si>
    <t>IDN</t>
  </si>
  <si>
    <t>IR</t>
  </si>
  <si>
    <t>RRN</t>
  </si>
  <si>
    <t>Iraq</t>
  </si>
  <si>
    <t>IQ</t>
  </si>
  <si>
    <t>IRQ</t>
  </si>
  <si>
    <t>Ireland</t>
  </si>
  <si>
    <t>IE</t>
  </si>
  <si>
    <t>IRL</t>
  </si>
  <si>
    <t>Israel</t>
  </si>
  <si>
    <t>IL</t>
  </si>
  <si>
    <t>ISR</t>
  </si>
  <si>
    <t>Italy</t>
  </si>
  <si>
    <t>IT</t>
  </si>
  <si>
    <t>ITA</t>
  </si>
  <si>
    <t>Ivory Coast</t>
  </si>
  <si>
    <t>CI</t>
  </si>
  <si>
    <t>CIV</t>
  </si>
  <si>
    <t>Jamaica</t>
  </si>
  <si>
    <t>JM</t>
  </si>
  <si>
    <t>JAM</t>
  </si>
  <si>
    <t>JP</t>
  </si>
  <si>
    <t>JPN</t>
  </si>
  <si>
    <t>Jordan</t>
  </si>
  <si>
    <t>JO</t>
  </si>
  <si>
    <t>JOR</t>
  </si>
  <si>
    <t>Kazakhstan</t>
  </si>
  <si>
    <t>KZ</t>
  </si>
  <si>
    <t>KAZ</t>
  </si>
  <si>
    <t>Kenya</t>
  </si>
  <si>
    <t>KE</t>
  </si>
  <si>
    <t>KEN</t>
  </si>
  <si>
    <t>Kosovo</t>
  </si>
  <si>
    <t>KR</t>
  </si>
  <si>
    <t>KOR</t>
  </si>
  <si>
    <t>Kuwait</t>
  </si>
  <si>
    <t>KW</t>
  </si>
  <si>
    <t>KWT</t>
  </si>
  <si>
    <t>Kyrgyzstan</t>
  </si>
  <si>
    <t>KG</t>
  </si>
  <si>
    <t>KGZ</t>
  </si>
  <si>
    <t>Laos</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</si>
  <si>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</si>
  <si>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</si>
  <si>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</si>
  <si>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</si>
  <si>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</si>
  <si>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</si>
  <si>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</si>
  <si>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</si>
  <si>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</si>
  <si>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</si>
  <si>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</si>
  <si>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</si>
  <si>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</si>
  <si>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</si>
  <si>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</si>
  <si>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</si>
  <si>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</si>
  <si>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</si>
  <si>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</si>
  <si>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</si>
  <si>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</si>
  <si>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</si>
  <si>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</si>
  <si>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Loser Match 101</t>
  </si>
  <si>
    <t>L101</t>
  </si>
  <si>
    <t>Loser Match 102</t>
  </si>
  <si>
    <t>L102</t>
  </si>
  <si>
    <t>Loser Match 103</t>
  </si>
  <si>
    <t>L103</t>
  </si>
  <si>
    <t>Loser Match 104</t>
  </si>
  <si>
    <t>L104</t>
  </si>
  <si>
    <t>Luxembourg</t>
  </si>
  <si>
    <t>LU</t>
  </si>
  <si>
    <t>LUX</t>
  </si>
  <si>
    <t>Macao</t>
  </si>
  <si>
    <t>MO</t>
  </si>
  <si>
    <t>MAC</t>
  </si>
  <si>
    <t>Madagascar</t>
  </si>
  <si>
    <t>MG</t>
  </si>
  <si>
    <t>MDG</t>
  </si>
  <si>
    <t>Malawi</t>
  </si>
  <si>
    <t>MW</t>
  </si>
  <si>
    <t>MWI</t>
  </si>
  <si>
    <t>Malaysia</t>
  </si>
  <si>
    <t>MY</t>
  </si>
  <si>
    <t>MYS</t>
  </si>
  <si>
    <t>Maldives</t>
  </si>
  <si>
    <t>MV</t>
  </si>
  <si>
    <t>MDV</t>
  </si>
  <si>
    <t>Mali</t>
  </si>
  <si>
    <t>ML</t>
  </si>
  <si>
    <t>MLI</t>
  </si>
  <si>
    <t>Malta</t>
  </si>
  <si>
    <t>MT</t>
  </si>
  <si>
    <t>MLT</t>
  </si>
  <si>
    <t>Mauritania</t>
  </si>
  <si>
    <t>MR</t>
  </si>
  <si>
    <t>MRT</t>
  </si>
  <si>
    <t>Mauritius</t>
  </si>
  <si>
    <t>MU</t>
  </si>
  <si>
    <t>MUS</t>
  </si>
  <si>
    <t>MX</t>
  </si>
  <si>
    <t>MEX</t>
  </si>
  <si>
    <t>Moldova</t>
  </si>
  <si>
    <t>FM</t>
  </si>
  <si>
    <t>FSM</t>
  </si>
  <si>
    <t>Mongolia</t>
  </si>
  <si>
    <t>MN</t>
  </si>
  <si>
    <t>MNG</t>
  </si>
  <si>
    <t>Montenegro</t>
  </si>
  <si>
    <t>ME</t>
  </si>
  <si>
    <t>MNE</t>
  </si>
  <si>
    <t>Montserrat</t>
  </si>
  <si>
    <t>MS</t>
  </si>
  <si>
    <t>MSR</t>
  </si>
  <si>
    <t>Morocco</t>
  </si>
  <si>
    <t>MA</t>
  </si>
  <si>
    <t>MAR</t>
  </si>
  <si>
    <t>Mozambique</t>
  </si>
  <si>
    <t>MZ</t>
  </si>
  <si>
    <t>MOZ</t>
  </si>
  <si>
    <t>Myanmar</t>
  </si>
  <si>
    <t>MM</t>
  </si>
  <si>
    <t>MMR</t>
  </si>
  <si>
    <t>N. Ireland</t>
  </si>
  <si>
    <t>NI</t>
  </si>
  <si>
    <t>NRL</t>
  </si>
  <si>
    <t>Namibia</t>
  </si>
  <si>
    <t>NA</t>
  </si>
  <si>
    <t>NAM</t>
  </si>
  <si>
    <t>Nepal</t>
  </si>
  <si>
    <t>NP</t>
  </si>
  <si>
    <t>NPL</t>
  </si>
  <si>
    <t>Netherlands</t>
  </si>
  <si>
    <t>NL</t>
  </si>
  <si>
    <t>NLD</t>
  </si>
  <si>
    <t>New Caledonia</t>
  </si>
  <si>
    <t>NC</t>
  </si>
  <si>
    <t>NCL</t>
  </si>
  <si>
    <t>New Zealand</t>
  </si>
  <si>
    <t>NZ</t>
  </si>
  <si>
    <t>NZL</t>
  </si>
  <si>
    <t>Nicaragua</t>
  </si>
  <si>
    <t>NIC</t>
  </si>
  <si>
    <t>Niger</t>
  </si>
  <si>
    <t>NE</t>
  </si>
  <si>
    <t>NER</t>
  </si>
  <si>
    <t>Nigeria</t>
  </si>
  <si>
    <t>NG</t>
  </si>
  <si>
    <t>NGA</t>
  </si>
  <si>
    <t>North Korea</t>
  </si>
  <si>
    <t>NF</t>
  </si>
  <si>
    <t>NFK</t>
  </si>
  <si>
    <t>North Macedonia</t>
  </si>
  <si>
    <t>MK</t>
  </si>
  <si>
    <t>MKD</t>
  </si>
  <si>
    <t>Norway</t>
  </si>
  <si>
    <t>NO</t>
  </si>
  <si>
    <t>NOR</t>
  </si>
  <si>
    <t>Oman</t>
  </si>
  <si>
    <t>OM</t>
  </si>
  <si>
    <t>OMN</t>
  </si>
  <si>
    <t>Pakistan</t>
  </si>
  <si>
    <t>PK</t>
  </si>
  <si>
    <t>PAK</t>
  </si>
  <si>
    <t>Palestine</t>
  </si>
  <si>
    <t>PW</t>
  </si>
  <si>
    <t>PLW</t>
  </si>
  <si>
    <t>PA</t>
  </si>
  <si>
    <t>PAN</t>
  </si>
  <si>
    <t>Papua N. Guinea</t>
  </si>
  <si>
    <t>PG</t>
  </si>
  <si>
    <t>PNG</t>
  </si>
  <si>
    <t>PY</t>
  </si>
  <si>
    <t>PRY</t>
  </si>
  <si>
    <t>Peru</t>
  </si>
  <si>
    <t>PE</t>
  </si>
  <si>
    <t>PER</t>
  </si>
  <si>
    <t>Philippines</t>
  </si>
  <si>
    <t>PH</t>
  </si>
  <si>
    <t>PHL</t>
  </si>
  <si>
    <t>Poland</t>
  </si>
  <si>
    <t>PL</t>
  </si>
  <si>
    <t>POL</t>
  </si>
  <si>
    <t>PT</t>
  </si>
  <si>
    <t>PRT</t>
  </si>
  <si>
    <t>Puerto Rico</t>
  </si>
  <si>
    <t>PR</t>
  </si>
  <si>
    <t>PRI</t>
  </si>
  <si>
    <t>Qatar</t>
  </si>
  <si>
    <t>QA</t>
  </si>
  <si>
    <t>QAT</t>
  </si>
  <si>
    <t>Romania</t>
  </si>
  <si>
    <t>RO</t>
  </si>
  <si>
    <t>ROU</t>
  </si>
  <si>
    <t>Russia</t>
  </si>
  <si>
    <t>RU</t>
  </si>
  <si>
    <t>RUS</t>
  </si>
  <si>
    <t>Rwanda</t>
  </si>
  <si>
    <t>RW</t>
  </si>
  <si>
    <t>RWA</t>
  </si>
  <si>
    <t>Saint Lucia</t>
  </si>
  <si>
    <t>LC</t>
  </si>
  <si>
    <t>LCA</t>
  </si>
  <si>
    <t>Samoa</t>
  </si>
  <si>
    <t>WS</t>
  </si>
  <si>
    <t>WSM</t>
  </si>
  <si>
    <t>San Marino</t>
  </si>
  <si>
    <t>SM</t>
  </si>
  <si>
    <t>SMR</t>
  </si>
  <si>
    <t>São Tomé and P.</t>
  </si>
  <si>
    <t>ST</t>
  </si>
  <si>
    <t>STP</t>
  </si>
  <si>
    <t>Saudi Arabia</t>
  </si>
  <si>
    <t>SA</t>
  </si>
  <si>
    <t>SAU</t>
  </si>
  <si>
    <t>Scotland</t>
  </si>
  <si>
    <t>SC</t>
  </si>
  <si>
    <t>SCT</t>
  </si>
  <si>
    <t>SN</t>
  </si>
  <si>
    <t>SEN</t>
  </si>
  <si>
    <t>Serbia</t>
  </si>
  <si>
    <t>RS</t>
  </si>
  <si>
    <t>SRB</t>
  </si>
  <si>
    <t>UEFA Play-Off A</t>
  </si>
  <si>
    <t>Seychelles</t>
  </si>
  <si>
    <t>SYC</t>
  </si>
  <si>
    <t>UEFA Play-Off B</t>
  </si>
  <si>
    <t>Sierra Leone</t>
  </si>
  <si>
    <t>SL</t>
  </si>
  <si>
    <t>SLE</t>
  </si>
  <si>
    <t>SVK/KOS/TUR/ROM</t>
  </si>
  <si>
    <t>UEFA Play-Off C</t>
  </si>
  <si>
    <t>Singapore</t>
  </si>
  <si>
    <t>SG</t>
  </si>
  <si>
    <t>SGP</t>
  </si>
  <si>
    <t>CZE/IRE/DEN/MKD</t>
  </si>
  <si>
    <t>UEFA Play-Off D</t>
  </si>
  <si>
    <t>Slovakia</t>
  </si>
  <si>
    <t>SK</t>
  </si>
  <si>
    <t>SVK</t>
  </si>
  <si>
    <t>NCL/JAM/COD</t>
  </si>
  <si>
    <t>Slovenia</t>
  </si>
  <si>
    <t>SI</t>
  </si>
  <si>
    <t>SVN</t>
  </si>
  <si>
    <t>BOL/SUR/IRQ</t>
  </si>
  <si>
    <t>Solomon's</t>
  </si>
  <si>
    <t>SB</t>
  </si>
  <si>
    <t>SLB</t>
  </si>
  <si>
    <t>WAL/BIH/ITA/NRL</t>
  </si>
  <si>
    <t>ITA/NRL/WAL/BIH</t>
  </si>
  <si>
    <t>Somalia</t>
  </si>
  <si>
    <t>SO</t>
  </si>
  <si>
    <t>SOM</t>
  </si>
  <si>
    <t>South Africa</t>
  </si>
  <si>
    <t>ZA</t>
  </si>
  <si>
    <t>ZAF</t>
  </si>
  <si>
    <t>TUR/ROU/SVK/KOS</t>
  </si>
  <si>
    <t>South Korea</t>
  </si>
  <si>
    <t>GS</t>
  </si>
  <si>
    <t>SGS</t>
  </si>
  <si>
    <t>DEN/MKD/CZE/IRL</t>
  </si>
  <si>
    <t>South Sudan</t>
  </si>
  <si>
    <t>SS</t>
  </si>
  <si>
    <t>SSD</t>
  </si>
  <si>
    <t>Spain</t>
  </si>
  <si>
    <t>ES</t>
  </si>
  <si>
    <t>ESP</t>
  </si>
  <si>
    <t>Sri Lanka</t>
  </si>
  <si>
    <t>LK</t>
  </si>
  <si>
    <t>LKA</t>
  </si>
  <si>
    <t>St. Kitts/Nevis</t>
  </si>
  <si>
    <t>KN</t>
  </si>
  <si>
    <t>KNA</t>
  </si>
  <si>
    <t>St. Vincent</t>
  </si>
  <si>
    <t>Sudan</t>
  </si>
  <si>
    <t>SD</t>
  </si>
  <si>
    <t>SDN</t>
  </si>
  <si>
    <t>Suriname</t>
  </si>
  <si>
    <t>SR</t>
  </si>
  <si>
    <t>SUR</t>
  </si>
  <si>
    <t>POC</t>
  </si>
  <si>
    <t>Sweden</t>
  </si>
  <si>
    <t>SE</t>
  </si>
  <si>
    <t>SWE</t>
  </si>
  <si>
    <t>Switzerland</t>
  </si>
  <si>
    <t>CH</t>
  </si>
  <si>
    <t>CHE</t>
  </si>
  <si>
    <t>Syria</t>
  </si>
  <si>
    <t>SY</t>
  </si>
  <si>
    <t>SYR</t>
  </si>
  <si>
    <t>Tahiti</t>
  </si>
  <si>
    <t>PF</t>
  </si>
  <si>
    <t>PYF</t>
  </si>
  <si>
    <t>Tajikistan</t>
  </si>
  <si>
    <t>TJ</t>
  </si>
  <si>
    <t>TJK</t>
  </si>
  <si>
    <t>Tanzania</t>
  </si>
  <si>
    <t>TZ</t>
  </si>
  <si>
    <t>TZA</t>
  </si>
  <si>
    <t>Thailand</t>
  </si>
  <si>
    <t>TH</t>
  </si>
  <si>
    <t>THA</t>
  </si>
  <si>
    <t>The Gambia</t>
  </si>
  <si>
    <t>GM</t>
  </si>
  <si>
    <t>GMB</t>
  </si>
  <si>
    <t>Timor-Leste</t>
  </si>
  <si>
    <t>TL</t>
  </si>
  <si>
    <t>TLS</t>
  </si>
  <si>
    <t>Togo</t>
  </si>
  <si>
    <t>TG</t>
  </si>
  <si>
    <t>TGO</t>
  </si>
  <si>
    <t>Tonga</t>
  </si>
  <si>
    <t>TO</t>
  </si>
  <si>
    <t>TON</t>
  </si>
  <si>
    <t>Trinidad</t>
  </si>
  <si>
    <t>TT</t>
  </si>
  <si>
    <t>TTO</t>
  </si>
  <si>
    <t>Tunisia</t>
  </si>
  <si>
    <t>TN</t>
  </si>
  <si>
    <t>TUN</t>
  </si>
  <si>
    <t>Turkey</t>
  </si>
  <si>
    <t>TR</t>
  </si>
  <si>
    <t>TUR</t>
  </si>
  <si>
    <t>Turkmenistan</t>
  </si>
  <si>
    <t>TM</t>
  </si>
  <si>
    <t>TKM</t>
  </si>
  <si>
    <t>Turks Caicos</t>
  </si>
  <si>
    <t>TC</t>
  </si>
  <si>
    <t>TCA</t>
  </si>
  <si>
    <t>UAE</t>
  </si>
  <si>
    <t>TV</t>
  </si>
  <si>
    <t>TUV</t>
  </si>
  <si>
    <t>POA</t>
  </si>
  <si>
    <t>POB</t>
  </si>
  <si>
    <t>Uganda</t>
  </si>
  <si>
    <t>UG</t>
  </si>
  <si>
    <t>UGA</t>
  </si>
  <si>
    <t>Ukraine</t>
  </si>
  <si>
    <t>UA</t>
  </si>
  <si>
    <t>UKR</t>
  </si>
  <si>
    <t>UY</t>
  </si>
  <si>
    <t>URY</t>
  </si>
  <si>
    <t>US Virgin</t>
  </si>
  <si>
    <t>VI</t>
  </si>
  <si>
    <t>VIR</t>
  </si>
  <si>
    <t>US</t>
  </si>
  <si>
    <t>Uzbekistan</t>
  </si>
  <si>
    <t>UZ</t>
  </si>
  <si>
    <t>UZB</t>
  </si>
  <si>
    <t>Vanuatu</t>
  </si>
  <si>
    <t>VU</t>
  </si>
  <si>
    <t>VUT</t>
  </si>
  <si>
    <t>Venezuela</t>
  </si>
  <si>
    <t>VE</t>
  </si>
  <si>
    <t>VEN</t>
  </si>
  <si>
    <t>Vietnam</t>
  </si>
  <si>
    <t>VN</t>
  </si>
  <si>
    <t>VNM</t>
  </si>
  <si>
    <t>Wales</t>
  </si>
  <si>
    <t>WL</t>
  </si>
  <si>
    <t>WAL</t>
  </si>
  <si>
    <t>Winner Match 100</t>
  </si>
  <si>
    <t>W100</t>
  </si>
  <si>
    <t>Winner Match 101</t>
  </si>
  <si>
    <t>W101</t>
  </si>
  <si>
    <t>Winner Match 102</t>
  </si>
  <si>
    <t>W102</t>
  </si>
  <si>
    <t>Winner Match 103</t>
  </si>
  <si>
    <t>W103</t>
  </si>
  <si>
    <t>Winner Match 104</t>
  </si>
  <si>
    <t>W104</t>
  </si>
  <si>
    <t>Winner Match 73</t>
  </si>
  <si>
    <t>W73</t>
  </si>
  <si>
    <t>Winner Match 74</t>
  </si>
  <si>
    <t>W74</t>
  </si>
  <si>
    <t>Winner Match 75</t>
  </si>
  <si>
    <t>W75</t>
  </si>
  <si>
    <t>Winner Match 76</t>
  </si>
  <si>
    <t>W76</t>
  </si>
  <si>
    <t>Winner Match 77</t>
  </si>
  <si>
    <t>W77</t>
  </si>
  <si>
    <t>Winner Match 78</t>
  </si>
  <si>
    <t>W78</t>
  </si>
  <si>
    <t>Winner Match 79</t>
  </si>
  <si>
    <t>W79</t>
  </si>
  <si>
    <t>Winner Match 80</t>
  </si>
  <si>
    <t>W80</t>
  </si>
  <si>
    <t>Winner Match 81</t>
  </si>
  <si>
    <t>W81</t>
  </si>
  <si>
    <t>Winner Match 82</t>
  </si>
  <si>
    <t>W82</t>
  </si>
  <si>
    <t>Winner Match 83</t>
  </si>
  <si>
    <t>W83</t>
  </si>
  <si>
    <t>Winner Match 84</t>
  </si>
  <si>
    <t>W84</t>
  </si>
  <si>
    <t>Winner Match 85</t>
  </si>
  <si>
    <t>W85</t>
  </si>
  <si>
    <t>Winner Match 86</t>
  </si>
  <si>
    <t>W86</t>
  </si>
  <si>
    <t>Winner Match 87</t>
  </si>
  <si>
    <t>W87</t>
  </si>
  <si>
    <t>Winner Match 88</t>
  </si>
  <si>
    <t>W88</t>
  </si>
  <si>
    <t>Winner Match 89</t>
  </si>
  <si>
    <t>W89</t>
  </si>
  <si>
    <t>Winner Match 90</t>
  </si>
  <si>
    <t>W90</t>
  </si>
  <si>
    <t>Winner Match 91</t>
  </si>
  <si>
    <t>W91</t>
  </si>
  <si>
    <t>Winner Match 92</t>
  </si>
  <si>
    <t>W92</t>
  </si>
  <si>
    <t>Winner Match 93</t>
  </si>
  <si>
    <t>W93</t>
  </si>
  <si>
    <t>Winner Match 94</t>
  </si>
  <si>
    <t>W94</t>
  </si>
  <si>
    <t>Winner Match 95</t>
  </si>
  <si>
    <t>W95</t>
  </si>
  <si>
    <t>Winner Match 96</t>
  </si>
  <si>
    <t>W96</t>
  </si>
  <si>
    <t>Winner Match 97</t>
  </si>
  <si>
    <t>W97</t>
  </si>
  <si>
    <t>Winner Match 98</t>
  </si>
  <si>
    <t>W98</t>
  </si>
  <si>
    <t>Winner Match 99</t>
  </si>
  <si>
    <t>W99</t>
  </si>
  <si>
    <t>Yemen</t>
  </si>
  <si>
    <t>YE</t>
  </si>
  <si>
    <t>YEM</t>
  </si>
  <si>
    <t>Zambia</t>
  </si>
  <si>
    <t>ZM</t>
  </si>
  <si>
    <t>ZMB</t>
  </si>
  <si>
    <t>Zimbabwe</t>
  </si>
  <si>
    <t>ZW</t>
  </si>
  <si>
    <t>ZWE</t>
  </si>
  <si>
    <t>&lt;-- LEFT</t>
  </si>
  <si>
    <t>Eingabe</t>
  </si>
  <si>
    <t>Match</t>
  </si>
  <si>
    <t>Uhrzeit</t>
  </si>
  <si>
    <t>Ort</t>
  </si>
  <si>
    <t>Team A</t>
  </si>
  <si>
    <t>Team B</t>
  </si>
  <si>
    <t>Bei punktgleichen Teams</t>
  </si>
  <si>
    <t>Pos</t>
  </si>
  <si>
    <t>Ausblenden</t>
  </si>
  <si>
    <t>Einblenden</t>
  </si>
  <si>
    <t>-</t>
  </si>
  <si>
    <t>+</t>
  </si>
  <si>
    <t>Klicke oben auf diese Symbole, um</t>
  </si>
  <si>
    <t>dieses Menü ein-/auszublenden.</t>
  </si>
  <si>
    <t>Official Group Colours</t>
  </si>
  <si>
    <t>Divisor for Group table positions</t>
  </si>
  <si>
    <t>FIFA WORLD CUP 26 PREDICTOR BY WORLDCUPSPREADSHEETS ON ETSY</t>
  </si>
  <si>
    <t>#65B479</t>
  </si>
  <si>
    <t>#FE3326</t>
  </si>
  <si>
    <t>#E5E47D</t>
  </si>
  <si>
    <t>#1464B2</t>
  </si>
  <si>
    <t>#FE881B</t>
  </si>
  <si>
    <t>#005E5A</t>
  </si>
  <si>
    <t>#AFB0D4</t>
  </si>
  <si>
    <t>#4FB3B8</t>
  </si>
  <si>
    <t>#4E459B</t>
  </si>
  <si>
    <t>#FEB49D</t>
  </si>
  <si>
    <t>#FF5177</t>
  </si>
  <si>
    <t>#881020</t>
  </si>
  <si>
    <t>Teams To Progress =&gt;</t>
  </si>
  <si>
    <t>Count the number of matches in the combo</t>
  </si>
  <si>
    <t>Text Position of team in string</t>
  </si>
  <si>
    <t>3A</t>
  </si>
  <si>
    <t>1A</t>
  </si>
  <si>
    <t>1B</t>
  </si>
  <si>
    <t>1D</t>
  </si>
  <si>
    <t>1E</t>
  </si>
  <si>
    <t>1G</t>
  </si>
  <si>
    <t>1I</t>
  </si>
  <si>
    <t>1K</t>
  </si>
  <si>
    <t>1L</t>
  </si>
  <si>
    <t>Annexe C combos cut and pasted</t>
  </si>
  <si>
    <t>3B</t>
  </si>
  <si>
    <t>Plays</t>
  </si>
  <si>
    <t xml:space="preserve"> Option 1A 1B 1D 1E 1G 1I 1K 1L</t>
  </si>
  <si>
    <t>3C</t>
  </si>
  <si>
    <t xml:space="preserve"> 1 3E 3J 3I 3F 3H 3G 3L 3K</t>
  </si>
  <si>
    <t>3D</t>
  </si>
  <si>
    <t>Set teams dependant on whether group stage is complete or not</t>
  </si>
  <si>
    <t xml:space="preserve"> 2 3H 3G 3I 3D 3J 3F 3L 3K</t>
  </si>
  <si>
    <t>3E</t>
  </si>
  <si>
    <t xml:space="preserve"> 3 3E 3J 3I 3D 3H 3G 3L 3K</t>
  </si>
  <si>
    <t>3F</t>
  </si>
  <si>
    <t xml:space="preserve"> 4 3E 3J 3I 3D 3H 3F 3L 3K</t>
  </si>
  <si>
    <t>3G</t>
  </si>
  <si>
    <t xml:space="preserve"> 5 3E 3G 3I 3D 3J 3F 3L 3K</t>
  </si>
  <si>
    <t>3H</t>
  </si>
  <si>
    <t xml:space="preserve"> 6 3E 3G 3J 3D 3H 3F 3L 3K</t>
  </si>
  <si>
    <t>3I</t>
  </si>
  <si>
    <t xml:space="preserve"> 7 3E 3G 3I 3D 3H 3F 3L 3K</t>
  </si>
  <si>
    <t>3J</t>
  </si>
  <si>
    <t xml:space="preserve"> 8 3E 3G 3J 3D 3H 3F 3L 3I</t>
  </si>
  <si>
    <t>3K</t>
  </si>
  <si>
    <t xml:space="preserve"> 9 3E 3G 3J 3D 3H 3F 3I 3K</t>
  </si>
  <si>
    <t>3L</t>
  </si>
  <si>
    <t xml:space="preserve"> 10 3H 3G 3I 3C 3J 3F 3L 3K</t>
  </si>
  <si>
    <t xml:space="preserve"> 11 3E 3J 3I 3C 3H 3G 3L 3K</t>
  </si>
  <si>
    <t>Group stage match count:</t>
  </si>
  <si>
    <t>&lt;= only change to 72 to test when all group matchs have been played</t>
  </si>
  <si>
    <t xml:space="preserve"> 12 3E 3J 3I 3C 3H 3F 3L 3K</t>
  </si>
  <si>
    <t xml:space="preserve"> 13 3E 3G 3I 3C 3J 3F 3L 3K</t>
  </si>
  <si>
    <t>Work out who plays which 3rd place team if knockout round incomplete</t>
  </si>
  <si>
    <t xml:space="preserve"> 14 3E 3G 3J 3C 3H 3F 3L 3K</t>
  </si>
  <si>
    <t xml:space="preserve"> 15 3E 3G 3I 3C 3H 3F 3L 3K</t>
  </si>
  <si>
    <t>Find where the ref to group winner is in the string</t>
  </si>
  <si>
    <t xml:space="preserve"> 16 3E 3G 3J 3C 3H 3F 3L 3I</t>
  </si>
  <si>
    <t xml:space="preserve"> 17 3E 3G 3J 3C 3H 3F 3I 3K</t>
  </si>
  <si>
    <t xml:space="preserve"> 18 3H 3G 3I 3C 3J 3D 3L 3K</t>
  </si>
  <si>
    <t xml:space="preserve"> 19 3C 3J 3I 3D 3H 3F 3L 3K</t>
  </si>
  <si>
    <t xml:space="preserve"> 20 3C 3G 3I 3D 3J 3F 3L 3K</t>
  </si>
  <si>
    <t xml:space="preserve"> 21 3C 3G 3J 3D 3H 3F 3L 3K</t>
  </si>
  <si>
    <t xml:space="preserve"> 22 3C 3G 3I 3D 3H 3F 3L 3K</t>
  </si>
  <si>
    <t xml:space="preserve"> 23 3C 3G 3J 3D 3H 3F 3L 3I</t>
  </si>
  <si>
    <t xml:space="preserve"> 24 3C 3G 3J 3D 3H 3F 3I 3K</t>
  </si>
  <si>
    <t xml:space="preserve"> 25 3E 3J 3I 3C 3H 3D 3L 3K</t>
  </si>
  <si>
    <t xml:space="preserve"> 26 3E 3G 3I 3C 3J 3D 3L 3K</t>
  </si>
  <si>
    <t xml:space="preserve"> 27 3E 3G 3J 3C 3H 3D 3L 3K</t>
  </si>
  <si>
    <t xml:space="preserve"> 28 3E 3G 3I 3C 3H 3D 3L 3K</t>
  </si>
  <si>
    <t xml:space="preserve"> 29 3E 3G 3J 3C 3H 3D 3L 3I</t>
  </si>
  <si>
    <t xml:space="preserve"> 30 3E 3G 3J 3C 3H 3D 3I 3K</t>
  </si>
  <si>
    <t xml:space="preserve"> 31 3C 3J 3E 3D 3I 3F 3L 3K</t>
  </si>
  <si>
    <t>Sum +30</t>
  </si>
  <si>
    <t>Add offset to 5 teams</t>
  </si>
  <si>
    <t xml:space="preserve"> 32 3C 3J 3E 3D 3H 3F 3L 3K</t>
  </si>
  <si>
    <t>Now find the 5 3rd place teams they will play</t>
  </si>
  <si>
    <t xml:space="preserve"> 33 3C 3E 3I 3D 3H 3F 3L 3K</t>
  </si>
  <si>
    <t xml:space="preserve"> 34 3C 3J 3E 3D 3H 3F 3L 3I</t>
  </si>
  <si>
    <t xml:space="preserve"> 35 3C 3J 3E 3D 3H 3F 3I 3K</t>
  </si>
  <si>
    <t xml:space="preserve"> 36 3C 3G 3E 3D 3J 3F 3L 3K</t>
  </si>
  <si>
    <t xml:space="preserve"> 37 3C 3G 3E 3D 3I 3F 3L 3K</t>
  </si>
  <si>
    <t xml:space="preserve"> 38 3C 3G 3E 3D 3J 3F 3L 3I</t>
  </si>
  <si>
    <t xml:space="preserve"> 39 3C 3G 3E 3D 3J 3F 3I 3K</t>
  </si>
  <si>
    <t xml:space="preserve"> 40 3C 3G 3E 3D 3H 3F 3L 3K</t>
  </si>
  <si>
    <t xml:space="preserve"> 41 3C 3G 3J 3D 3H 3F 3L 3E</t>
  </si>
  <si>
    <t xml:space="preserve"> 42 3C 3G 3J 3D 3H 3F 3E 3K</t>
  </si>
  <si>
    <t xml:space="preserve"> 43 3C 3G 3E 3D 3H 3F 3L 3I</t>
  </si>
  <si>
    <t xml:space="preserve"> 44 3C 3G 3E 3D 3H 3F 3I 3K</t>
  </si>
  <si>
    <t xml:space="preserve"> 45 3C 3G 3J 3D 3H 3F 3E 3I</t>
  </si>
  <si>
    <t xml:space="preserve"> 46 3H 3J 3B 3F 3I 3G 3L 3K</t>
  </si>
  <si>
    <t xml:space="preserve"> 47 3E 3J 3I 3B 3H 3G 3L 3K</t>
  </si>
  <si>
    <t xml:space="preserve"> 48 3E 3J 3B 3F 3I 3H 3L 3K</t>
  </si>
  <si>
    <t>Concatenate to get the teams in one row</t>
  </si>
  <si>
    <t xml:space="preserve"> 49 3E 3J 3B 3F 3I 3G 3L 3K</t>
  </si>
  <si>
    <t xml:space="preserve"> 50 3E 3J 3B 3F 3H 3G 3L 3K</t>
  </si>
  <si>
    <t xml:space="preserve"> 51 3E 3G 3B 3F 3I 3H 3L 3K</t>
  </si>
  <si>
    <t xml:space="preserve"> 52 3E 3J 3B 3F 3H 3G 3L 3I</t>
  </si>
  <si>
    <t xml:space="preserve"> 53 3E 3J 3B 3F 3H 3G 3I 3K</t>
  </si>
  <si>
    <t xml:space="preserve"> 54 3H 3J 3B 3D 3I 3G 3L 3K</t>
  </si>
  <si>
    <t xml:space="preserve"> 55 3H 3J 3B 3D 3I 3F 3L 3K</t>
  </si>
  <si>
    <t xml:space="preserve"> 56 3I 3G 3B 3D 3J 3F 3L 3K</t>
  </si>
  <si>
    <t xml:space="preserve"> 57 3H 3G 3B 3D 3J 3F 3L 3K</t>
  </si>
  <si>
    <t xml:space="preserve"> 58 3H 3G 3B 3D 3I 3F 3L 3K</t>
  </si>
  <si>
    <t xml:space="preserve"> 59 3H 3G 3B 3D 3J 3F 3L 3I</t>
  </si>
  <si>
    <t xml:space="preserve"> 60 3H 3G 3B 3D 3J 3F 3I 3K</t>
  </si>
  <si>
    <t xml:space="preserve"> 61 3E 3J 3B 3D 3I 3H 3L 3K</t>
  </si>
  <si>
    <t xml:space="preserve"> 62 3E 3J 3B 3D 3I 3G 3L 3K</t>
  </si>
  <si>
    <t xml:space="preserve"> 63 3E 3J 3B 3D 3H 3G 3L 3K</t>
  </si>
  <si>
    <t xml:space="preserve"> 64 3E 3G 3B 3D 3I 3H 3L 3K</t>
  </si>
  <si>
    <t xml:space="preserve"> 65 3E 3J 3B 3D 3H 3G 3L 3I</t>
  </si>
  <si>
    <t xml:space="preserve"> 66 3E 3J 3B 3D 3H 3G 3I 3K</t>
  </si>
  <si>
    <t xml:space="preserve"> 67 3E 3J 3B 3D 3I 3F 3L 3K</t>
  </si>
  <si>
    <t xml:space="preserve"> 68 3E 3J 3B 3D 3H 3F 3L 3K</t>
  </si>
  <si>
    <t xml:space="preserve"> 69 3E 3I 3B 3D 3H 3F 3L 3K</t>
  </si>
  <si>
    <t xml:space="preserve"> 70 3E 3J 3B 3D 3H 3F 3L 3I</t>
  </si>
  <si>
    <t xml:space="preserve"> 71 3E 3J 3B 3D 3H 3F 3I 3K</t>
  </si>
  <si>
    <t xml:space="preserve"> 72 3E 3G 3B 3D 3J 3F 3L 3K</t>
  </si>
  <si>
    <t xml:space="preserve"> 73 3E 3G 3B 3D 3I 3F 3L 3K</t>
  </si>
  <si>
    <t xml:space="preserve"> 74 3E 3G 3B 3D 3J 3F 3L 3I</t>
  </si>
  <si>
    <t xml:space="preserve"> 75 3E 3G 3B 3D 3J 3F 3I 3K</t>
  </si>
  <si>
    <t xml:space="preserve"> 76 3E 3G 3B 3D 3H 3F 3L 3K</t>
  </si>
  <si>
    <t xml:space="preserve"> 77 3H 3G 3B 3D 3J 3F 3L 3E</t>
  </si>
  <si>
    <t xml:space="preserve"> 78 3H 3G 3B 3D 3J 3F 3E 3K</t>
  </si>
  <si>
    <t xml:space="preserve"> 79 3E 3G 3B 3D 3H 3F 3L 3I</t>
  </si>
  <si>
    <t xml:space="preserve"> 80 3E 3G 3B 3D 3H 3F 3I 3K</t>
  </si>
  <si>
    <t xml:space="preserve"> 81 3H 3G 3B 3D 3J 3F 3E 3I</t>
  </si>
  <si>
    <t xml:space="preserve"> 82 3H 3J 3B 3C 3I 3G 3L 3K</t>
  </si>
  <si>
    <t xml:space="preserve"> 83 3H 3J 3B 3C 3I 3F 3L 3K</t>
  </si>
  <si>
    <t xml:space="preserve"> 84 3I 3G 3B 3C 3J 3F 3L 3K</t>
  </si>
  <si>
    <t xml:space="preserve"> 85 3H 3G 3B 3C 3J 3F 3L 3K</t>
  </si>
  <si>
    <t xml:space="preserve"> 86 3H 3G 3B 3C 3I 3F 3L 3K</t>
  </si>
  <si>
    <t xml:space="preserve"> 87 3H 3G 3B 3C 3J 3F 3L 3I</t>
  </si>
  <si>
    <t xml:space="preserve"> 88 3H 3G 3B 3C 3J 3F 3I 3K</t>
  </si>
  <si>
    <t xml:space="preserve"> 89 3E 3J 3B 3C 3I 3H 3L 3K</t>
  </si>
  <si>
    <t xml:space="preserve"> 90 3E 3J 3B 3C 3I 3G 3L 3K</t>
  </si>
  <si>
    <t xml:space="preserve"> 91 3E 3J 3B 3C 3H 3G 3L 3K</t>
  </si>
  <si>
    <t xml:space="preserve"> 92 3E 3G 3B 3C 3I 3H 3L 3K</t>
  </si>
  <si>
    <t xml:space="preserve"> 93 3E 3J 3B 3C 3H 3G 3L 3I</t>
  </si>
  <si>
    <t xml:space="preserve"> 94 3E 3J 3B 3C 3H 3G 3I 3K</t>
  </si>
  <si>
    <t xml:space="preserve"> 95 3E 3J 3B 3C 3I 3F 3L 3K</t>
  </si>
  <si>
    <t xml:space="preserve"> 96 3E 3J 3B 3C 3H 3F 3L 3K</t>
  </si>
  <si>
    <t xml:space="preserve"> 97 3E 3I 3B 3C 3H 3F 3L 3K</t>
  </si>
  <si>
    <t xml:space="preserve"> 98 3E 3J 3B 3C 3H 3F 3L 3I</t>
  </si>
  <si>
    <t xml:space="preserve"> 99 3E 3J 3B 3C 3H 3F 3I 3K</t>
  </si>
  <si>
    <t xml:space="preserve"> 100 3E 3G 3B 3C 3J 3F 3L 3K</t>
  </si>
  <si>
    <t xml:space="preserve"> 101 3E 3G 3B 3C 3I 3F 3L 3K</t>
  </si>
  <si>
    <t xml:space="preserve"> 102 3E 3G 3B 3C 3J 3F 3L 3I</t>
  </si>
  <si>
    <t xml:space="preserve"> 103 3E 3G 3B 3C 3J 3F 3I 3K</t>
  </si>
  <si>
    <t xml:space="preserve"> 104 3E 3G 3B 3C 3H 3F 3L 3K</t>
  </si>
  <si>
    <t xml:space="preserve"> 105 3H 3G 3B 3C 3J 3F 3L 3E</t>
  </si>
  <si>
    <t xml:space="preserve"> 106 3H 3G 3B 3C 3J 3F 3E 3K</t>
  </si>
  <si>
    <t xml:space="preserve"> 107 3E 3G 3B 3C 3H 3F 3L 3I</t>
  </si>
  <si>
    <t xml:space="preserve"> 108 3E 3G 3B 3C 3H 3F 3I 3K</t>
  </si>
  <si>
    <t xml:space="preserve"> 109 3H 3G 3B 3C 3J 3F 3E 3I</t>
  </si>
  <si>
    <t xml:space="preserve"> 110 3H 3J 3B 3C 3I 3D 3L 3K</t>
  </si>
  <si>
    <t xml:space="preserve"> 111 3I 3G 3B 3C 3J 3D 3L 3K</t>
  </si>
  <si>
    <t xml:space="preserve"> 112 3H 3G 3B 3C 3J 3D 3L 3K</t>
  </si>
  <si>
    <t xml:space="preserve"> 113 3H 3G 3B 3C 3I 3D 3L 3K</t>
  </si>
  <si>
    <t xml:space="preserve"> 114 3H 3G 3B 3C 3J 3D 3L 3I</t>
  </si>
  <si>
    <t xml:space="preserve"> 115 3H 3G 3B 3C 3J 3D 3I 3K</t>
  </si>
  <si>
    <t xml:space="preserve"> 116 3C 3J 3B 3D 3I 3F 3L 3K</t>
  </si>
  <si>
    <t xml:space="preserve"> 117 3C 3J 3B 3D 3H 3F 3L 3K</t>
  </si>
  <si>
    <t xml:space="preserve"> 118 3C 3I 3B 3D 3H 3F 3L 3K</t>
  </si>
  <si>
    <t xml:space="preserve"> 119 3C 3J 3B 3D 3H 3F 3L 3I</t>
  </si>
  <si>
    <t xml:space="preserve"> 120 3C 3J 3B 3D 3H 3F 3I 3K</t>
  </si>
  <si>
    <t xml:space="preserve"> 121 3C 3G 3B 3D 3J 3F 3L 3K</t>
  </si>
  <si>
    <t xml:space="preserve"> 122 3C 3G 3B 3D 3I 3F 3L 3K</t>
  </si>
  <si>
    <t xml:space="preserve"> 123 3C 3G 3B 3D 3J 3F 3L 3I</t>
  </si>
  <si>
    <t xml:space="preserve"> 124 3C 3G 3B 3D 3J 3F 3I 3K</t>
  </si>
  <si>
    <t xml:space="preserve"> 125 3C 3G 3B 3D 3H 3F 3L 3K</t>
  </si>
  <si>
    <t xml:space="preserve"> 126 3C 3G 3B 3D 3H 3F 3L 3J</t>
  </si>
  <si>
    <t xml:space="preserve"> 127 3H 3G 3B 3C 3J 3F 3D 3K</t>
  </si>
  <si>
    <t xml:space="preserve"> 128 3C 3G 3B 3D 3H 3F 3L 3I</t>
  </si>
  <si>
    <t xml:space="preserve"> 129 3C 3G 3B 3D 3H 3F 3I 3K</t>
  </si>
  <si>
    <t xml:space="preserve"> 130 3H 3G 3B 3C 3J 3F 3D 3I</t>
  </si>
  <si>
    <t xml:space="preserve"> 131 3E 3J 3B 3C 3I 3D 3L 3K</t>
  </si>
  <si>
    <t xml:space="preserve"> 132 3E 3J 3B 3C 3H 3D 3L 3K</t>
  </si>
  <si>
    <t xml:space="preserve"> 133 3E 3I 3B 3C 3H 3D 3L 3K</t>
  </si>
  <si>
    <t xml:space="preserve"> 134 3E 3J 3B 3C 3H 3D 3L 3I</t>
  </si>
  <si>
    <t xml:space="preserve"> 135 3E 3J 3B 3C 3H 3D 3I 3K</t>
  </si>
  <si>
    <t xml:space="preserve"> 136 3E 3G 3B 3C 3J 3D 3L 3K</t>
  </si>
  <si>
    <t xml:space="preserve"> 137 3E 3G 3B 3C 3I 3D 3L 3K</t>
  </si>
  <si>
    <t xml:space="preserve"> 138 3E 3G 3B 3C 3J 3D 3L 3I</t>
  </si>
  <si>
    <t xml:space="preserve"> 139 3E 3G 3B 3C 3J 3D 3I 3K</t>
  </si>
  <si>
    <t xml:space="preserve"> 140 3E 3G 3B 3C 3H 3D 3L 3K</t>
  </si>
  <si>
    <t xml:space="preserve"> 141 3H 3G 3B 3C 3J 3D 3L 3E</t>
  </si>
  <si>
    <t xml:space="preserve"> 142 3H 3G 3B 3C 3J 3D 3E 3K</t>
  </si>
  <si>
    <t xml:space="preserve"> 143 3E 3G 3B 3C 3H 3D 3L 3I</t>
  </si>
  <si>
    <t xml:space="preserve"> 144 3E 3G 3B 3C 3H 3D 3I 3K</t>
  </si>
  <si>
    <t xml:space="preserve"> 145 3H 3G 3B 3C 3J 3D 3E 3I</t>
  </si>
  <si>
    <t xml:space="preserve"> 146 3C 3J 3B 3D 3E 3F 3L 3K</t>
  </si>
  <si>
    <t xml:space="preserve"> 147 3C 3E 3B 3D 3I 3F 3L 3K</t>
  </si>
  <si>
    <t xml:space="preserve"> 148 3C 3J 3B 3D 3E 3F 3L 3I</t>
  </si>
  <si>
    <t xml:space="preserve"> 149 3C 3J 3B 3D 3E 3F 3I 3K</t>
  </si>
  <si>
    <t xml:space="preserve"> 150 3C 3E 3B 3D 3H 3F 3L 3K</t>
  </si>
  <si>
    <t xml:space="preserve"> 151 3C 3J 3B 3D 3H 3F 3L 3E</t>
  </si>
  <si>
    <t xml:space="preserve"> 152 3C 3J 3B 3D 3H 3F 3E 3K</t>
  </si>
  <si>
    <t xml:space="preserve"> 153 3C 3E 3B 3D 3H 3F 3L 3I</t>
  </si>
  <si>
    <t xml:space="preserve"> 154 3C 3E 3B 3D 3H 3F 3I 3K</t>
  </si>
  <si>
    <t xml:space="preserve"> 155 3C 3J 3B 3D 3H 3F 3E 3I</t>
  </si>
  <si>
    <t xml:space="preserve"> 156 3C 3G 3B 3D 3E 3F 3L 3K</t>
  </si>
  <si>
    <t xml:space="preserve"> 157 3C 3G 3B 3D 3J 3F 3L 3E</t>
  </si>
  <si>
    <t xml:space="preserve"> 158 3C 3G 3B 3D 3J 3F 3E 3K</t>
  </si>
  <si>
    <t xml:space="preserve"> 159 3C 3G 3B 3D 3E 3F 3L 3I</t>
  </si>
  <si>
    <t xml:space="preserve"> 160 3C 3G 3B 3D 3E 3F 3I 3K</t>
  </si>
  <si>
    <t xml:space="preserve"> 161 3C 3G 3B 3D 3J 3F 3E 3I</t>
  </si>
  <si>
    <t xml:space="preserve"> 162 3C 3G 3B 3D 3H 3F 3L 3E</t>
  </si>
  <si>
    <t xml:space="preserve"> 163 3C 3G 3B 3D 3H 3F 3E 3K</t>
  </si>
  <si>
    <t xml:space="preserve"> 164 3H 3G 3B 3C 3J 3F 3D 3E</t>
  </si>
  <si>
    <t xml:space="preserve"> 165 3C 3G 3B 3D 3H 3F 3E 3I</t>
  </si>
  <si>
    <t xml:space="preserve"> 166 3H 3J 3I 3F 3A 3G 3L 3K</t>
  </si>
  <si>
    <t xml:space="preserve"> 167 3E 3J 3I 3A 3H 3G 3L 3K</t>
  </si>
  <si>
    <t xml:space="preserve"> 168 3E 3J 3I 3F 3A 3H 3L 3K</t>
  </si>
  <si>
    <t xml:space="preserve"> 169 3E 3J 3I 3F 3A 3G 3L 3K</t>
  </si>
  <si>
    <t xml:space="preserve"> 170 3E 3G 3J 3F 3A 3H 3L 3K</t>
  </si>
  <si>
    <t xml:space="preserve"> 171 3E 3G 3I 3F 3A 3H 3L 3K</t>
  </si>
  <si>
    <t xml:space="preserve"> 172 3E 3G 3J 3F 3A 3H 3L 3I</t>
  </si>
  <si>
    <t xml:space="preserve"> 173 3E 3G 3J 3F 3A 3H 3I 3K</t>
  </si>
  <si>
    <t xml:space="preserve"> 174 3H 3J 3I 3D 3A 3G 3L 3K</t>
  </si>
  <si>
    <t xml:space="preserve"> 175 3H 3J 3I 3D 3A 3F 3L 3K</t>
  </si>
  <si>
    <t xml:space="preserve"> 176 3I 3G 3J 3D 3A 3F 3L 3K</t>
  </si>
  <si>
    <t xml:space="preserve"> 177 3H 3G 3J 3D 3A 3F 3L 3K</t>
  </si>
  <si>
    <t xml:space="preserve"> 178 3H 3G 3I 3D 3A 3F 3L 3K</t>
  </si>
  <si>
    <t xml:space="preserve"> 179 3H 3G 3J 3D 3A 3F 3L 3I</t>
  </si>
  <si>
    <t xml:space="preserve"> 180 3H 3G 3J 3D 3A 3F 3I 3K</t>
  </si>
  <si>
    <t xml:space="preserve"> 181 3E 3J 3I 3D 3A 3H 3L 3K</t>
  </si>
  <si>
    <t xml:space="preserve"> 182 3E 3J 3I 3D 3A 3G 3L 3K</t>
  </si>
  <si>
    <t xml:space="preserve"> 183 3E 3G 3J 3D 3A 3H 3L 3K</t>
  </si>
  <si>
    <t xml:space="preserve"> 184 3E 3G 3I 3D 3A 3H 3L 3K</t>
  </si>
  <si>
    <t xml:space="preserve"> 185 3E 3G 3J 3D 3A 3H 3L 3I</t>
  </si>
  <si>
    <t xml:space="preserve"> 186 3E 3G 3J 3D 3A 3H 3I 3K</t>
  </si>
  <si>
    <t xml:space="preserve"> 187 3E 3J 3I 3D 3A 3F 3L 3K</t>
  </si>
  <si>
    <t xml:space="preserve"> 188 3H 3J 3E 3D 3A 3F 3L 3K</t>
  </si>
  <si>
    <t xml:space="preserve"> 189 3H 3E 3I 3D 3A 3F 3L 3K</t>
  </si>
  <si>
    <t xml:space="preserve"> 190 3H 3J 3E 3D 3A 3F 3L 3I</t>
  </si>
  <si>
    <t xml:space="preserve"> 191 3H 3J 3E 3D 3A 3F 3I 3K</t>
  </si>
  <si>
    <t xml:space="preserve"> 192 3E 3G 3J 3D 3A 3F 3L 3K</t>
  </si>
  <si>
    <t xml:space="preserve"> 193 3E 3G 3I 3D 3A 3F 3L 3K</t>
  </si>
  <si>
    <t xml:space="preserve"> 194 3E 3G 3J 3D 3A 3F 3L 3I</t>
  </si>
  <si>
    <t xml:space="preserve"> 195 3E 3G 3J 3D 3A 3F 3I 3K</t>
  </si>
  <si>
    <t xml:space="preserve"> 196 3H 3G 3E 3D 3A 3F 3L 3K</t>
  </si>
  <si>
    <t xml:space="preserve"> 197 3H 3G 3J 3D 3A 3F 3L 3E</t>
  </si>
  <si>
    <t xml:space="preserve"> 198 3H 3G 3J 3D 3A 3F 3E 3K</t>
  </si>
  <si>
    <t xml:space="preserve"> 199 3H 3G 3E 3D 3A 3F 3L 3I</t>
  </si>
  <si>
    <t xml:space="preserve"> 200 3H 3G 3E 3D 3A 3F 3I 3K</t>
  </si>
  <si>
    <t xml:space="preserve"> 201 3H 3G 3J 3D 3A 3F 3E 3I</t>
  </si>
  <si>
    <t xml:space="preserve"> 202 3H 3J 3I 3C 3A 3G 3L 3K</t>
  </si>
  <si>
    <t xml:space="preserve"> 203 3H 3J 3I 3C 3A 3F 3L 3K</t>
  </si>
  <si>
    <t xml:space="preserve"> 204 3I 3G 3J 3C 3A 3F 3L 3K</t>
  </si>
  <si>
    <t xml:space="preserve"> 205 3H 3G 3J 3C 3A 3F 3L 3K</t>
  </si>
  <si>
    <t xml:space="preserve"> 206 3H 3G 3I 3C 3A 3F 3L 3K</t>
  </si>
  <si>
    <t xml:space="preserve"> 207 3H 3G 3J 3C 3A 3F 3L 3I</t>
  </si>
  <si>
    <t xml:space="preserve"> 208 3H 3G 3J 3C 3A 3F 3I 3K</t>
  </si>
  <si>
    <t xml:space="preserve"> 209 3E 3J 3I 3C 3A 3H 3L 3K</t>
  </si>
  <si>
    <t xml:space="preserve"> 210 3E 3J 3I 3C 3A 3G 3L 3K</t>
  </si>
  <si>
    <t xml:space="preserve"> 211 3E 3G 3J 3C 3A 3H 3L 3K</t>
  </si>
  <si>
    <t xml:space="preserve"> 212 3E 3G 3I 3C 3A 3H 3L 3K</t>
  </si>
  <si>
    <t xml:space="preserve"> 213 3E 3G 3J 3C 3A 3H 3L 3I</t>
  </si>
  <si>
    <t xml:space="preserve"> 214 3E 3G 3J 3C 3A 3H 3I 3K</t>
  </si>
  <si>
    <t xml:space="preserve"> 215 3E 3J 3I 3C 3A 3F 3L 3K</t>
  </si>
  <si>
    <t xml:space="preserve"> 216 3H 3J 3E 3C 3A 3F 3L 3K</t>
  </si>
  <si>
    <t xml:space="preserve"> 217 3H 3E 3I 3C 3A 3F 3L 3K</t>
  </si>
  <si>
    <t xml:space="preserve"> 218 3H 3J 3E 3C 3A 3F 3L 3I</t>
  </si>
  <si>
    <t xml:space="preserve"> 219 3H 3J 3E 3C 3A 3F 3I 3K</t>
  </si>
  <si>
    <t xml:space="preserve"> 220 3E 3G 3J 3C 3A 3F 3L 3K</t>
  </si>
  <si>
    <t xml:space="preserve"> 221 3E 3G 3I 3C 3A 3F 3L 3K</t>
  </si>
  <si>
    <t xml:space="preserve"> 222 3E 3G 3J 3C 3A 3F 3L 3I</t>
  </si>
  <si>
    <t xml:space="preserve"> 223 3E 3G 3J 3C 3A 3F 3I 3K</t>
  </si>
  <si>
    <t xml:space="preserve"> 224 3H 3G 3E 3C 3A 3F 3L 3K</t>
  </si>
  <si>
    <t xml:space="preserve"> 225 3H 3G 3J 3C 3A 3F 3L 3E</t>
  </si>
  <si>
    <t xml:space="preserve"> 226 3H 3G 3J 3C 3A 3F 3E 3K</t>
  </si>
  <si>
    <t xml:space="preserve"> 227 3H 3G 3E 3C 3A 3F 3L 3I</t>
  </si>
  <si>
    <t xml:space="preserve"> 228 3H 3G 3E 3C 3A 3F 3I 3K</t>
  </si>
  <si>
    <t xml:space="preserve"> 229 3H 3G 3J 3C 3A 3F 3E 3I</t>
  </si>
  <si>
    <t xml:space="preserve"> 230 3H 3J 3I 3C 3A 3D 3L 3K</t>
  </si>
  <si>
    <t xml:space="preserve"> 231 3I 3G 3J 3C 3A 3D 3L 3K</t>
  </si>
  <si>
    <t xml:space="preserve"> 232 3H 3G 3J 3C 3A 3D 3L 3K</t>
  </si>
  <si>
    <t xml:space="preserve"> 233 3H 3G 3I 3C 3A 3D 3L 3K</t>
  </si>
  <si>
    <t xml:space="preserve"> 234 3H 3G 3J 3C 3A 3D 3L 3I</t>
  </si>
  <si>
    <t xml:space="preserve"> 235 3H 3G 3J 3C 3A 3D 3I 3K</t>
  </si>
  <si>
    <t xml:space="preserve"> 236 3C 3J 3I 3D 3A 3F 3L 3K</t>
  </si>
  <si>
    <t xml:space="preserve"> 237 3H 3J 3F 3C 3A 3D 3L 3K</t>
  </si>
  <si>
    <t xml:space="preserve"> 238 3H 3F 3I 3C 3A 3D 3L 3K</t>
  </si>
  <si>
    <t xml:space="preserve"> 239 3H 3J 3F 3C 3A 3D 3L 3I</t>
  </si>
  <si>
    <t xml:space="preserve"> 240 3H 3J 3F 3C 3A 3D 3I 3K</t>
  </si>
  <si>
    <t xml:space="preserve"> 241 3C 3G 3J 3D 3A 3F 3L 3K</t>
  </si>
  <si>
    <t xml:space="preserve"> 242 3C 3G 3I 3D 3A 3F 3L 3K</t>
  </si>
  <si>
    <t xml:space="preserve"> 243 3C 3G 3J 3D 3A 3F 3L 3I</t>
  </si>
  <si>
    <t xml:space="preserve"> 244 3C 3G 3J 3D 3A 3F 3I 3K</t>
  </si>
  <si>
    <t xml:space="preserve"> 245 3H 3G 3F 3C 3A 3D 3L 3K</t>
  </si>
  <si>
    <t xml:space="preserve"> 246 3C 3G 3J 3D 3A 3F 3L 3H</t>
  </si>
  <si>
    <t xml:space="preserve"> 247 3H 3G 3J 3C 3A 3F 3D 3K</t>
  </si>
  <si>
    <t xml:space="preserve"> 248 3H 3G 3F 3C 3A 3D 3L 3I</t>
  </si>
  <si>
    <t xml:space="preserve"> 249 3H 3G 3F 3C 3A 3D 3I 3K</t>
  </si>
  <si>
    <t xml:space="preserve"> 250 3H 3G 3J 3C 3A 3F 3D 3I</t>
  </si>
  <si>
    <t xml:space="preserve"> 251 3E 3J 3I 3C 3A 3D 3L 3K</t>
  </si>
  <si>
    <t xml:space="preserve"> 252 3H 3J 3E 3C 3A 3D 3L 3K</t>
  </si>
  <si>
    <t xml:space="preserve"> 253 3H 3E 3I 3C 3A 3D 3L 3K</t>
  </si>
  <si>
    <t xml:space="preserve"> 254 3H 3J 3E 3C 3A 3D 3L 3I</t>
  </si>
  <si>
    <t xml:space="preserve"> 255 3H 3J 3E 3C 3A 3D 3I 3K</t>
  </si>
  <si>
    <t xml:space="preserve"> 256 3E 3G 3J 3C 3A 3D 3L 3K</t>
  </si>
  <si>
    <t xml:space="preserve"> 257 3E 3G 3I 3C 3A 3D 3L 3K</t>
  </si>
  <si>
    <t xml:space="preserve"> 258 3E 3G 3J 3C 3A 3D 3L 3I</t>
  </si>
  <si>
    <t xml:space="preserve"> 259 3E 3G 3J 3C 3A 3D 3I 3K</t>
  </si>
  <si>
    <t xml:space="preserve"> 260 3H 3G 3E 3C 3A 3D 3L 3K</t>
  </si>
  <si>
    <t xml:space="preserve"> 261 3H 3G 3J 3C 3A 3D 3L 3E</t>
  </si>
  <si>
    <t xml:space="preserve"> 262 3H 3G 3J 3C 3A 3D 3E 3K</t>
  </si>
  <si>
    <t xml:space="preserve"> 263 3H 3G 3E 3C 3A 3D 3L 3I</t>
  </si>
  <si>
    <t xml:space="preserve"> 264 3H 3G 3E 3C 3A 3D 3I 3K</t>
  </si>
  <si>
    <t xml:space="preserve"> 265 3H 3G 3J 3C 3A 3D 3E 3I</t>
  </si>
  <si>
    <t xml:space="preserve"> 266 3C 3J 3E 3D 3A 3F 3L 3K</t>
  </si>
  <si>
    <t xml:space="preserve"> 267 3C 3E 3I 3D 3A 3F 3L 3K</t>
  </si>
  <si>
    <t xml:space="preserve"> 268 3C 3J 3E 3D 3A 3F 3L 3I</t>
  </si>
  <si>
    <t xml:space="preserve"> 269 3C 3J 3E 3D 3A 3F 3I 3K</t>
  </si>
  <si>
    <t xml:space="preserve"> 270 3H 3E 3F 3C 3A 3D 3L 3K</t>
  </si>
  <si>
    <t xml:space="preserve"> 271 3H 3J 3F 3C 3A 3D 3L 3E</t>
  </si>
  <si>
    <t xml:space="preserve"> 272 3H 3J 3E 3C 3A 3F 3D 3K</t>
  </si>
  <si>
    <t xml:space="preserve"> 273 3H 3E 3F 3C 3A 3D 3L 3I</t>
  </si>
  <si>
    <t xml:space="preserve"> 274 3H 3E 3F 3C 3A 3D 3I 3K</t>
  </si>
  <si>
    <t xml:space="preserve"> 275 3H 3J 3E 3C 3A 3F 3D 3I</t>
  </si>
  <si>
    <t xml:space="preserve"> 276 3C 3G 3E 3D 3A 3F 3L 3K</t>
  </si>
  <si>
    <t xml:space="preserve"> 277 3C 3G 3J 3D 3A 3F 3L 3E</t>
  </si>
  <si>
    <t xml:space="preserve"> 278 3C 3G 3J 3D 3A 3F 3E 3K</t>
  </si>
  <si>
    <t xml:space="preserve"> 279 3C 3G 3E 3D 3A 3F 3L 3I</t>
  </si>
  <si>
    <t xml:space="preserve"> 280 3C 3G 3E 3D 3A 3F 3I 3K</t>
  </si>
  <si>
    <t xml:space="preserve"> 281 3C 3G 3J 3D 3A 3F 3E 3I</t>
  </si>
  <si>
    <t xml:space="preserve"> 282 3H 3G 3F 3C 3A 3D 3L 3E</t>
  </si>
  <si>
    <t xml:space="preserve"> 283 3H 3G 3E 3C 3A 3F 3D 3K</t>
  </si>
  <si>
    <t xml:space="preserve"> 284 3H 3G 3J 3C 3A 3F 3D 3E</t>
  </si>
  <si>
    <t xml:space="preserve"> 285 3H 3G 3E 3C 3A 3F 3D 3I</t>
  </si>
  <si>
    <t xml:space="preserve"> 286 3H 3J 3B 3A 3I 3G 3L 3K</t>
  </si>
  <si>
    <t xml:space="preserve"> 287 3H 3J 3B 3A 3I 3F 3L 3K</t>
  </si>
  <si>
    <t xml:space="preserve"> 288 3I 3J 3B 3F 3A 3G 3L 3K</t>
  </si>
  <si>
    <t xml:space="preserve"> 289 3H 3J 3B 3F 3A 3G 3L 3K</t>
  </si>
  <si>
    <t xml:space="preserve"> 290 3H 3G 3B 3A 3I 3F 3L 3K</t>
  </si>
  <si>
    <t xml:space="preserve"> 291 3H 3J 3B 3F 3A 3G 3L 3I</t>
  </si>
  <si>
    <t xml:space="preserve"> 292 3H 3J 3B 3F 3A 3G 3I 3K</t>
  </si>
  <si>
    <t xml:space="preserve"> 293 3E 3J 3B 3A 3I 3H 3L 3K</t>
  </si>
  <si>
    <t xml:space="preserve"> 294 3E 3J 3B 3A 3I 3G 3L 3K</t>
  </si>
  <si>
    <t xml:space="preserve"> 295 3E 3J 3B 3A 3H 3G 3L 3K</t>
  </si>
  <si>
    <t xml:space="preserve"> 296 3E 3G 3B 3A 3I 3H 3L 3K</t>
  </si>
  <si>
    <t xml:space="preserve"> 297 3E 3J 3B 3A 3H 3G 3L 3I</t>
  </si>
  <si>
    <t xml:space="preserve"> 298 3E 3J 3B 3A 3H 3G 3I 3K</t>
  </si>
  <si>
    <t xml:space="preserve"> 299 3E 3J 3B 3A 3I 3F 3L 3K</t>
  </si>
  <si>
    <t xml:space="preserve"> 300 3E 3J 3B 3F 3A 3H 3L 3K</t>
  </si>
  <si>
    <t xml:space="preserve"> 301 3E 3I 3B 3F 3A 3H 3L 3K</t>
  </si>
  <si>
    <t xml:space="preserve"> 302 3E 3J 3B 3F 3A 3H 3L 3I</t>
  </si>
  <si>
    <t xml:space="preserve"> 303 3E 3J 3B 3F 3A 3H 3I 3K</t>
  </si>
  <si>
    <t xml:space="preserve"> 304 3E 3J 3B 3F 3A 3G 3L 3K</t>
  </si>
  <si>
    <t xml:space="preserve"> 305 3E 3G 3B 3A 3I 3F 3L 3K</t>
  </si>
  <si>
    <t xml:space="preserve"> 306 3E 3J 3B 3F 3A 3G 3L 3I</t>
  </si>
  <si>
    <t xml:space="preserve"> 307 3E 3J 3B 3F 3A 3G 3I 3K</t>
  </si>
  <si>
    <t xml:space="preserve"> 308 3E 3G 3B 3F 3A 3H 3L 3K</t>
  </si>
  <si>
    <t xml:space="preserve"> 309 3H 3J 3B 3F 3A 3G 3L 3E</t>
  </si>
  <si>
    <t xml:space="preserve"> 310 3H 3J 3B 3F 3A 3G 3E 3K</t>
  </si>
  <si>
    <t xml:space="preserve"> 311 3E 3G 3B 3F 3A 3H 3L 3I</t>
  </si>
  <si>
    <t xml:space="preserve"> 312 3E 3G 3B 3F 3A 3H 3I 3K</t>
  </si>
  <si>
    <t xml:space="preserve"> 313 3H 3J 3B 3F 3A 3G 3E 3I</t>
  </si>
  <si>
    <t xml:space="preserve"> 314 3I 3J 3B 3D 3A 3H 3L 3K</t>
  </si>
  <si>
    <t xml:space="preserve"> 315 3I 3J 3B 3D 3A 3G 3L 3K</t>
  </si>
  <si>
    <t xml:space="preserve"> 316 3H 3J 3B 3D 3A 3G 3L 3K</t>
  </si>
  <si>
    <t xml:space="preserve"> 317 3I 3G 3B 3D 3A 3H 3L 3K</t>
  </si>
  <si>
    <t xml:space="preserve"> 318 3H 3J 3B 3D 3A 3G 3L 3I</t>
  </si>
  <si>
    <t xml:space="preserve"> 319 3H 3J 3B 3D 3A 3G 3I 3K</t>
  </si>
  <si>
    <t xml:space="preserve"> 320 3I 3J 3B 3D 3A 3F 3L 3K</t>
  </si>
  <si>
    <t xml:space="preserve"> 321 3H 3J 3B 3D 3A 3F 3L 3K</t>
  </si>
  <si>
    <t xml:space="preserve"> 322 3H 3I 3B 3D 3A 3F 3L 3K</t>
  </si>
  <si>
    <t xml:space="preserve"> 323 3H 3J 3B 3D 3A 3F 3L 3I</t>
  </si>
  <si>
    <t xml:space="preserve"> 324 3H 3J 3B 3D 3A 3F 3I 3K</t>
  </si>
  <si>
    <t xml:space="preserve"> 325 3F 3J 3B 3D 3A 3G 3L 3K</t>
  </si>
  <si>
    <t xml:space="preserve"> 326 3I 3G 3B 3D 3A 3F 3L 3K</t>
  </si>
  <si>
    <t xml:space="preserve"> 327 3F 3J 3B 3D 3A 3G 3L 3I</t>
  </si>
  <si>
    <t xml:space="preserve"> 328 3F 3J 3B 3D 3A 3G 3I 3K</t>
  </si>
  <si>
    <t xml:space="preserve"> 329 3H 3G 3B 3D 3A 3F 3L 3K</t>
  </si>
  <si>
    <t xml:space="preserve"> 330 3H 3G 3B 3D 3A 3F 3L 3J</t>
  </si>
  <si>
    <t xml:space="preserve"> 331 3H 3G 3B 3D 3A 3F 3J 3K</t>
  </si>
  <si>
    <t xml:space="preserve"> 332 3H 3G 3B 3D 3A 3F 3L 3I</t>
  </si>
  <si>
    <t xml:space="preserve"> 333 3H 3G 3B 3D 3A 3F 3I 3K</t>
  </si>
  <si>
    <t xml:space="preserve"> 334 3H 3G 3B 3D 3A 3F 3I 3J</t>
  </si>
  <si>
    <t xml:space="preserve"> 335 3E 3J 3B 3A 3I 3D 3L 3K</t>
  </si>
  <si>
    <t xml:space="preserve"> 336 3E 3J 3B 3D 3A 3H 3L 3K</t>
  </si>
  <si>
    <t xml:space="preserve"> 337 3E 3I 3B 3D 3A 3H 3L 3K</t>
  </si>
  <si>
    <t xml:space="preserve"> 338 3E 3J 3B 3D 3A 3H 3L 3I</t>
  </si>
  <si>
    <t xml:space="preserve"> 339 3E 3J 3B 3D 3A 3H 3I 3K</t>
  </si>
  <si>
    <t xml:space="preserve"> 340 3E 3J 3B 3D 3A 3G 3L 3K</t>
  </si>
  <si>
    <t xml:space="preserve"> 341 3E 3G 3B 3A 3I 3D 3L 3K</t>
  </si>
  <si>
    <t xml:space="preserve"> 342 3E 3J 3B 3D 3A 3G 3L 3I</t>
  </si>
  <si>
    <t xml:space="preserve"> 343 3E 3J 3B 3D 3A 3G 3I 3K</t>
  </si>
  <si>
    <t xml:space="preserve"> 344 3E 3G 3B 3D 3A 3H 3L 3K</t>
  </si>
  <si>
    <t xml:space="preserve"> 345 3H 3J 3B 3D 3A 3G 3L 3E</t>
  </si>
  <si>
    <t xml:space="preserve"> 346 3H 3J 3B 3D 3A 3G 3E 3K</t>
  </si>
  <si>
    <t xml:space="preserve"> 347 3E 3G 3B 3D 3A 3H 3L 3I</t>
  </si>
  <si>
    <t xml:space="preserve"> 348 3E 3G 3B 3D 3A 3H 3I 3K</t>
  </si>
  <si>
    <t xml:space="preserve"> 349 3H 3J 3B 3D 3A 3G 3E 3I</t>
  </si>
  <si>
    <t xml:space="preserve"> 350 3E 3J 3B 3D 3A 3F 3L 3K</t>
  </si>
  <si>
    <t xml:space="preserve"> 351 3E 3I 3B 3D 3A 3F 3L 3K</t>
  </si>
  <si>
    <t xml:space="preserve"> 352 3E 3J 3B 3D 3A 3F 3L 3I</t>
  </si>
  <si>
    <t xml:space="preserve"> 353 3E 3J 3B 3D 3A 3F 3I 3K</t>
  </si>
  <si>
    <t xml:space="preserve"> 354 3H 3E 3B 3D 3A 3F 3L 3K</t>
  </si>
  <si>
    <t xml:space="preserve"> 355 3H 3J 3B 3D 3A 3F 3L 3E</t>
  </si>
  <si>
    <t xml:space="preserve"> 356 3H 3J 3B 3D 3A 3F 3E 3K</t>
  </si>
  <si>
    <t xml:space="preserve"> 357 3H 3E 3B 3D 3A 3F 3L 3I</t>
  </si>
  <si>
    <t xml:space="preserve"> 358 3H 3E 3B 3D 3A 3F 3I 3K</t>
  </si>
  <si>
    <t xml:space="preserve"> 359 3H 3J 3B 3D 3A 3F 3E 3I</t>
  </si>
  <si>
    <t xml:space="preserve"> 360 3E 3G 3B 3D 3A 3F 3L 3K</t>
  </si>
  <si>
    <t xml:space="preserve"> 361 3E 3G 3B 3D 3A 3F 3L 3J</t>
  </si>
  <si>
    <t xml:space="preserve"> 362 3E 3G 3B 3D 3A 3F 3J 3K</t>
  </si>
  <si>
    <t xml:space="preserve"> 363 3E 3G 3B 3D 3A 3F 3L 3I</t>
  </si>
  <si>
    <t xml:space="preserve"> 364 3E 3G 3B 3D 3A 3F 3I 3K</t>
  </si>
  <si>
    <t xml:space="preserve"> 365 3E 3G 3B 3D 3A 3F 3I 3J</t>
  </si>
  <si>
    <t xml:space="preserve"> 366 3H 3G 3B 3D 3A 3F 3L 3E</t>
  </si>
  <si>
    <t xml:space="preserve"> 367 3H 3G 3B 3D 3A 3F 3E 3K</t>
  </si>
  <si>
    <t xml:space="preserve"> 368 3H 3G 3B 3D 3A 3F 3E 3J</t>
  </si>
  <si>
    <t xml:space="preserve"> 369 3H 3G 3B 3D 3A 3F 3E 3I</t>
  </si>
  <si>
    <t xml:space="preserve"> 370 3I 3J 3B 3C 3A 3H 3L 3K</t>
  </si>
  <si>
    <t xml:space="preserve"> 371 3I 3J 3B 3C 3A 3G 3L 3K</t>
  </si>
  <si>
    <t xml:space="preserve"> 372 3H 3J 3B 3C 3A 3G 3L 3K</t>
  </si>
  <si>
    <t xml:space="preserve"> 373 3I 3G 3B 3C 3A 3H 3L 3K</t>
  </si>
  <si>
    <t xml:space="preserve"> 374 3H 3J 3B 3C 3A 3G 3L 3I</t>
  </si>
  <si>
    <t xml:space="preserve"> 375 3H 3J 3B 3C 3A 3G 3I 3K</t>
  </si>
  <si>
    <t xml:space="preserve"> 376 3I 3J 3B 3C 3A 3F 3L 3K</t>
  </si>
  <si>
    <t xml:space="preserve"> 377 3H 3J 3B 3C 3A 3F 3L 3K</t>
  </si>
  <si>
    <t xml:space="preserve"> 378 3H 3I 3B 3C 3A 3F 3L 3K</t>
  </si>
  <si>
    <t xml:space="preserve"> 379 3H 3J 3B 3C 3A 3F 3L 3I</t>
  </si>
  <si>
    <t xml:space="preserve"> 380 3H 3J 3B 3C 3A 3F 3I 3K</t>
  </si>
  <si>
    <t xml:space="preserve"> 381 3C 3J 3B 3F 3A 3G 3L 3K</t>
  </si>
  <si>
    <t xml:space="preserve"> 382 3I 3G 3B 3C 3A 3F 3L 3K</t>
  </si>
  <si>
    <t xml:space="preserve"> 383 3C 3J 3B 3F 3A 3G 3L 3I</t>
  </si>
  <si>
    <t xml:space="preserve"> 384 3C 3J 3B 3F 3A 3G 3I 3K</t>
  </si>
  <si>
    <t xml:space="preserve"> 385 3H 3G 3B 3C 3A 3F 3L 3K</t>
  </si>
  <si>
    <t xml:space="preserve"> 386 3H 3G 3B 3C 3A 3F 3L 3J</t>
  </si>
  <si>
    <t xml:space="preserve"> 387 3H 3G 3B 3C 3A 3F 3J 3K</t>
  </si>
  <si>
    <t xml:space="preserve"> 388 3H 3G 3B 3C 3A 3F 3L 3I</t>
  </si>
  <si>
    <t xml:space="preserve"> 389 3H 3G 3B 3C 3A 3F 3I 3K</t>
  </si>
  <si>
    <t xml:space="preserve"> 390 3H 3G 3B 3C 3A 3F 3I 3J</t>
  </si>
  <si>
    <t xml:space="preserve"> 391 3E 3J 3B 3A 3I 3C 3L 3K</t>
  </si>
  <si>
    <t xml:space="preserve"> 392 3E 3J 3B 3C 3A 3H 3L 3K</t>
  </si>
  <si>
    <t xml:space="preserve"> 393 3E 3I 3B 3C 3A 3H 3L 3K</t>
  </si>
  <si>
    <t xml:space="preserve"> 394 3E 3J 3B 3C 3A 3H 3L 3I</t>
  </si>
  <si>
    <t xml:space="preserve"> 395 3E 3J 3B 3C 3A 3H 3I 3K</t>
  </si>
  <si>
    <t xml:space="preserve"> 396 3E 3J 3B 3C 3A 3G 3L 3K</t>
  </si>
  <si>
    <t xml:space="preserve"> 397 3E 3G 3B 3A 3I 3C 3L 3K</t>
  </si>
  <si>
    <t xml:space="preserve"> 398 3E 3J 3B 3C 3A 3G 3L 3I</t>
  </si>
  <si>
    <t xml:space="preserve"> 399 3E 3J 3B 3C 3A 3G 3I 3K</t>
  </si>
  <si>
    <t xml:space="preserve"> 400 3E 3G 3B 3C 3A 3H 3L 3K</t>
  </si>
  <si>
    <t xml:space="preserve"> 401 3H 3J 3B 3C 3A 3G 3L 3E</t>
  </si>
  <si>
    <t xml:space="preserve"> 402 3H 3J 3B 3C 3A 3G 3E 3K</t>
  </si>
  <si>
    <t xml:space="preserve"> 403 3E 3G 3B 3C 3A 3H 3L 3I</t>
  </si>
  <si>
    <t xml:space="preserve"> 404 3E 3G 3B 3C 3A 3H 3I 3K</t>
  </si>
  <si>
    <t xml:space="preserve"> 405 3H 3J 3B 3C 3A 3G 3E 3I</t>
  </si>
  <si>
    <t xml:space="preserve"> 406 3E 3J 3B 3C 3A 3F 3L 3K</t>
  </si>
  <si>
    <t xml:space="preserve"> 407 3E 3I 3B 3C 3A 3F 3L 3K</t>
  </si>
  <si>
    <t xml:space="preserve"> 408 3E 3J 3B 3C 3A 3F 3L 3I</t>
  </si>
  <si>
    <t xml:space="preserve"> 409 3E 3J 3B 3C 3A 3F 3I 3K</t>
  </si>
  <si>
    <t xml:space="preserve"> 410 3H 3E 3B 3C 3A 3F 3L 3K</t>
  </si>
  <si>
    <t xml:space="preserve"> 411 3H 3J 3B 3C 3A 3F 3L 3E</t>
  </si>
  <si>
    <t xml:space="preserve"> 412 3H 3J 3B 3C 3A 3F 3E 3K</t>
  </si>
  <si>
    <t xml:space="preserve"> 413 3H 3E 3B 3C 3A 3F 3L 3I</t>
  </si>
  <si>
    <t xml:space="preserve"> 414 3H 3E 3B 3C 3A 3F 3I 3K</t>
  </si>
  <si>
    <t xml:space="preserve"> 415 3H 3J 3B 3C 3A 3F 3E 3I</t>
  </si>
  <si>
    <t xml:space="preserve"> 416 3E 3G 3B 3C 3A 3F 3L 3K</t>
  </si>
  <si>
    <t xml:space="preserve"> 417 3E 3G 3B 3C 3A 3F 3L 3J</t>
  </si>
  <si>
    <t xml:space="preserve"> 418 3E 3G 3B 3C 3A 3F 3J 3K</t>
  </si>
  <si>
    <t xml:space="preserve"> 419 3E 3G 3B 3C 3A 3F 3L 3I</t>
  </si>
  <si>
    <t xml:space="preserve"> 420 3E 3G 3B 3C 3A 3F 3I 3K</t>
  </si>
  <si>
    <t xml:space="preserve"> 421 3E 3G 3B 3C 3A 3F 3I 3J</t>
  </si>
  <si>
    <t xml:space="preserve"> 422 3H 3G 3B 3C 3A 3F 3L 3E</t>
  </si>
  <si>
    <t xml:space="preserve"> 423 3H 3G 3B 3C 3A 3F 3E 3K</t>
  </si>
  <si>
    <t xml:space="preserve"> 424 3H 3G 3B 3C 3A 3F 3E 3J</t>
  </si>
  <si>
    <t xml:space="preserve"> 425 3H 3G 3B 3C 3A 3F 3E 3I</t>
  </si>
  <si>
    <t xml:space="preserve"> 426 3I 3J 3B 3C 3A 3D 3L 3K</t>
  </si>
  <si>
    <t xml:space="preserve"> 427 3H 3J 3B 3C 3A 3D 3L 3K</t>
  </si>
  <si>
    <t xml:space="preserve"> 428 3H 3I 3B 3C 3A 3D 3L 3K</t>
  </si>
  <si>
    <t xml:space="preserve"> 429 3H 3J 3B 3C 3A 3D 3L 3I</t>
  </si>
  <si>
    <t xml:space="preserve"> 430 3H 3J 3B 3C 3A 3D 3I 3K</t>
  </si>
  <si>
    <t xml:space="preserve"> 431 3C 3J 3B 3D 3A 3G 3L 3K</t>
  </si>
  <si>
    <t xml:space="preserve"> 432 3I 3G 3B 3C 3A 3D 3L 3K</t>
  </si>
  <si>
    <t xml:space="preserve"> 433 3C 3J 3B 3D 3A 3G 3L 3I</t>
  </si>
  <si>
    <t xml:space="preserve"> 434 3C 3J 3B 3D 3A 3G 3I 3K</t>
  </si>
  <si>
    <t xml:space="preserve"> 435 3H 3G 3B 3C 3A 3D 3L 3K</t>
  </si>
  <si>
    <t xml:space="preserve"> 436 3H 3G 3B 3C 3A 3D 3L 3J</t>
  </si>
  <si>
    <t xml:space="preserve"> 437 3H 3G 3B 3C 3A 3D 3J 3K</t>
  </si>
  <si>
    <t xml:space="preserve"> 438 3H 3G 3B 3C 3A 3D 3L 3I</t>
  </si>
  <si>
    <t xml:space="preserve"> 439 3H 3G 3B 3C 3A 3D 3I 3K</t>
  </si>
  <si>
    <t xml:space="preserve"> 440 3H 3G 3B 3C 3A 3D 3I 3J</t>
  </si>
  <si>
    <t xml:space="preserve"> 441 3C 3J 3B 3D 3A 3F 3L 3K</t>
  </si>
  <si>
    <t xml:space="preserve"> 442 3C 3I 3B 3D 3A 3F 3L 3K</t>
  </si>
  <si>
    <t xml:space="preserve"> 443 3C 3J 3B 3D 3A 3F 3L 3I</t>
  </si>
  <si>
    <t xml:space="preserve"> 444 3C 3J 3B 3D 3A 3F 3I 3K</t>
  </si>
  <si>
    <t xml:space="preserve"> 445 3H 3F 3B 3C 3A 3D 3L 3K</t>
  </si>
  <si>
    <t xml:space="preserve"> 446 3C 3J 3B 3D 3A 3F 3L 3H</t>
  </si>
  <si>
    <t xml:space="preserve"> 447 3H 3J 3B 3C 3A 3F 3D 3K</t>
  </si>
  <si>
    <t xml:space="preserve"> 448 3H 3F 3B 3C 3A 3D 3L 3I</t>
  </si>
  <si>
    <t xml:space="preserve"> 449 3H 3F 3B 3C 3A 3D 3I 3K</t>
  </si>
  <si>
    <t xml:space="preserve"> 450 3H 3J 3B 3C 3A 3F 3D 3I</t>
  </si>
  <si>
    <t xml:space="preserve"> 451 3C 3G 3B 3D 3A 3F 3L 3K</t>
  </si>
  <si>
    <t xml:space="preserve"> 452 3C 3G 3B 3D 3A 3F 3L 3J</t>
  </si>
  <si>
    <t xml:space="preserve"> 453 3C 3G 3B 3D 3A 3F 3J 3K</t>
  </si>
  <si>
    <t xml:space="preserve"> 454 3C 3G 3B 3D 3A 3F 3L 3I</t>
  </si>
  <si>
    <t xml:space="preserve"> 455 3C 3G 3B 3D 3A 3F 3I 3K</t>
  </si>
  <si>
    <t xml:space="preserve"> 456 3C 3G 3B 3D 3A 3F 3I 3J</t>
  </si>
  <si>
    <t xml:space="preserve"> 457 3C 3G 3B 3D 3A 3F 3L 3H</t>
  </si>
  <si>
    <t xml:space="preserve"> 458 3H 3G 3B 3C 3A 3F 3D 3K</t>
  </si>
  <si>
    <t xml:space="preserve"> 459 3H 3G 3B 3C 3A 3F 3D 3J</t>
  </si>
  <si>
    <t xml:space="preserve"> 460 3H 3G 3B 3C 3A 3F 3D 3I</t>
  </si>
  <si>
    <t xml:space="preserve"> 461 3E 3J 3B 3C 3A 3D 3L 3K</t>
  </si>
  <si>
    <t xml:space="preserve"> 462 3E 3I 3B 3C 3A 3D 3L 3K</t>
  </si>
  <si>
    <t xml:space="preserve"> 463 3E 3J 3B 3C 3A 3D 3L 3I</t>
  </si>
  <si>
    <t xml:space="preserve"> 464 3E 3J 3B 3C 3A 3D 3I 3K</t>
  </si>
  <si>
    <t xml:space="preserve"> 465 3H 3E 3B 3C 3A 3D 3L 3K</t>
  </si>
  <si>
    <t xml:space="preserve"> 466 3H 3J 3B 3C 3A 3D 3L 3E</t>
  </si>
  <si>
    <t xml:space="preserve"> 467 3H 3J 3B 3C 3A 3D 3E 3K</t>
  </si>
  <si>
    <t xml:space="preserve"> 468 3H 3E 3B 3C 3A 3D 3L 3I</t>
  </si>
  <si>
    <t xml:space="preserve"> 469 3H 3E 3B 3C 3A 3D 3I 3K</t>
  </si>
  <si>
    <t xml:space="preserve"> 470 3H 3J 3B 3C 3A 3D 3E 3I</t>
  </si>
  <si>
    <t xml:space="preserve"> 471 3E 3G 3B 3C 3A 3D 3L 3K</t>
  </si>
  <si>
    <t xml:space="preserve"> 472 3E 3G 3B 3C 3A 3D 3L 3J</t>
  </si>
  <si>
    <t xml:space="preserve"> 473 3E 3G 3B 3C 3A 3D 3J 3K</t>
  </si>
  <si>
    <t xml:space="preserve"> 474 3E 3G 3B 3C 3A 3D 3L 3I</t>
  </si>
  <si>
    <t xml:space="preserve"> 475 3E 3G 3B 3C 3A 3D 3I 3K</t>
  </si>
  <si>
    <t xml:space="preserve"> 476 3E 3G 3B 3C 3A 3D 3I 3J</t>
  </si>
  <si>
    <t xml:space="preserve"> 477 3H 3G 3B 3C 3A 3D 3L 3E</t>
  </si>
  <si>
    <t xml:space="preserve"> 478 3H 3G 3B 3C 3A 3D 3E 3K</t>
  </si>
  <si>
    <t xml:space="preserve"> 479 3H 3G 3B 3C 3A 3D 3E 3J</t>
  </si>
  <si>
    <t xml:space="preserve"> 480 3H 3G 3B 3C 3A 3D 3E 3I</t>
  </si>
  <si>
    <t xml:space="preserve"> 481 3C 3E 3B 3D 3A 3F 3L 3K</t>
  </si>
  <si>
    <t xml:space="preserve"> 482 3C 3J 3B 3D 3A 3F 3L 3E</t>
  </si>
  <si>
    <t xml:space="preserve"> 483 3C 3J 3B 3D 3A 3F 3E 3K</t>
  </si>
  <si>
    <t xml:space="preserve"> 484 3C 3E 3B 3D 3A 3F 3L 3I</t>
  </si>
  <si>
    <t xml:space="preserve"> 485 3C 3E 3B 3D 3A 3F 3I 3K</t>
  </si>
  <si>
    <t xml:space="preserve"> 486 3C 3J 3B 3D 3A 3F 3E 3I</t>
  </si>
  <si>
    <t xml:space="preserve"> 487 3H 3F 3B 3C 3A 3D 3L 3E</t>
  </si>
  <si>
    <t xml:space="preserve"> 488 3H 3E 3B 3C 3A 3F 3D 3K</t>
  </si>
  <si>
    <t xml:space="preserve"> 489 3H 3J 3B 3C 3A 3F 3D 3E</t>
  </si>
  <si>
    <t xml:space="preserve"> 490 3H 3E 3B 3C 3A 3F 3D 3I</t>
  </si>
  <si>
    <t xml:space="preserve"> 491 3C 3G 3B 3D 3A 3F 3L 3E</t>
  </si>
  <si>
    <t xml:space="preserve"> 492 3C 3G 3B 3D 3A 3F 3E 3K</t>
  </si>
  <si>
    <t xml:space="preserve"> 493 3C 3G 3B 3D 3A 3F 3E 3J</t>
  </si>
  <si>
    <t xml:space="preserve"> 494 3C 3G 3B 3D 3A 3F 3E 3I</t>
  </si>
  <si>
    <t xml:space="preserve"> 495 3H 3G 3B 3C 3A 3F 3D 3</t>
  </si>
  <si>
    <t>Fair-Play-Punkte:</t>
  </si>
  <si>
    <t>Beschreibung und Erklärung</t>
  </si>
  <si>
    <t>Gelbe Karte</t>
  </si>
  <si>
    <t>Indirekter Platzverweis (2x Gelb)</t>
  </si>
  <si>
    <t>Direkter Platzverweis</t>
  </si>
  <si>
    <t>Gelbe Karte + direkter Platzverweis</t>
  </si>
  <si>
    <t xml:space="preserve">
Warum, fragst du dich, muss ich Daten zu Gelben und Roten Karten eingeben? Nun, wenn Teams punktgleich sind, gleiche Tordifferenz und gleiche Toranzahl haben, kommt das Fair Play ins Spiel.
Hier sind die Regeln zur Bestimmung der Gruppenplatzierungen:
Schritt 1: 
a) höchste Punktzahl aus den Gruppenspielen zwischen den betreffenden Teams; 
b) bessere Tordifferenz aus den Gruppenspielen zwischen den betreffenden Teams; 
c) höchste Toranzahl aus allen Gruppenspielen zwischen den betreffenden Teams. 
Schritt 2: 
Wenn nach Anwendung der Kriterien a) bis c) Teams noch immer gleich platziert sind, werden die Kriterien a) bis c) nur auf die Spiele zwischen den verbleibenden Teams angewendet. 
Kann keine Entscheidung getroffen werden, gelten folgende Kriterien d) bis f) für punktgleiche Teams: 
d) bessere Tordifferenz in allen Gruppenspielen; 
e) höchste Toranzahl in allen Gruppenspielen; 
f) höchste Teamdisziplinwertung (Spieler und Offizielle) basierend auf erhaltenen Gelben und Roten Karten:-
 - Gelbe Karte: minus 1 Punkt
 - Indirekter Platzverweis (2x Gelb): minus 2 Punkte 
 - Direkter Platzverweis: minus 3 Punkte
 - Gelbe Karte + direkter Platzverweis: minus 5 Punkte</t>
  </si>
  <si>
    <t>Ref</t>
  </si>
  <si>
    <t>Fair-Play-Punkte</t>
  </si>
  <si>
    <t>Falls diese Situation eintritt, trage die Daten zu Gelben und Roten Karten in dieser Registerkarte ein, um zu ermitteln, wer weiterkommt.</t>
  </si>
  <si>
    <t>FIFA Match Schedule</t>
  </si>
  <si>
    <t>Match Day</t>
  </si>
  <si>
    <t>Group Sequence</t>
  </si>
  <si>
    <t>Home</t>
  </si>
  <si>
    <t>Away</t>
  </si>
  <si>
    <t>Spiel-Nr.</t>
  </si>
  <si>
    <t>Heimteam</t>
  </si>
  <si>
    <t>Auswärtsteam</t>
  </si>
  <si>
    <t>Datum</t>
  </si>
  <si>
    <t>Local Time</t>
  </si>
  <si>
    <t>Original</t>
  </si>
  <si>
    <t xml:space="preserve"> A1 v. A2</t>
  </si>
  <si>
    <t xml:space="preserve"> A3 v. A4</t>
  </si>
  <si>
    <t xml:space="preserve"> A4 v. A2</t>
  </si>
  <si>
    <t xml:space="preserve"> A1 v. A3</t>
  </si>
  <si>
    <t xml:space="preserve"> A4 v. A1</t>
  </si>
  <si>
    <t>A5</t>
  </si>
  <si>
    <t xml:space="preserve"> A2 v. A3</t>
  </si>
  <si>
    <t>A6</t>
  </si>
  <si>
    <t xml:space="preserve"> B1 v. B2</t>
  </si>
  <si>
    <t xml:space="preserve"> B3 v. B4</t>
  </si>
  <si>
    <t xml:space="preserve"> B4 v. B2</t>
  </si>
  <si>
    <t xml:space="preserve"> B1 v.B3</t>
  </si>
  <si>
    <t xml:space="preserve"> B4 v. B1</t>
  </si>
  <si>
    <t>B5</t>
  </si>
  <si>
    <t xml:space="preserve"> B2 v. B3</t>
  </si>
  <si>
    <t>B6</t>
  </si>
  <si>
    <t xml:space="preserve"> C3 v. C4</t>
  </si>
  <si>
    <t xml:space="preserve"> C1 v. C2</t>
  </si>
  <si>
    <t xml:space="preserve"> C1 v. C3</t>
  </si>
  <si>
    <t xml:space="preserve"> C4 v. C2</t>
  </si>
  <si>
    <t xml:space="preserve"> C4 v. C1</t>
  </si>
  <si>
    <t>C5</t>
  </si>
  <si>
    <t xml:space="preserve"> C2 v. C3</t>
  </si>
  <si>
    <t>C6</t>
  </si>
  <si>
    <t xml:space="preserve"> D1 v. D2</t>
  </si>
  <si>
    <t xml:space="preserve"> D3 v. D4</t>
  </si>
  <si>
    <t xml:space="preserve"> D4 v. D2</t>
  </si>
  <si>
    <t xml:space="preserve"> D1 v. D3</t>
  </si>
  <si>
    <t xml:space="preserve"> D4 v. D1</t>
  </si>
  <si>
    <t>D5</t>
  </si>
  <si>
    <t xml:space="preserve"> D2 v. D3</t>
  </si>
  <si>
    <t>D6</t>
  </si>
  <si>
    <t xml:space="preserve"> E3 v. E4</t>
  </si>
  <si>
    <t xml:space="preserve"> E1 v. E2</t>
  </si>
  <si>
    <t xml:space="preserve"> E1 v. E3</t>
  </si>
  <si>
    <t xml:space="preserve"> E4 v. E2</t>
  </si>
  <si>
    <t xml:space="preserve"> E2 v. E3</t>
  </si>
  <si>
    <t>E5</t>
  </si>
  <si>
    <t xml:space="preserve"> E4 v. E1</t>
  </si>
  <si>
    <t>E6</t>
  </si>
  <si>
    <t xml:space="preserve"> F1 v. F2</t>
  </si>
  <si>
    <t xml:space="preserve"> F3 v. F4</t>
  </si>
  <si>
    <t xml:space="preserve"> F1 v. F3</t>
  </si>
  <si>
    <t xml:space="preserve"> F4 v. F2</t>
  </si>
  <si>
    <t xml:space="preserve"> F2 v. F3</t>
  </si>
  <si>
    <t>F5</t>
  </si>
  <si>
    <t xml:space="preserve"> F4 v. F1</t>
  </si>
  <si>
    <t>F6</t>
  </si>
  <si>
    <t xml:space="preserve"> G3 v. G4</t>
  </si>
  <si>
    <t xml:space="preserve"> G1 v. G2</t>
  </si>
  <si>
    <t xml:space="preserve"> G1 v. G3</t>
  </si>
  <si>
    <t xml:space="preserve"> G4 v. G2</t>
  </si>
  <si>
    <t xml:space="preserve"> G2 v. G3</t>
  </si>
  <si>
    <t>G5</t>
  </si>
  <si>
    <t xml:space="preserve"> G4 v. G1</t>
  </si>
  <si>
    <t>G6</t>
  </si>
  <si>
    <t xml:space="preserve"> H3 v. H4</t>
  </si>
  <si>
    <t xml:space="preserve"> H1 v. H2</t>
  </si>
  <si>
    <t xml:space="preserve"> H4 v. H2</t>
  </si>
  <si>
    <t xml:space="preserve"> H1 v. H3</t>
  </si>
  <si>
    <t xml:space="preserve"> H2 v. H3</t>
  </si>
  <si>
    <t>H5</t>
  </si>
  <si>
    <t xml:space="preserve"> H4 v. H1</t>
  </si>
  <si>
    <t>H6</t>
  </si>
  <si>
    <t xml:space="preserve"> I1 v. I2</t>
  </si>
  <si>
    <t xml:space="preserve"> I3 v. I4</t>
  </si>
  <si>
    <t xml:space="preserve"> I4 v. I2</t>
  </si>
  <si>
    <t xml:space="preserve"> I1 v. I3</t>
  </si>
  <si>
    <t xml:space="preserve"> I4 v. I1</t>
  </si>
  <si>
    <t>I5</t>
  </si>
  <si>
    <t xml:space="preserve"> I2 v. I3</t>
  </si>
  <si>
    <t>I6</t>
  </si>
  <si>
    <t xml:space="preserve"> J1 v. J2</t>
  </si>
  <si>
    <t xml:space="preserve"> J3 v. J4</t>
  </si>
  <si>
    <t xml:space="preserve"> J1 v. J3</t>
  </si>
  <si>
    <t xml:space="preserve"> J4 v. J2</t>
  </si>
  <si>
    <t xml:space="preserve"> J2 v. J3</t>
  </si>
  <si>
    <t>J5</t>
  </si>
  <si>
    <t xml:space="preserve"> J4 v. J1</t>
  </si>
  <si>
    <t>J6</t>
  </si>
  <si>
    <t xml:space="preserve"> K1 v. K2</t>
  </si>
  <si>
    <t xml:space="preserve"> K3 v. K4</t>
  </si>
  <si>
    <t xml:space="preserve"> K1 v. K3</t>
  </si>
  <si>
    <t xml:space="preserve"> K4 v. K2</t>
  </si>
  <si>
    <t xml:space="preserve"> K4 v. K1</t>
  </si>
  <si>
    <t>K5</t>
  </si>
  <si>
    <t xml:space="preserve"> K2 v. K3</t>
  </si>
  <si>
    <t>K6</t>
  </si>
  <si>
    <t xml:space="preserve"> L3 v. L4</t>
  </si>
  <si>
    <t xml:space="preserve"> L1 v. L2</t>
  </si>
  <si>
    <t xml:space="preserve"> L1 v. L3</t>
  </si>
  <si>
    <t xml:space="preserve"> L4 v. L2</t>
  </si>
  <si>
    <t xml:space="preserve"> L4 v. L1</t>
  </si>
  <si>
    <t>L5</t>
  </si>
  <si>
    <t xml:space="preserve"> L2 v. L3</t>
  </si>
  <si>
    <t>L6</t>
  </si>
  <si>
    <t>Cut and pasted from section</t>
  </si>
  <si>
    <t>12.4 in FIFA WC2026 Regulations pdf</t>
  </si>
  <si>
    <t>Updated with changes 6th Dec</t>
  </si>
  <si>
    <t>Region</t>
  </si>
  <si>
    <t>Venues</t>
  </si>
  <si>
    <t>Western</t>
  </si>
  <si>
    <t>Vancouver</t>
  </si>
  <si>
    <t>Seattle</t>
  </si>
  <si>
    <t>San Francisco Bay Area</t>
  </si>
  <si>
    <t>Los Angeles</t>
  </si>
  <si>
    <t>Central</t>
  </si>
  <si>
    <t>Guadalahara</t>
  </si>
  <si>
    <t>Mexico City</t>
  </si>
  <si>
    <t>Monterrey</t>
  </si>
  <si>
    <t>Houston</t>
  </si>
  <si>
    <t>Dallas</t>
  </si>
  <si>
    <t>Kansas City</t>
  </si>
  <si>
    <t>Eastern</t>
  </si>
  <si>
    <t>Atlanta</t>
  </si>
  <si>
    <t>Miami</t>
  </si>
  <si>
    <t>Toronto</t>
  </si>
  <si>
    <t>Boston</t>
  </si>
  <si>
    <t>Philadephia</t>
  </si>
  <si>
    <t>New York New Jersey</t>
  </si>
  <si>
    <t>x</t>
  </si>
  <si>
    <t>&lt;= December 25, FIFA changed the venues and sequence</t>
  </si>
  <si>
    <t>Concatenated</t>
  </si>
  <si>
    <t>Local Date</t>
  </si>
  <si>
    <t>Group Match</t>
  </si>
  <si>
    <t>vlookup offset</t>
  </si>
  <si>
    <t>Hours delta</t>
  </si>
  <si>
    <t>User date</t>
  </si>
  <si>
    <t>User Time</t>
  </si>
  <si>
    <t>Drittplatzierte Tabelle</t>
  </si>
  <si>
    <t>Erst wenn alle 72 Gruppenspiele eingetragen wurden, werden die</t>
  </si>
  <si>
    <t>Drittplatzierten vollständig ermittelt und in den K.O.-Spielen angezeigt.</t>
  </si>
  <si>
    <t>Rang</t>
  </si>
  <si>
    <t>Gruppe</t>
  </si>
  <si>
    <t>How many team names greater</t>
  </si>
  <si>
    <t>3rdplacepoints</t>
  </si>
  <si>
    <t>Concat of best teams</t>
  </si>
  <si>
    <t>Teams to progress</t>
  </si>
  <si>
    <t xml:space="preserve"> Die acht besten Drittplatzierten werden wie folgt ermittelt:</t>
  </si>
  <si>
    <t xml:space="preserve"> a) höchste Punktzahl aus allen Gruppenspielen;</t>
  </si>
  <si>
    <t xml:space="preserve"> b) beste Tordifferenz aus allen Gruppenspielen;</t>
  </si>
  <si>
    <t xml:space="preserve"> c) höchste Toranzahl aus allen Gruppenspielen;</t>
  </si>
  <si>
    <t xml:space="preserve"> d) höchste Teamdisziplinwertung (Spieler und Offizielle) bezüglich der Anzahl</t>
  </si>
  <si>
    <t>der in allen Gruppenspielen erhaltenen Gelben und Roten Karten, berechnet gemäß</t>
  </si>
  <si>
    <t>Artikel 13 Absatz 1, Schritt 2;</t>
  </si>
  <si>
    <t xml:space="preserve"> e) zwei oder mehr punktgleiche Teams werden gemäß der</t>
  </si>
  <si>
    <t>zuletzt veröffentlichten FIFA/Coca-Cola-Weltrangliste eingestuft;</t>
  </si>
  <si>
    <t xml:space="preserve"> f) zwei oder mehr punktgleiche Teams werden gemäß der</t>
  </si>
  <si>
    <t>unmittelbar zuvor veröffentlichten FIFA/Coca-Cola-Weltrangliste eingestuft,</t>
  </si>
  <si>
    <t>und dies fortlaufend bis eine Entscheidung getroffen werden kann.</t>
  </si>
  <si>
    <t>getroffen werden kann.</t>
  </si>
  <si>
    <t>Divisor=&gt;</t>
  </si>
  <si>
    <t>c</t>
  </si>
  <si>
    <t>e</t>
  </si>
  <si>
    <t>h</t>
  </si>
  <si>
    <t>j</t>
  </si>
  <si>
    <t>Endergebnis</t>
  </si>
  <si>
    <t>Elfmeterschießen</t>
  </si>
  <si>
    <t>Runde</t>
  </si>
  <si>
    <t>Cut and Pasted from regulations</t>
  </si>
  <si>
    <t>Winner Ref</t>
  </si>
  <si>
    <t>Winner Ref Desc</t>
  </si>
  <si>
    <t>Has the match been played</t>
  </si>
  <si>
    <t>Is there a winner in normal/extra time?</t>
  </si>
  <si>
    <t>Normal/Extra time winning team</t>
  </si>
  <si>
    <t>Are penalties needed</t>
  </si>
  <si>
    <t>Is there a winner from penalties?</t>
  </si>
  <si>
    <t>Penalty winning team</t>
  </si>
  <si>
    <t>Match Winner</t>
  </si>
  <si>
    <t>Home TLA
used in &gt;KO</t>
  </si>
  <si>
    <t>Away TLA used in &gt;KO</t>
  </si>
  <si>
    <t>Sieger</t>
  </si>
  <si>
    <t>Formula used for flags</t>
  </si>
  <si>
    <t>Flag name</t>
  </si>
  <si>
    <t>Flag Name</t>
  </si>
  <si>
    <t xml:space="preserve"> (1) M73 Runner-up A (2A) v. Runner-up B (2B) = Winner (1) M73 (W73)</t>
  </si>
  <si>
    <t xml:space="preserve"> (2) M74 Winner E (1E) v. Best 3rd place of ABCDF = Winner (2) M74 (W74)</t>
  </si>
  <si>
    <t>Best 3rd place of ABCDF</t>
  </si>
  <si>
    <t xml:space="preserve"> (3) M75 Winner F (1F) v. Runner-up C (2C) = Winner (3) M75 (W75)</t>
  </si>
  <si>
    <t xml:space="preserve"> (4) M76 Winner C (1C) v. Runner-up F (2F) = Winner (4) M76 (W76)</t>
  </si>
  <si>
    <t xml:space="preserve"> (5) M77 Winner I (1I) v. Best 3rd place of CDFGH = Winner (5) M77 (W77)</t>
  </si>
  <si>
    <t>Best 3rd place of CDFGH</t>
  </si>
  <si>
    <t xml:space="preserve"> (6) M78 Runner-up E (2E) v. Runner-up I (2I) = Winner (6) M78 (W78)</t>
  </si>
  <si>
    <t xml:space="preserve"> (7) M79 Winner A (1A) v. Best 3rd place of CEFHI = Winner (7) M79 (W79)</t>
  </si>
  <si>
    <t>Best 3rd place of CEFHI</t>
  </si>
  <si>
    <t xml:space="preserve"> (8) M80 Winner L (1L) v. Best 3rd place of EHIJK = Winner (8) M80 (W80)</t>
  </si>
  <si>
    <t>Best 3rd place of EHIJK</t>
  </si>
  <si>
    <t xml:space="preserve"> (9) M81 Winner D (1D) v. Best 3rd place of BEFIJ = Winner (9) M81 (W81)</t>
  </si>
  <si>
    <t>Best 3rd place of BEFIJ</t>
  </si>
  <si>
    <t xml:space="preserve"> (10) M82 Winner G (1G) v. Best 3rd place of AEHIJ = Winner (10) M82 (W82)</t>
  </si>
  <si>
    <t>Best 3rd place of AEHIJ</t>
  </si>
  <si>
    <t xml:space="preserve"> (11) M83 Runner-up K (2K) v. Runner-up L (2L) = Winner (11) M83 (W83)</t>
  </si>
  <si>
    <t xml:space="preserve"> (12) M84 Winner H (1H) v. Runner-up J (2J) = Winner (12) M84 (W84)</t>
  </si>
  <si>
    <t xml:space="preserve"> (13) M85 Winner B (1B) v. Best 3rd place of EFGIJ = Winner (13) M85 (W85)</t>
  </si>
  <si>
    <t>Best 3rd place of EFGIJ</t>
  </si>
  <si>
    <t xml:space="preserve"> (14) M86 Winner J (1J) v. Runner-up H (2H) = Winner (14) M86 (W86)</t>
  </si>
  <si>
    <t xml:space="preserve"> (15) M87 Winner K (1K) v. Best 3rd place of DEIJL = Winner (15) M87 (W87)</t>
  </si>
  <si>
    <t>Best 3rd place of DEIJL</t>
  </si>
  <si>
    <t xml:space="preserve"> (16) M88 Runner-up D (2D) v. Runner-up G (2G) = Winner (16) M88 (W88</t>
  </si>
  <si>
    <t xml:space="preserve"> (17) M89 (2) Winner M74 (W74) v. (5) Winner M77 (W77) = Winner (17) M89 (W89)</t>
  </si>
  <si>
    <t>W074</t>
  </si>
  <si>
    <t>W077</t>
  </si>
  <si>
    <t xml:space="preserve"> (18) M90 (1) Winner M73 (W73) v. (3) Winner M75 (W75) = Winner (18) M90 (W90)</t>
  </si>
  <si>
    <t>W073</t>
  </si>
  <si>
    <t>W075</t>
  </si>
  <si>
    <t xml:space="preserve"> (19) M91 (4) Winner M76 (W76) v. (6) Winner M78 (W78) = Winner (19) M91 (W91)</t>
  </si>
  <si>
    <t>W076</t>
  </si>
  <si>
    <t>W078</t>
  </si>
  <si>
    <t xml:space="preserve"> (20) M92 (7) Winner M79 (W79) v. (8) Winner M80 (W80) = Winner (20) M92 (W92)</t>
  </si>
  <si>
    <t>W079</t>
  </si>
  <si>
    <t>W080</t>
  </si>
  <si>
    <t xml:space="preserve"> (21) M93 (11) Winner M83 (W83) v. (12) Winner M84 (W84) = Winner (21) M93 (W93)</t>
  </si>
  <si>
    <t>W083</t>
  </si>
  <si>
    <t>W084</t>
  </si>
  <si>
    <t xml:space="preserve"> (22) M94 (9) Winner M81 (W81) v. (10) Winner M82 (W82) = Winner (22) M94 (W94)</t>
  </si>
  <si>
    <t>W081</t>
  </si>
  <si>
    <t>W082</t>
  </si>
  <si>
    <t xml:space="preserve"> (23) M95 (14) Winner M86 (W86) v. (16) Winner M88 (W88) = Winner (23) M95 (W95)</t>
  </si>
  <si>
    <t>W086</t>
  </si>
  <si>
    <t>W088</t>
  </si>
  <si>
    <t xml:space="preserve"> (24) M96 (13) Winner M85 (W85) v. (15) Winner M87 (W87) = Winner (24) M96 (W96</t>
  </si>
  <si>
    <t>W085</t>
  </si>
  <si>
    <t>W087</t>
  </si>
  <si>
    <t>VF</t>
  </si>
  <si>
    <t xml:space="preserve"> (A) M97 (17) Winner M89 v. (18) Winner M90 = Winner (A) M97 (W97)</t>
  </si>
  <si>
    <t>W089</t>
  </si>
  <si>
    <t>W090</t>
  </si>
  <si>
    <t xml:space="preserve"> (B) M98 (21) Winner M93 v. (22) Winner M94 = Winner (B) M98 (W98)</t>
  </si>
  <si>
    <t>W093</t>
  </si>
  <si>
    <t>W094</t>
  </si>
  <si>
    <t xml:space="preserve"> (C) M99 (19) Winner M91 v. (20) Winner M92 = Winner (C) M99 (W99)</t>
  </si>
  <si>
    <t>W091</t>
  </si>
  <si>
    <t>W092</t>
  </si>
  <si>
    <t xml:space="preserve"> (D) M100 (23) Winner M95 v. (24) Winner M96 = Winner (D) M100 (W100)</t>
  </si>
  <si>
    <t>W095</t>
  </si>
  <si>
    <t>W096</t>
  </si>
  <si>
    <t>Spielverlierer</t>
  </si>
  <si>
    <t>HF</t>
  </si>
  <si>
    <t xml:space="preserve"> (SF1) M101 (A) Winner M97 v. (B) Winner M98 = Winner SF1 (W101)</t>
  </si>
  <si>
    <t>W097</t>
  </si>
  <si>
    <t>W098</t>
  </si>
  <si>
    <t xml:space="preserve"> (SF2) M102 (C) Winner M99 v. (D) Winner M100 = Winner SF2 (W102)</t>
  </si>
  <si>
    <t>W099</t>
  </si>
  <si>
    <t>Win/Loser</t>
  </si>
  <si>
    <t>Flag100</t>
  </si>
  <si>
    <t>FlagL103</t>
  </si>
  <si>
    <t>Flag103</t>
  </si>
  <si>
    <t>Spiel um Platz 3</t>
  </si>
  <si>
    <t>M103 Runner-up SF1 (M101) v. Runner-up SF2 (M102) = Winner M103 Winner of play-off for third place</t>
  </si>
  <si>
    <t>FlagL101</t>
  </si>
  <si>
    <t>FlagL102</t>
  </si>
  <si>
    <t>FlagL104</t>
  </si>
  <si>
    <t>Flag104</t>
  </si>
  <si>
    <t>Finale</t>
  </si>
  <si>
    <t>(Final) Winner SF1 (W101) v. Winner SF2 (W102) = Winner M104 FIFA World Cup 26</t>
  </si>
  <si>
    <t>Flag101</t>
  </si>
  <si>
    <t>Flag102</t>
  </si>
  <si>
    <t>WM 2026 FINALE</t>
  </si>
  <si>
    <t>2. Platz</t>
  </si>
  <si>
    <t>3. Platz</t>
  </si>
  <si>
    <t>4. Platz</t>
  </si>
  <si>
    <t>V01</t>
  </si>
  <si>
    <t>Group x completed</t>
  </si>
  <si>
    <t>V02</t>
  </si>
  <si>
    <t>3 place completed</t>
  </si>
  <si>
    <t>V03</t>
  </si>
  <si>
    <t>Knockout stage</t>
  </si>
  <si>
    <t>V04</t>
  </si>
  <si>
    <t>Add all groups and all group outcomes</t>
  </si>
  <si>
    <t>Add twitter links</t>
  </si>
  <si>
    <t>V05</t>
  </si>
  <si>
    <t>adding flags and linking correctly to group outcomes</t>
  </si>
  <si>
    <t>Add protections</t>
  </si>
  <si>
    <t>V06</t>
  </si>
  <si>
    <t>Sorting front page option 1</t>
  </si>
  <si>
    <t>V07</t>
  </si>
  <si>
    <t>Linking it all together again</t>
  </si>
  <si>
    <t>V08</t>
  </si>
  <si>
    <t>Sort formatting on KO tab</t>
  </si>
  <si>
    <t>V08 Nav</t>
  </si>
  <si>
    <t>Navigation and formatting</t>
  </si>
  <si>
    <t xml:space="preserve">V09 </t>
  </si>
  <si>
    <t>Local times</t>
  </si>
  <si>
    <t>Time Zone</t>
  </si>
  <si>
    <t>GMT Delta</t>
  </si>
  <si>
    <t>EST Delta</t>
  </si>
  <si>
    <t>CST1 Delta</t>
  </si>
  <si>
    <t>CST2 Delta</t>
  </si>
  <si>
    <t>PST Delta</t>
  </si>
  <si>
    <t>BST</t>
  </si>
  <si>
    <t>CET</t>
  </si>
  <si>
    <t>CST</t>
  </si>
  <si>
    <t>GMT</t>
  </si>
  <si>
    <t>MST</t>
  </si>
  <si>
    <t>GMT+1</t>
  </si>
  <si>
    <t>PST</t>
  </si>
  <si>
    <t>GMT+10</t>
  </si>
  <si>
    <t>GMT+12</t>
  </si>
  <si>
    <t>GMT+11</t>
  </si>
  <si>
    <t>GMT+9</t>
  </si>
  <si>
    <t>GMT+3</t>
  </si>
  <si>
    <t>GMT+8</t>
  </si>
  <si>
    <t>GMT+4</t>
  </si>
  <si>
    <t>GMT+7</t>
  </si>
  <si>
    <t>GMT+5</t>
  </si>
  <si>
    <t>CST1</t>
  </si>
  <si>
    <t>GMT+6</t>
  </si>
  <si>
    <t>GMT+5 1/2</t>
  </si>
  <si>
    <t>CST2</t>
  </si>
  <si>
    <t>GMT-1</t>
  </si>
  <si>
    <t>GMT-10</t>
  </si>
  <si>
    <t>GMT-11</t>
  </si>
  <si>
    <t>GMT-12</t>
  </si>
  <si>
    <t>GMT-2</t>
  </si>
  <si>
    <t>GMT-3</t>
  </si>
  <si>
    <t>GMT-4</t>
  </si>
  <si>
    <t>GMT-5</t>
  </si>
  <si>
    <t>GMT-5 1/2</t>
  </si>
  <si>
    <t>GMT-6</t>
  </si>
  <si>
    <t>GMT-7</t>
  </si>
  <si>
    <t>GMT-8</t>
  </si>
  <si>
    <t>GMT-9</t>
  </si>
  <si>
    <t xml:space="preserve">Vielen Dank für das Runterladen dieses FIFA-WM-2026-Spielplans. </t>
  </si>
  <si>
    <t>powered by fussballnationalmannschaft.net</t>
  </si>
  <si>
    <t>V1.4. vom 18.3.2026</t>
  </si>
  <si>
    <t>dddddd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</si>
</sst>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0000"/>
    <numFmt numFmtId="165" formatCode="d\ mmm"/>
    <numFmt numFmtId="166" formatCode="d\ mmm\ hh:mm"/>
    <numFmt numFmtId="167" formatCode="ddd\ dd\ mmm\ yy"/>
  </numFmts>
  <fonts count="67" x14ac:knownFonts="1">
    <font>
      <sz val="11"/>
      <color theme="1"/>
      <name val="Calibri"/>
      <family val="2"/>
      <scheme val="minor"/>
    </font>
    <font>
      <u/>
      <sz val="11"/>
      <color theme="10"/>
      <name val="Calibri"/>
      <family val="2"/>
      <scheme val="minor"/>
    </font>
    <font>
      <sz val="10"/>
      <name val="Calibri"/>
      <family val="2"/>
    </font>
    <font>
      <u/>
      <sz val="10"/>
      <color indexed="12"/>
      <name val="Calibri"/>
      <family val="2"/>
      <charset val="204"/>
    </font>
    <font>
      <b/>
      <sz val="11"/>
      <color theme="0"/>
      <name val="Calibri"/>
      <family val="2"/>
      <scheme val="minor"/>
    </font>
    <font>
      <sz val="11"/>
      <color theme="0"/>
      <name val="Calibri"/>
      <family val="2"/>
      <scheme val="minor"/>
    </font>
    <font>
      <sz val="11"/>
      <name val="Calibri"/>
      <family val="2"/>
      <scheme val="minor"/>
    </font>
    <font>
      <b/>
      <sz val="11"/>
      <color theme="1"/>
      <name val="Calibri"/>
      <family val="2"/>
      <scheme val="minor"/>
    </font>
    <font>
      <b/>
      <sz val="14"/>
      <color theme="0"/>
      <name val="Calibri"/>
      <family val="2"/>
      <scheme val="minor"/>
    </font>
    <font>
      <b/>
      <u/>
      <sz val="11"/>
      <color theme="10"/>
      <name val="Calibri"/>
      <family val="2"/>
      <scheme val="minor"/>
    </font>
    <font>
      <b/>
      <sz val="11"/>
      <name val="Calibri"/>
      <family val="2"/>
      <scheme val="minor"/>
    </font>
    <font>
      <sz val="10"/>
      <color theme="1"/>
      <name val="Arial Narrow"/>
      <family val="2"/>
    </font>
    <font>
      <b/>
      <sz val="10"/>
      <color theme="1"/>
      <name val="Arial Narrow"/>
      <family val="2"/>
    </font>
    <font>
      <b/>
      <sz val="11"/>
      <color theme="9" tint="-0.499984740745262"/>
      <name val="Calibri"/>
      <family val="2"/>
      <scheme val="minor"/>
    </font>
    <font>
      <sz val="11"/>
      <color theme="9" tint="-0.499984740745262"/>
      <name val="Calibri"/>
      <family val="2"/>
      <scheme val="minor"/>
    </font>
    <font>
      <b/>
      <sz val="11"/>
      <color theme="8" tint="-0.249977111117893"/>
      <name val="Calibri"/>
      <family val="2"/>
      <scheme val="minor"/>
    </font>
    <font>
      <sz val="11"/>
      <color theme="8" tint="-0.249977111117893"/>
      <name val="Calibri"/>
      <family val="2"/>
      <scheme val="minor"/>
    </font>
    <font>
      <b/>
      <sz val="14"/>
      <color theme="1"/>
      <name val="Calibri"/>
      <family val="2"/>
      <scheme val="minor"/>
    </font>
    <font>
      <sz val="14"/>
      <color theme="1"/>
      <name val="Calibri"/>
      <family val="2"/>
      <scheme val="minor"/>
    </font>
    <font>
      <sz val="11"/>
      <color theme="8" tint="-0.499984740745262"/>
      <name val="Calibri"/>
      <family val="2"/>
      <scheme val="minor"/>
    </font>
    <font>
      <b/>
      <sz val="11"/>
      <color theme="8" tint="-0.499984740745262"/>
      <name val="Calibri"/>
      <family val="2"/>
      <scheme val="minor"/>
    </font>
    <font>
      <b/>
      <sz val="14"/>
      <color theme="8" tint="-0.499984740745262"/>
      <name val="Calibri"/>
      <family val="2"/>
      <scheme val="minor"/>
    </font>
    <font>
      <sz val="11"/>
      <color theme="4" tint="0.79998168889431442"/>
      <name val="Calibri"/>
      <family val="2"/>
      <scheme val="minor"/>
    </font>
    <font>
      <b/>
      <sz val="11"/>
      <color theme="4" tint="0.79998168889431442"/>
      <name val="Calibri"/>
      <family val="2"/>
      <scheme val="minor"/>
    </font>
    <font>
      <sz val="11"/>
      <color rgb="FFFE3326"/>
      <name val="Calibri"/>
      <family val="2"/>
      <scheme val="minor"/>
    </font>
    <font>
      <sz val="11"/>
      <color rgb="FFFE881B"/>
      <name val="Calibri"/>
      <family val="2"/>
      <scheme val="minor"/>
    </font>
    <font>
      <sz val="11"/>
      <color rgb="FF005E5A"/>
      <name val="Calibri"/>
      <family val="2"/>
      <scheme val="minor"/>
    </font>
    <font>
      <b/>
      <sz val="11"/>
      <color rgb="FF005E5A"/>
      <name val="Calibri"/>
      <family val="2"/>
      <scheme val="minor"/>
    </font>
    <font>
      <b/>
      <sz val="11"/>
      <color rgb="FF1F6B6F"/>
      <name val="Calibri"/>
      <family val="2"/>
      <scheme val="minor"/>
    </font>
    <font>
      <sz val="11"/>
      <color rgb="FF1F6B6F"/>
      <name val="Calibri"/>
      <family val="2"/>
      <scheme val="minor"/>
    </font>
    <font>
      <b/>
      <sz val="11"/>
      <color rgb="FF175153"/>
      <name val="Calibri"/>
      <family val="2"/>
      <scheme val="minor"/>
    </font>
    <font>
      <sz val="11"/>
      <color rgb="FF175153"/>
      <name val="Calibri"/>
      <family val="2"/>
      <scheme val="minor"/>
    </font>
    <font>
      <sz val="11"/>
      <color rgb="FF4E459B"/>
      <name val="Calibri"/>
      <family val="2"/>
      <scheme val="minor"/>
    </font>
    <font>
      <b/>
      <sz val="11"/>
      <color rgb="FF4E459B"/>
      <name val="Calibri"/>
      <family val="2"/>
      <scheme val="minor"/>
    </font>
    <font>
      <sz val="11"/>
      <color rgb="FF2E2E2E"/>
      <name val="Calibri"/>
      <family val="2"/>
      <scheme val="minor"/>
    </font>
    <font>
      <b/>
      <sz val="11"/>
      <color rgb="FF3B3A0D"/>
      <name val="Calibri"/>
      <family val="2"/>
      <scheme val="minor"/>
    </font>
    <font>
      <sz val="11"/>
      <color rgb="FF3B3A0D"/>
      <name val="Calibri"/>
      <family val="2"/>
      <scheme val="minor"/>
    </font>
    <font>
      <b/>
      <sz val="11"/>
      <color rgb="FF4D4D4D"/>
      <name val="Calibri"/>
      <family val="2"/>
      <scheme val="minor"/>
    </font>
    <font>
      <b/>
      <sz val="11"/>
      <color rgb="FF5C3A36"/>
      <name val="Calibri"/>
      <family val="2"/>
      <scheme val="minor"/>
    </font>
    <font>
      <sz val="11"/>
      <color rgb="FF5C3A36"/>
      <name val="Calibri"/>
      <family val="2"/>
      <scheme val="minor"/>
    </font>
    <font>
      <b/>
      <sz val="11"/>
      <color rgb="FF3C1F2B"/>
      <name val="Calibri"/>
      <family val="2"/>
      <scheme val="minor"/>
    </font>
    <font>
      <sz val="11"/>
      <color rgb="FF3C1F2B"/>
      <name val="Calibri"/>
      <family val="2"/>
      <scheme val="minor"/>
    </font>
    <font>
      <sz val="11"/>
      <color rgb="FF881020"/>
      <name val="Calibri"/>
      <family val="2"/>
      <scheme val="minor"/>
    </font>
    <font>
      <b/>
      <sz val="11"/>
      <color rgb="FF881020"/>
      <name val="Calibri"/>
      <family val="2"/>
      <scheme val="minor"/>
    </font>
    <font>
      <b/>
      <sz val="11"/>
      <color rgb="FF1F3D2F"/>
      <name val="Calibri"/>
      <family val="2"/>
      <scheme val="minor"/>
    </font>
    <font>
      <sz val="11"/>
      <color rgb="FF1F3D2F"/>
      <name val="Calibri"/>
      <family val="2"/>
      <scheme val="minor"/>
    </font>
    <font>
      <b/>
      <sz val="11"/>
      <color rgb="FF0D1F2E"/>
      <name val="Calibri"/>
      <family val="2"/>
      <scheme val="minor"/>
    </font>
    <font>
      <sz val="11"/>
      <color rgb="FF0D1F2E"/>
      <name val="Calibri"/>
      <family val="2"/>
      <scheme val="minor"/>
    </font>
    <font>
      <b/>
      <sz val="11"/>
      <color rgb="FF663820"/>
      <name val="Calibri"/>
      <family val="2"/>
      <scheme val="minor"/>
    </font>
    <font>
      <sz val="11"/>
      <color rgb="FF663820"/>
      <name val="Calibri"/>
      <family val="2"/>
      <scheme val="minor"/>
    </font>
    <font>
      <sz val="11"/>
      <color rgb="FF2D2D2D"/>
      <name val="Calibri"/>
      <family val="2"/>
      <scheme val="minor"/>
    </font>
    <font>
      <b/>
      <sz val="11"/>
      <color rgb="FF2D2D2D"/>
      <name val="Calibri"/>
      <family val="2"/>
      <scheme val="minor"/>
    </font>
    <font>
      <b/>
      <sz val="36"/>
      <color theme="8" tint="-0.499984740745262"/>
      <name val="Calibri"/>
      <family val="2"/>
      <scheme val="minor"/>
    </font>
    <font>
      <b/>
      <sz val="8"/>
      <color theme="0"/>
      <name val="Arial Narrow"/>
      <family val="2"/>
    </font>
    <font>
      <b/>
      <sz val="11"/>
      <color theme="7" tint="-0.249977111117893"/>
      <name val="Calibri"/>
      <family val="2"/>
      <scheme val="minor"/>
    </font>
    <font>
      <sz val="8"/>
      <color theme="8" tint="-0.499984740745262"/>
      <name val="Calibri"/>
      <family val="2"/>
    </font>
    <font>
      <sz val="14"/>
      <color theme="8" tint="-0.499984740745262"/>
      <name val="Calibri"/>
      <family val="2"/>
      <scheme val="minor"/>
    </font>
    <font>
      <sz val="11"/>
      <name val="Calibri"/>
      <family val="2"/>
    </font>
    <font>
      <b/>
      <sz val="11"/>
      <color rgb="FF432415"/>
      <name val="Calibri"/>
      <family val="2"/>
      <scheme val="minor"/>
    </font>
    <font>
      <sz val="11"/>
      <color rgb="FF432415"/>
      <name val="Calibri"/>
      <family val="2"/>
      <scheme val="minor"/>
    </font>
    <font>
      <b/>
      <sz val="11"/>
      <color rgb="FF242424"/>
      <name val="Calibri"/>
      <family val="2"/>
      <scheme val="minor"/>
    </font>
    <font>
      <sz val="11"/>
      <color rgb="FF242424"/>
      <name val="Calibri"/>
      <family val="2"/>
      <scheme val="minor"/>
    </font>
    <font>
      <sz val="11"/>
      <color theme="8" tint="-0.499984740745262"/>
      <name val="Calibri"/>
      <family val="2"/>
    </font>
    <font>
      <sz val="11"/>
      <color theme="4" tint="-0.249977111117893"/>
      <name val="Calibri"/>
      <family val="2"/>
      <scheme val="minor"/>
    </font>
    <font>
      <sz val="11"/>
      <color theme="4" tint="-0.249977111117893"/>
      <name val="Calibri"/>
      <family val="2"/>
    </font>
    <font>
      <sz val="11"/>
      <color rgb="FF000000"/>
      <name val="Calibri"/>
      <family val="2"/>
      <scheme val="minor"/>
    </font>
    <font>
      <sz val="10"/>
      <color theme="1"/>
      <name val="Arial"/>
      <family val="2"/>
    </font>
  </fonts>
  <fills count="37">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66FF99"/>
        <bgColor indexed="64"/>
      </patternFill>
    </fill>
    <fill>
      <patternFill patternType="solid">
        <fgColor rgb="FF65B479"/>
        <bgColor indexed="64"/>
      </patternFill>
    </fill>
    <fill>
      <patternFill patternType="solid">
        <fgColor rgb="FFFE3326"/>
        <bgColor indexed="64"/>
      </patternFill>
    </fill>
    <fill>
      <patternFill patternType="solid">
        <fgColor rgb="FFE5E47D"/>
        <bgColor indexed="64"/>
      </patternFill>
    </fill>
    <fill>
      <patternFill patternType="solid">
        <fgColor rgb="FF1464B2"/>
        <bgColor indexed="64"/>
      </patternFill>
    </fill>
    <fill>
      <patternFill patternType="solid">
        <fgColor rgb="FFFE881B"/>
        <bgColor indexed="64"/>
      </patternFill>
    </fill>
    <fill>
      <patternFill patternType="solid">
        <fgColor rgb="FF005E5A"/>
        <bgColor indexed="64"/>
      </patternFill>
    </fill>
    <fill>
      <patternFill patternType="solid">
        <fgColor rgb="FFAFB0D4"/>
        <bgColor indexed="64"/>
      </patternFill>
    </fill>
    <fill>
      <patternFill patternType="solid">
        <fgColor rgb="FF4FB3B8"/>
        <bgColor indexed="64"/>
      </patternFill>
    </fill>
    <fill>
      <patternFill patternType="solid">
        <fgColor rgb="FF4E459B"/>
        <bgColor indexed="64"/>
      </patternFill>
    </fill>
    <fill>
      <patternFill patternType="solid">
        <fgColor rgb="FFFEB49D"/>
        <bgColor indexed="64"/>
      </patternFill>
    </fill>
    <fill>
      <patternFill patternType="solid">
        <fgColor rgb="FFFF5177"/>
        <bgColor indexed="64"/>
      </patternFill>
    </fill>
    <fill>
      <patternFill patternType="solid">
        <fgColor rgb="FF881020"/>
        <bgColor indexed="64"/>
      </patternFill>
    </fill>
    <fill>
      <patternFill patternType="solid">
        <fgColor theme="8" tint="-0.499984740745262"/>
        <bgColor indexed="64"/>
      </patternFill>
    </fill>
    <fill>
      <patternFill patternType="solid">
        <fgColor rgb="FFE2EFDA"/>
        <bgColor indexed="64"/>
      </patternFill>
    </fill>
    <fill>
      <patternFill patternType="solid">
        <fgColor rgb="FFFFD966"/>
        <bgColor indexed="64"/>
      </patternFill>
    </fill>
    <fill>
      <patternFill patternType="solid">
        <fgColor rgb="FFE6E6FA"/>
        <bgColor indexed="64"/>
      </patternFill>
    </fill>
    <fill>
      <patternFill patternType="solid">
        <fgColor rgb="FFFFE6E3"/>
        <bgColor indexed="64"/>
      </patternFill>
    </fill>
    <fill>
      <patternFill patternType="solid">
        <fgColor rgb="FFD0F0F2"/>
        <bgColor indexed="64"/>
      </patternFill>
    </fill>
    <fill>
      <patternFill patternType="solid">
        <fgColor rgb="FFDCDAEB"/>
        <bgColor indexed="64"/>
      </patternFill>
    </fill>
    <fill>
      <patternFill patternType="solid">
        <fgColor rgb="FFFFE7D1"/>
        <bgColor indexed="64"/>
      </patternFill>
    </fill>
    <fill>
      <patternFill patternType="solid">
        <fgColor rgb="FFFFE1D8"/>
        <bgColor indexed="64"/>
      </patternFill>
    </fill>
    <fill>
      <patternFill patternType="solid">
        <fgColor rgb="FFFFDCE4"/>
        <bgColor indexed="64"/>
      </patternFill>
    </fill>
    <fill>
      <patternFill patternType="solid">
        <fgColor rgb="FFE7CFD2"/>
        <bgColor indexed="64"/>
      </patternFill>
    </fill>
    <fill>
      <patternFill patternType="solid">
        <fgColor theme="1" tint="0.249977111117893"/>
        <bgColor indexed="64"/>
      </patternFill>
    </fill>
  </fills>
  <borders count="29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op>
      <bottom style="thin">
        <color theme="0"/>
      </bottom>
      <diagonal/>
    </border>
    <border>
      <left/>
      <right style="thin">
        <color theme="0" tint="-0.14993743705557422"/>
      </right>
      <top/>
      <bottom style="thin">
        <color theme="0"/>
      </bottom>
      <diagonal/>
    </border>
    <border>
      <left style="thin">
        <color theme="0" tint="-0.14993743705557422"/>
      </left>
      <right style="thin">
        <color theme="0" tint="-0.14993743705557422"/>
      </right>
      <top/>
      <bottom style="thin">
        <color theme="0"/>
      </bottom>
      <diagonal/>
    </border>
    <border>
      <left/>
      <right/>
      <top style="thin">
        <color theme="0"/>
      </top>
      <bottom style="thin">
        <color theme="0"/>
      </bottom>
      <diagonal/>
    </border>
    <border>
      <left style="thin">
        <color rgb="FF65B479"/>
      </left>
      <right/>
      <top style="thin">
        <color rgb="FF65B479"/>
      </top>
      <bottom/>
      <diagonal/>
    </border>
    <border>
      <left/>
      <right/>
      <top style="thin">
        <color rgb="FF65B479"/>
      </top>
      <bottom/>
      <diagonal/>
    </border>
    <border>
      <left/>
      <right style="thin">
        <color rgb="FF65B479"/>
      </right>
      <top style="thin">
        <color rgb="FF65B479"/>
      </top>
      <bottom/>
      <diagonal/>
    </border>
    <border>
      <left style="thin">
        <color rgb="FF65B479"/>
      </left>
      <right/>
      <top/>
      <bottom/>
      <diagonal/>
    </border>
    <border>
      <left/>
      <right style="thin">
        <color rgb="FF65B479"/>
      </right>
      <top/>
      <bottom/>
      <diagonal/>
    </border>
    <border>
      <left style="thin">
        <color rgb="FF65B479"/>
      </left>
      <right style="thin">
        <color theme="0" tint="-0.14993743705557422"/>
      </right>
      <top/>
      <bottom style="thin">
        <color theme="0"/>
      </bottom>
      <diagonal/>
    </border>
    <border>
      <left style="thin">
        <color theme="0"/>
      </left>
      <right style="thin">
        <color rgb="FF65B479"/>
      </right>
      <top/>
      <bottom style="thin">
        <color theme="0"/>
      </bottom>
      <diagonal/>
    </border>
    <border>
      <left style="thin">
        <color rgb="FF65B479"/>
      </left>
      <right style="thin">
        <color theme="0"/>
      </right>
      <top style="thin">
        <color theme="0"/>
      </top>
      <bottom style="thin">
        <color theme="0"/>
      </bottom>
      <diagonal/>
    </border>
    <border>
      <left style="thin">
        <color theme="0"/>
      </left>
      <right style="thin">
        <color rgb="FF65B479"/>
      </right>
      <top style="thin">
        <color theme="0"/>
      </top>
      <bottom style="thin">
        <color theme="0"/>
      </bottom>
      <diagonal/>
    </border>
    <border>
      <left style="thin">
        <color theme="0"/>
      </left>
      <right style="thin">
        <color rgb="FF65B479"/>
      </right>
      <top style="thin">
        <color theme="0"/>
      </top>
      <bottom/>
      <diagonal/>
    </border>
    <border>
      <left style="thin">
        <color rgb="FF65B479"/>
      </left>
      <right style="thin">
        <color theme="0" tint="-0.14993743705557422"/>
      </right>
      <top style="thin">
        <color theme="0"/>
      </top>
      <bottom style="thin">
        <color theme="0"/>
      </bottom>
      <diagonal/>
    </border>
    <border>
      <left style="thin">
        <color rgb="FF65B479"/>
      </left>
      <right style="thin">
        <color theme="0"/>
      </right>
      <top style="thin">
        <color theme="0"/>
      </top>
      <bottom style="thin">
        <color rgb="FF65B479"/>
      </bottom>
      <diagonal/>
    </border>
    <border>
      <left/>
      <right/>
      <top style="thin">
        <color theme="0"/>
      </top>
      <bottom style="thin">
        <color rgb="FF65B479"/>
      </bottom>
      <diagonal/>
    </border>
    <border>
      <left/>
      <right style="thin">
        <color theme="0"/>
      </right>
      <top style="thin">
        <color theme="0"/>
      </top>
      <bottom style="thin">
        <color rgb="FF65B479"/>
      </bottom>
      <diagonal/>
    </border>
    <border>
      <left style="thin">
        <color theme="0"/>
      </left>
      <right style="thin">
        <color theme="0"/>
      </right>
      <top style="thin">
        <color theme="0"/>
      </top>
      <bottom style="thin">
        <color rgb="FF65B479"/>
      </bottom>
      <diagonal/>
    </border>
    <border>
      <left style="thin">
        <color theme="0"/>
      </left>
      <right/>
      <top/>
      <bottom/>
      <diagonal/>
    </border>
    <border>
      <left/>
      <right style="thin">
        <color theme="0"/>
      </right>
      <top/>
      <bottom/>
      <diagonal/>
    </border>
    <border>
      <left style="thin">
        <color theme="0" tint="-0.14993743705557422"/>
      </left>
      <right/>
      <top/>
      <bottom style="thin">
        <color theme="0"/>
      </bottom>
      <diagonal/>
    </border>
    <border>
      <left style="thin">
        <color theme="9" tint="0.79998168889431442"/>
      </left>
      <right style="thin">
        <color theme="9" tint="0.79998168889431442"/>
      </right>
      <top style="thin">
        <color theme="0"/>
      </top>
      <bottom style="thin">
        <color theme="0"/>
      </bottom>
      <diagonal/>
    </border>
    <border>
      <left style="thin">
        <color theme="0"/>
      </left>
      <right style="thin">
        <color theme="9" tint="0.79998168889431442"/>
      </right>
      <top style="thin">
        <color theme="0"/>
      </top>
      <bottom style="thin">
        <color theme="0"/>
      </bottom>
      <diagonal/>
    </border>
    <border>
      <left style="thin">
        <color theme="9" tint="0.79998168889431442"/>
      </left>
      <right style="thin">
        <color theme="0"/>
      </right>
      <top style="thin">
        <color theme="0"/>
      </top>
      <bottom style="thin">
        <color theme="0"/>
      </bottom>
      <diagonal/>
    </border>
    <border>
      <left style="thin">
        <color rgb="FF65B479"/>
      </left>
      <right style="thin">
        <color rgb="FF65B479"/>
      </right>
      <top/>
      <bottom style="thin">
        <color theme="0"/>
      </bottom>
      <diagonal/>
    </border>
    <border>
      <left style="thin">
        <color rgb="FF65B479"/>
      </left>
      <right style="thin">
        <color rgb="FF65B479"/>
      </right>
      <top style="thin">
        <color rgb="FF65B479"/>
      </top>
      <bottom style="thin">
        <color theme="0"/>
      </bottom>
      <diagonal/>
    </border>
    <border>
      <left style="thin">
        <color theme="0"/>
      </left>
      <right style="thin">
        <color theme="0"/>
      </right>
      <top/>
      <bottom/>
      <diagonal/>
    </border>
    <border>
      <left/>
      <right/>
      <top/>
      <bottom style="thick">
        <color theme="0"/>
      </bottom>
      <diagonal/>
    </border>
    <border>
      <left style="thin">
        <color theme="0"/>
      </left>
      <right style="thin">
        <color theme="0"/>
      </right>
      <top style="thin">
        <color theme="0"/>
      </top>
      <bottom style="thick">
        <color theme="0"/>
      </bottom>
      <diagonal/>
    </border>
    <border>
      <left/>
      <right style="thin">
        <color theme="0" tint="-0.14993743705557422"/>
      </right>
      <top style="thin">
        <color theme="0"/>
      </top>
      <bottom style="thin">
        <color theme="0"/>
      </bottom>
      <diagonal/>
    </border>
    <border>
      <left/>
      <right style="thin">
        <color theme="0"/>
      </right>
      <top/>
      <bottom style="thin">
        <color theme="0"/>
      </bottom>
      <diagonal/>
    </border>
    <border>
      <left style="thin">
        <color rgb="FFFE3326"/>
      </left>
      <right/>
      <top style="thin">
        <color rgb="FFFE3326"/>
      </top>
      <bottom/>
      <diagonal/>
    </border>
    <border>
      <left/>
      <right/>
      <top style="thin">
        <color rgb="FFFE3326"/>
      </top>
      <bottom/>
      <diagonal/>
    </border>
    <border>
      <left/>
      <right style="thin">
        <color rgb="FFFE3326"/>
      </right>
      <top style="thin">
        <color rgb="FFFE3326"/>
      </top>
      <bottom/>
      <diagonal/>
    </border>
    <border>
      <left style="thin">
        <color rgb="FFFE3326"/>
      </left>
      <right/>
      <top/>
      <bottom/>
      <diagonal/>
    </border>
    <border>
      <left style="thin">
        <color rgb="FFFE3326"/>
      </left>
      <right style="thin">
        <color theme="0" tint="-0.14993743705557422"/>
      </right>
      <top/>
      <bottom style="thin">
        <color theme="0"/>
      </bottom>
      <diagonal/>
    </border>
    <border>
      <left style="thin">
        <color theme="0"/>
      </left>
      <right style="thin">
        <color rgb="FFFE3326"/>
      </right>
      <top/>
      <bottom style="thin">
        <color theme="0"/>
      </bottom>
      <diagonal/>
    </border>
    <border>
      <left style="thin">
        <color rgb="FFFE3326"/>
      </left>
      <right style="thin">
        <color theme="0"/>
      </right>
      <top style="thin">
        <color theme="0"/>
      </top>
      <bottom style="thin">
        <color theme="0"/>
      </bottom>
      <diagonal/>
    </border>
    <border>
      <left style="thin">
        <color theme="0"/>
      </left>
      <right style="thin">
        <color rgb="FFFE3326"/>
      </right>
      <top style="thin">
        <color theme="0"/>
      </top>
      <bottom style="thin">
        <color theme="0"/>
      </bottom>
      <diagonal/>
    </border>
    <border>
      <left style="thin">
        <color theme="0"/>
      </left>
      <right style="thin">
        <color rgb="FFFE3326"/>
      </right>
      <top style="thin">
        <color theme="0"/>
      </top>
      <bottom/>
      <diagonal/>
    </border>
    <border>
      <left/>
      <right style="thin">
        <color rgb="FFFE3326"/>
      </right>
      <top/>
      <bottom/>
      <diagonal/>
    </border>
    <border>
      <left style="thin">
        <color rgb="FFFE3326"/>
      </left>
      <right style="thin">
        <color theme="0" tint="-0.14993743705557422"/>
      </right>
      <top style="thin">
        <color theme="0"/>
      </top>
      <bottom style="thin">
        <color theme="0"/>
      </bottom>
      <diagonal/>
    </border>
    <border>
      <left style="thin">
        <color rgb="FFFE3326"/>
      </left>
      <right style="thin">
        <color theme="0"/>
      </right>
      <top style="thin">
        <color theme="0"/>
      </top>
      <bottom style="thin">
        <color rgb="FFFE3326"/>
      </bottom>
      <diagonal/>
    </border>
    <border>
      <left/>
      <right/>
      <top style="thin">
        <color theme="0"/>
      </top>
      <bottom style="thin">
        <color rgb="FFFE3326"/>
      </bottom>
      <diagonal/>
    </border>
    <border>
      <left/>
      <right style="thin">
        <color theme="0"/>
      </right>
      <top style="thin">
        <color theme="0"/>
      </top>
      <bottom style="thin">
        <color rgb="FFFE3326"/>
      </bottom>
      <diagonal/>
    </border>
    <border>
      <left style="thin">
        <color theme="0"/>
      </left>
      <right style="thin">
        <color theme="0"/>
      </right>
      <top style="thin">
        <color theme="0"/>
      </top>
      <bottom style="thin">
        <color rgb="FFFE3326"/>
      </bottom>
      <diagonal/>
    </border>
    <border>
      <left style="thin">
        <color rgb="FF1464B2"/>
      </left>
      <right/>
      <top style="thin">
        <color rgb="FF1464B2"/>
      </top>
      <bottom/>
      <diagonal/>
    </border>
    <border>
      <left/>
      <right/>
      <top style="thin">
        <color rgb="FF1464B2"/>
      </top>
      <bottom/>
      <diagonal/>
    </border>
    <border>
      <left/>
      <right style="thin">
        <color rgb="FF1464B2"/>
      </right>
      <top style="thin">
        <color rgb="FF1464B2"/>
      </top>
      <bottom/>
      <diagonal/>
    </border>
    <border>
      <left style="thin">
        <color rgb="FF1464B2"/>
      </left>
      <right/>
      <top/>
      <bottom/>
      <diagonal/>
    </border>
    <border>
      <left/>
      <right style="thin">
        <color rgb="FF1464B2"/>
      </right>
      <top/>
      <bottom/>
      <diagonal/>
    </border>
    <border>
      <left style="thin">
        <color rgb="FF1464B2"/>
      </left>
      <right style="thin">
        <color theme="0" tint="-0.14993743705557422"/>
      </right>
      <top/>
      <bottom style="thin">
        <color theme="0"/>
      </bottom>
      <diagonal/>
    </border>
    <border>
      <left style="thin">
        <color theme="0"/>
      </left>
      <right style="thin">
        <color rgb="FF1464B2"/>
      </right>
      <top/>
      <bottom style="thin">
        <color theme="0"/>
      </bottom>
      <diagonal/>
    </border>
    <border>
      <left style="thin">
        <color rgb="FF1464B2"/>
      </left>
      <right style="thin">
        <color theme="0"/>
      </right>
      <top style="thin">
        <color theme="0"/>
      </top>
      <bottom style="thin">
        <color theme="0"/>
      </bottom>
      <diagonal/>
    </border>
    <border>
      <left style="thin">
        <color theme="0"/>
      </left>
      <right style="thin">
        <color rgb="FF1464B2"/>
      </right>
      <top style="thin">
        <color theme="0"/>
      </top>
      <bottom style="thin">
        <color theme="0"/>
      </bottom>
      <diagonal/>
    </border>
    <border>
      <left style="thin">
        <color theme="0"/>
      </left>
      <right style="thin">
        <color rgb="FF1464B2"/>
      </right>
      <top style="thin">
        <color theme="0"/>
      </top>
      <bottom/>
      <diagonal/>
    </border>
    <border>
      <left style="thin">
        <color rgb="FF1464B2"/>
      </left>
      <right style="thin">
        <color theme="0" tint="-0.14993743705557422"/>
      </right>
      <top style="thin">
        <color theme="0"/>
      </top>
      <bottom style="thin">
        <color theme="0"/>
      </bottom>
      <diagonal/>
    </border>
    <border>
      <left style="thin">
        <color rgb="FF1464B2"/>
      </left>
      <right style="thin">
        <color theme="0"/>
      </right>
      <top style="thin">
        <color theme="0"/>
      </top>
      <bottom style="thin">
        <color rgb="FF1464B2"/>
      </bottom>
      <diagonal/>
    </border>
    <border>
      <left/>
      <right/>
      <top style="thin">
        <color theme="0"/>
      </top>
      <bottom style="thin">
        <color rgb="FF1464B2"/>
      </bottom>
      <diagonal/>
    </border>
    <border>
      <left/>
      <right style="thin">
        <color theme="0"/>
      </right>
      <top style="thin">
        <color theme="0"/>
      </top>
      <bottom style="thin">
        <color rgb="FF1464B2"/>
      </bottom>
      <diagonal/>
    </border>
    <border>
      <left style="thin">
        <color theme="0"/>
      </left>
      <right style="thin">
        <color theme="0"/>
      </right>
      <top style="thin">
        <color theme="0"/>
      </top>
      <bottom style="thin">
        <color rgb="FF1464B2"/>
      </bottom>
      <diagonal/>
    </border>
    <border>
      <left/>
      <right/>
      <top/>
      <bottom style="thin">
        <color theme="0"/>
      </bottom>
      <diagonal/>
    </border>
    <border>
      <left/>
      <right style="thin">
        <color rgb="FFFE3326"/>
      </right>
      <top/>
      <bottom style="thin">
        <color theme="0"/>
      </bottom>
      <diagonal/>
    </border>
    <border>
      <left style="thin">
        <color rgb="FFE5E47D"/>
      </left>
      <right/>
      <top style="thin">
        <color rgb="FFE5E47D"/>
      </top>
      <bottom/>
      <diagonal/>
    </border>
    <border>
      <left/>
      <right/>
      <top style="thin">
        <color rgb="FFE5E47D"/>
      </top>
      <bottom/>
      <diagonal/>
    </border>
    <border>
      <left/>
      <right style="thin">
        <color rgb="FFE5E47D"/>
      </right>
      <top style="thin">
        <color rgb="FFE5E47D"/>
      </top>
      <bottom/>
      <diagonal/>
    </border>
    <border>
      <left style="thin">
        <color rgb="FFE5E47D"/>
      </left>
      <right/>
      <top/>
      <bottom/>
      <diagonal/>
    </border>
    <border>
      <left/>
      <right style="thin">
        <color rgb="FFE5E47D"/>
      </right>
      <top/>
      <bottom/>
      <diagonal/>
    </border>
    <border>
      <left style="thin">
        <color rgb="FFE5E47D"/>
      </left>
      <right style="thin">
        <color theme="0" tint="-0.14993743705557422"/>
      </right>
      <top/>
      <bottom style="thin">
        <color theme="0"/>
      </bottom>
      <diagonal/>
    </border>
    <border>
      <left style="thin">
        <color theme="0"/>
      </left>
      <right style="thin">
        <color rgb="FFE5E47D"/>
      </right>
      <top/>
      <bottom style="thin">
        <color theme="0"/>
      </bottom>
      <diagonal/>
    </border>
    <border>
      <left style="thin">
        <color rgb="FFE5E47D"/>
      </left>
      <right style="thin">
        <color theme="0"/>
      </right>
      <top style="thin">
        <color theme="0"/>
      </top>
      <bottom style="thin">
        <color theme="0"/>
      </bottom>
      <diagonal/>
    </border>
    <border>
      <left style="thin">
        <color theme="0"/>
      </left>
      <right style="thin">
        <color rgb="FFE5E47D"/>
      </right>
      <top style="thin">
        <color theme="0"/>
      </top>
      <bottom style="thin">
        <color theme="0"/>
      </bottom>
      <diagonal/>
    </border>
    <border>
      <left style="thin">
        <color theme="0"/>
      </left>
      <right style="thin">
        <color rgb="FFE5E47D"/>
      </right>
      <top style="thin">
        <color theme="0"/>
      </top>
      <bottom/>
      <diagonal/>
    </border>
    <border>
      <left style="thin">
        <color rgb="FFE5E47D"/>
      </left>
      <right style="thin">
        <color theme="0" tint="-0.14993743705557422"/>
      </right>
      <top style="thin">
        <color theme="0"/>
      </top>
      <bottom style="thin">
        <color theme="0"/>
      </bottom>
      <diagonal/>
    </border>
    <border>
      <left style="thin">
        <color rgb="FFE5E47D"/>
      </left>
      <right style="thin">
        <color theme="0"/>
      </right>
      <top style="thin">
        <color theme="0"/>
      </top>
      <bottom style="thin">
        <color rgb="FFE5E47D"/>
      </bottom>
      <diagonal/>
    </border>
    <border>
      <left/>
      <right/>
      <top style="thin">
        <color theme="0"/>
      </top>
      <bottom style="thin">
        <color rgb="FFE5E47D"/>
      </bottom>
      <diagonal/>
    </border>
    <border>
      <left/>
      <right style="thin">
        <color theme="0"/>
      </right>
      <top style="thin">
        <color theme="0"/>
      </top>
      <bottom style="thin">
        <color rgb="FFE5E47D"/>
      </bottom>
      <diagonal/>
    </border>
    <border>
      <left style="thin">
        <color theme="0"/>
      </left>
      <right style="thin">
        <color theme="0"/>
      </right>
      <top style="thin">
        <color theme="0"/>
      </top>
      <bottom style="thin">
        <color rgb="FFE5E47D"/>
      </bottom>
      <diagonal/>
    </border>
    <border>
      <left style="thin">
        <color rgb="FFE5E47D"/>
      </left>
      <right/>
      <top style="thin">
        <color rgb="FFE5E47D"/>
      </top>
      <bottom style="thin">
        <color theme="0"/>
      </bottom>
      <diagonal/>
    </border>
    <border>
      <left/>
      <right/>
      <top style="thin">
        <color rgb="FFE5E47D"/>
      </top>
      <bottom style="thin">
        <color theme="0"/>
      </bottom>
      <diagonal/>
    </border>
    <border>
      <left/>
      <right style="thin">
        <color rgb="FFE5E47D"/>
      </right>
      <top style="thin">
        <color rgb="FFE5E47D"/>
      </top>
      <bottom style="thin">
        <color theme="0"/>
      </bottom>
      <diagonal/>
    </border>
    <border>
      <left style="thin">
        <color rgb="FFFE881B"/>
      </left>
      <right/>
      <top style="thin">
        <color rgb="FFFE881B"/>
      </top>
      <bottom/>
      <diagonal/>
    </border>
    <border>
      <left/>
      <right/>
      <top style="thin">
        <color rgb="FFFE881B"/>
      </top>
      <bottom/>
      <diagonal/>
    </border>
    <border>
      <left/>
      <right style="thin">
        <color rgb="FFFE881B"/>
      </right>
      <top style="thin">
        <color rgb="FFFE881B"/>
      </top>
      <bottom/>
      <diagonal/>
    </border>
    <border>
      <left style="thin">
        <color rgb="FFFE881B"/>
      </left>
      <right/>
      <top/>
      <bottom/>
      <diagonal/>
    </border>
    <border>
      <left/>
      <right style="thin">
        <color rgb="FFFE881B"/>
      </right>
      <top/>
      <bottom/>
      <diagonal/>
    </border>
    <border>
      <left style="thin">
        <color rgb="FFFE881B"/>
      </left>
      <right style="thin">
        <color theme="0" tint="-0.14993743705557422"/>
      </right>
      <top/>
      <bottom style="thin">
        <color theme="0"/>
      </bottom>
      <diagonal/>
    </border>
    <border>
      <left style="thin">
        <color theme="0"/>
      </left>
      <right style="thin">
        <color rgb="FFFE881B"/>
      </right>
      <top/>
      <bottom style="thin">
        <color theme="0"/>
      </bottom>
      <diagonal/>
    </border>
    <border>
      <left style="thin">
        <color rgb="FFFE881B"/>
      </left>
      <right style="thin">
        <color theme="0"/>
      </right>
      <top style="thin">
        <color theme="0"/>
      </top>
      <bottom style="thin">
        <color theme="0"/>
      </bottom>
      <diagonal/>
    </border>
    <border>
      <left style="thin">
        <color theme="0"/>
      </left>
      <right style="thin">
        <color rgb="FFFE881B"/>
      </right>
      <top style="thin">
        <color theme="0"/>
      </top>
      <bottom style="thin">
        <color theme="0"/>
      </bottom>
      <diagonal/>
    </border>
    <border>
      <left style="thin">
        <color theme="0"/>
      </left>
      <right style="thin">
        <color rgb="FFFE881B"/>
      </right>
      <top style="thin">
        <color theme="0"/>
      </top>
      <bottom/>
      <diagonal/>
    </border>
    <border>
      <left style="thin">
        <color rgb="FFFE881B"/>
      </left>
      <right style="thin">
        <color theme="0" tint="-0.14993743705557422"/>
      </right>
      <top style="thin">
        <color theme="0"/>
      </top>
      <bottom style="thin">
        <color theme="0"/>
      </bottom>
      <diagonal/>
    </border>
    <border>
      <left style="thin">
        <color rgb="FFFE881B"/>
      </left>
      <right style="thin">
        <color theme="0"/>
      </right>
      <top style="thin">
        <color theme="0"/>
      </top>
      <bottom style="thin">
        <color rgb="FFFE881B"/>
      </bottom>
      <diagonal/>
    </border>
    <border>
      <left/>
      <right/>
      <top style="thin">
        <color theme="0"/>
      </top>
      <bottom style="thin">
        <color rgb="FFFE881B"/>
      </bottom>
      <diagonal/>
    </border>
    <border>
      <left/>
      <right style="thin">
        <color theme="0"/>
      </right>
      <top style="thin">
        <color theme="0"/>
      </top>
      <bottom style="thin">
        <color rgb="FFFE881B"/>
      </bottom>
      <diagonal/>
    </border>
    <border>
      <left style="thin">
        <color theme="0"/>
      </left>
      <right style="thin">
        <color theme="0"/>
      </right>
      <top style="thin">
        <color theme="0"/>
      </top>
      <bottom style="thin">
        <color rgb="FFFE881B"/>
      </bottom>
      <diagonal/>
    </border>
    <border>
      <left/>
      <right/>
      <top style="thin">
        <color rgb="FFFE881B"/>
      </top>
      <bottom style="thin">
        <color theme="0"/>
      </bottom>
      <diagonal/>
    </border>
    <border>
      <left style="thin">
        <color rgb="FFFE881B"/>
      </left>
      <right/>
      <top style="thin">
        <color rgb="FFFE881B"/>
      </top>
      <bottom style="thin">
        <color theme="0"/>
      </bottom>
      <diagonal/>
    </border>
    <border>
      <left/>
      <right style="thin">
        <color rgb="FFFE881B"/>
      </right>
      <top style="thin">
        <color rgb="FFFE881B"/>
      </top>
      <bottom style="thin">
        <color theme="0"/>
      </bottom>
      <diagonal/>
    </border>
    <border>
      <left/>
      <right/>
      <top/>
      <bottom style="thin">
        <color rgb="FFE5E47D"/>
      </bottom>
      <diagonal/>
    </border>
    <border>
      <left style="thin">
        <color theme="0"/>
      </left>
      <right style="thin">
        <color theme="0"/>
      </right>
      <top style="thin">
        <color theme="0"/>
      </top>
      <bottom style="medium">
        <color theme="4" tint="0.79998168889431442"/>
      </bottom>
      <diagonal/>
    </border>
    <border>
      <left style="thin">
        <color rgb="FF1464B2"/>
      </left>
      <right/>
      <top style="thin">
        <color rgb="FF65B479"/>
      </top>
      <bottom style="thin">
        <color theme="0"/>
      </bottom>
      <diagonal/>
    </border>
    <border>
      <left/>
      <right/>
      <top style="thin">
        <color rgb="FF65B479"/>
      </top>
      <bottom style="thin">
        <color theme="0"/>
      </bottom>
      <diagonal/>
    </border>
    <border>
      <left/>
      <right style="thin">
        <color rgb="FF1464B2"/>
      </right>
      <top style="thin">
        <color rgb="FF65B479"/>
      </top>
      <bottom style="thin">
        <color theme="0"/>
      </bottom>
      <diagonal/>
    </border>
    <border>
      <left style="thin">
        <color rgb="FF65B479"/>
      </left>
      <right/>
      <top style="thin">
        <color rgb="FF65B479"/>
      </top>
      <bottom style="thin">
        <color theme="0"/>
      </bottom>
      <diagonal/>
    </border>
    <border>
      <left/>
      <right style="thin">
        <color rgb="FF65B479"/>
      </right>
      <top style="thin">
        <color rgb="FF65B479"/>
      </top>
      <bottom style="thin">
        <color theme="0"/>
      </bottom>
      <diagonal/>
    </border>
    <border>
      <left style="thin">
        <color rgb="FF005E5A"/>
      </left>
      <right/>
      <top style="thin">
        <color rgb="FF005E5A"/>
      </top>
      <bottom/>
      <diagonal/>
    </border>
    <border>
      <left/>
      <right/>
      <top style="thin">
        <color rgb="FF005E5A"/>
      </top>
      <bottom/>
      <diagonal/>
    </border>
    <border>
      <left/>
      <right style="thin">
        <color rgb="FF005E5A"/>
      </right>
      <top style="thin">
        <color rgb="FF005E5A"/>
      </top>
      <bottom/>
      <diagonal/>
    </border>
    <border>
      <left style="thin">
        <color rgb="FF005E5A"/>
      </left>
      <right/>
      <top/>
      <bottom/>
      <diagonal/>
    </border>
    <border>
      <left/>
      <right style="thin">
        <color rgb="FF005E5A"/>
      </right>
      <top/>
      <bottom/>
      <diagonal/>
    </border>
    <border>
      <left style="thin">
        <color rgb="FF005E5A"/>
      </left>
      <right style="thin">
        <color theme="0" tint="-0.14993743705557422"/>
      </right>
      <top/>
      <bottom style="thin">
        <color theme="0"/>
      </bottom>
      <diagonal/>
    </border>
    <border>
      <left style="thin">
        <color theme="0"/>
      </left>
      <right style="thin">
        <color rgb="FF005E5A"/>
      </right>
      <top/>
      <bottom style="thin">
        <color theme="0"/>
      </bottom>
      <diagonal/>
    </border>
    <border>
      <left style="thin">
        <color rgb="FF005E5A"/>
      </left>
      <right style="thin">
        <color theme="0"/>
      </right>
      <top style="thin">
        <color theme="0"/>
      </top>
      <bottom style="thin">
        <color theme="0"/>
      </bottom>
      <diagonal/>
    </border>
    <border>
      <left style="thin">
        <color theme="0"/>
      </left>
      <right style="thin">
        <color rgb="FF005E5A"/>
      </right>
      <top style="thin">
        <color theme="0"/>
      </top>
      <bottom style="thin">
        <color theme="0"/>
      </bottom>
      <diagonal/>
    </border>
    <border>
      <left style="thin">
        <color theme="0"/>
      </left>
      <right style="thin">
        <color rgb="FF005E5A"/>
      </right>
      <top style="thin">
        <color theme="0"/>
      </top>
      <bottom/>
      <diagonal/>
    </border>
    <border>
      <left style="thin">
        <color rgb="FF005E5A"/>
      </left>
      <right/>
      <top style="thin">
        <color rgb="FF65B479"/>
      </top>
      <bottom style="thin">
        <color theme="0"/>
      </bottom>
      <diagonal/>
    </border>
    <border>
      <left/>
      <right style="thin">
        <color rgb="FF005E5A"/>
      </right>
      <top style="thin">
        <color rgb="FF65B479"/>
      </top>
      <bottom style="thin">
        <color theme="0"/>
      </bottom>
      <diagonal/>
    </border>
    <border>
      <left style="thin">
        <color rgb="FF005E5A"/>
      </left>
      <right style="thin">
        <color theme="0" tint="-0.14993743705557422"/>
      </right>
      <top style="thin">
        <color theme="0"/>
      </top>
      <bottom style="thin">
        <color theme="0"/>
      </bottom>
      <diagonal/>
    </border>
    <border>
      <left style="thin">
        <color rgb="FF005E5A"/>
      </left>
      <right style="thin">
        <color theme="0"/>
      </right>
      <top style="thin">
        <color theme="0"/>
      </top>
      <bottom style="thin">
        <color rgb="FF005E5A"/>
      </bottom>
      <diagonal/>
    </border>
    <border>
      <left/>
      <right/>
      <top style="thin">
        <color theme="0"/>
      </top>
      <bottom style="thin">
        <color rgb="FF005E5A"/>
      </bottom>
      <diagonal/>
    </border>
    <border>
      <left/>
      <right style="thin">
        <color theme="0"/>
      </right>
      <top style="thin">
        <color theme="0"/>
      </top>
      <bottom style="thin">
        <color rgb="FF005E5A"/>
      </bottom>
      <diagonal/>
    </border>
    <border>
      <left style="thin">
        <color theme="0"/>
      </left>
      <right style="thin">
        <color theme="0"/>
      </right>
      <top style="thin">
        <color theme="0"/>
      </top>
      <bottom style="thin">
        <color rgb="FF005E5A"/>
      </bottom>
      <diagonal/>
    </border>
    <border>
      <left style="thin">
        <color rgb="FFAFB0D4"/>
      </left>
      <right/>
      <top style="thin">
        <color rgb="FFAFB0D4"/>
      </top>
      <bottom/>
      <diagonal/>
    </border>
    <border>
      <left/>
      <right/>
      <top style="thin">
        <color rgb="FFAFB0D4"/>
      </top>
      <bottom/>
      <diagonal/>
    </border>
    <border>
      <left/>
      <right style="thin">
        <color rgb="FFAFB0D4"/>
      </right>
      <top style="thin">
        <color rgb="FFAFB0D4"/>
      </top>
      <bottom/>
      <diagonal/>
    </border>
    <border>
      <left style="thin">
        <color rgb="FFAFB0D4"/>
      </left>
      <right/>
      <top/>
      <bottom/>
      <diagonal/>
    </border>
    <border>
      <left/>
      <right style="thin">
        <color rgb="FFAFB0D4"/>
      </right>
      <top/>
      <bottom/>
      <diagonal/>
    </border>
    <border>
      <left style="thin">
        <color rgb="FFAFB0D4"/>
      </left>
      <right style="thin">
        <color theme="0" tint="-0.14993743705557422"/>
      </right>
      <top/>
      <bottom style="thin">
        <color theme="0"/>
      </bottom>
      <diagonal/>
    </border>
    <border>
      <left style="thin">
        <color theme="0"/>
      </left>
      <right style="thin">
        <color rgb="FFAFB0D4"/>
      </right>
      <top/>
      <bottom style="thin">
        <color theme="0"/>
      </bottom>
      <diagonal/>
    </border>
    <border>
      <left style="thin">
        <color rgb="FFAFB0D4"/>
      </left>
      <right style="thin">
        <color theme="0"/>
      </right>
      <top style="thin">
        <color theme="0"/>
      </top>
      <bottom style="thin">
        <color theme="0"/>
      </bottom>
      <diagonal/>
    </border>
    <border>
      <left style="thin">
        <color theme="0"/>
      </left>
      <right style="thin">
        <color rgb="FFAFB0D4"/>
      </right>
      <top style="thin">
        <color theme="0"/>
      </top>
      <bottom style="thin">
        <color theme="0"/>
      </bottom>
      <diagonal/>
    </border>
    <border>
      <left style="thin">
        <color theme="0"/>
      </left>
      <right style="thin">
        <color rgb="FFAFB0D4"/>
      </right>
      <top style="thin">
        <color theme="0"/>
      </top>
      <bottom/>
      <diagonal/>
    </border>
    <border>
      <left style="thin">
        <color rgb="FFAFB0D4"/>
      </left>
      <right style="thin">
        <color rgb="FF65B479"/>
      </right>
      <top style="thin">
        <color rgb="FF65B479"/>
      </top>
      <bottom style="thin">
        <color theme="0"/>
      </bottom>
      <diagonal/>
    </border>
    <border>
      <left style="thin">
        <color rgb="FFAFB0D4"/>
      </left>
      <right style="thin">
        <color theme="0" tint="-0.14993743705557422"/>
      </right>
      <top style="thin">
        <color theme="0"/>
      </top>
      <bottom style="thin">
        <color theme="0"/>
      </bottom>
      <diagonal/>
    </border>
    <border>
      <left style="thin">
        <color rgb="FFAFB0D4"/>
      </left>
      <right style="thin">
        <color theme="0"/>
      </right>
      <top style="thin">
        <color theme="0"/>
      </top>
      <bottom style="thin">
        <color rgb="FFAFB0D4"/>
      </bottom>
      <diagonal/>
    </border>
    <border>
      <left/>
      <right/>
      <top style="thin">
        <color theme="0"/>
      </top>
      <bottom style="thin">
        <color rgb="FFAFB0D4"/>
      </bottom>
      <diagonal/>
    </border>
    <border>
      <left/>
      <right style="thin">
        <color theme="0"/>
      </right>
      <top style="thin">
        <color theme="0"/>
      </top>
      <bottom style="thin">
        <color rgb="FFAFB0D4"/>
      </bottom>
      <diagonal/>
    </border>
    <border>
      <left style="thin">
        <color theme="0"/>
      </left>
      <right style="thin">
        <color theme="0"/>
      </right>
      <top style="thin">
        <color theme="0"/>
      </top>
      <bottom style="thin">
        <color rgb="FFAFB0D4"/>
      </bottom>
      <diagonal/>
    </border>
    <border>
      <left style="thin">
        <color rgb="FF4FB3B8"/>
      </left>
      <right/>
      <top style="thin">
        <color rgb="FF4FB3B8"/>
      </top>
      <bottom/>
      <diagonal/>
    </border>
    <border>
      <left/>
      <right/>
      <top style="thin">
        <color rgb="FF4FB3B8"/>
      </top>
      <bottom/>
      <diagonal/>
    </border>
    <border>
      <left/>
      <right style="thin">
        <color rgb="FF4FB3B8"/>
      </right>
      <top style="thin">
        <color rgb="FF4FB3B8"/>
      </top>
      <bottom/>
      <diagonal/>
    </border>
    <border>
      <left style="thin">
        <color rgb="FF4FB3B8"/>
      </left>
      <right/>
      <top/>
      <bottom/>
      <diagonal/>
    </border>
    <border>
      <left/>
      <right style="thin">
        <color rgb="FF4FB3B8"/>
      </right>
      <top/>
      <bottom/>
      <diagonal/>
    </border>
    <border>
      <left style="thin">
        <color rgb="FF4FB3B8"/>
      </left>
      <right style="thin">
        <color theme="0" tint="-0.14993743705557422"/>
      </right>
      <top/>
      <bottom style="thin">
        <color theme="0"/>
      </bottom>
      <diagonal/>
    </border>
    <border>
      <left style="thin">
        <color theme="0"/>
      </left>
      <right style="thin">
        <color rgb="FF4FB3B8"/>
      </right>
      <top/>
      <bottom style="thin">
        <color theme="0"/>
      </bottom>
      <diagonal/>
    </border>
    <border>
      <left style="thin">
        <color rgb="FF4FB3B8"/>
      </left>
      <right style="thin">
        <color theme="0"/>
      </right>
      <top style="thin">
        <color theme="0"/>
      </top>
      <bottom style="thin">
        <color theme="0"/>
      </bottom>
      <diagonal/>
    </border>
    <border>
      <left style="thin">
        <color theme="0"/>
      </left>
      <right style="thin">
        <color rgb="FF4FB3B8"/>
      </right>
      <top style="thin">
        <color theme="0"/>
      </top>
      <bottom style="thin">
        <color theme="0"/>
      </bottom>
      <diagonal/>
    </border>
    <border>
      <left style="thin">
        <color theme="0"/>
      </left>
      <right style="thin">
        <color rgb="FF4FB3B8"/>
      </right>
      <top style="thin">
        <color theme="0"/>
      </top>
      <bottom/>
      <diagonal/>
    </border>
    <border>
      <left style="thin">
        <color rgb="FF4FB3B8"/>
      </left>
      <right style="thin">
        <color theme="0" tint="-0.14993743705557422"/>
      </right>
      <top style="thin">
        <color theme="0"/>
      </top>
      <bottom style="thin">
        <color theme="0"/>
      </bottom>
      <diagonal/>
    </border>
    <border>
      <left style="thin">
        <color rgb="FF4FB3B8"/>
      </left>
      <right style="thin">
        <color theme="0"/>
      </right>
      <top style="thin">
        <color theme="0"/>
      </top>
      <bottom style="thin">
        <color rgb="FF4FB3B8"/>
      </bottom>
      <diagonal/>
    </border>
    <border>
      <left/>
      <right/>
      <top style="thin">
        <color theme="0"/>
      </top>
      <bottom style="thin">
        <color rgb="FF4FB3B8"/>
      </bottom>
      <diagonal/>
    </border>
    <border>
      <left/>
      <right style="thin">
        <color theme="0"/>
      </right>
      <top style="thin">
        <color theme="0"/>
      </top>
      <bottom style="thin">
        <color rgb="FF4FB3B8"/>
      </bottom>
      <diagonal/>
    </border>
    <border>
      <left style="thin">
        <color theme="0"/>
      </left>
      <right style="thin">
        <color theme="0"/>
      </right>
      <top style="thin">
        <color theme="0"/>
      </top>
      <bottom style="thin">
        <color rgb="FF4FB3B8"/>
      </bottom>
      <diagonal/>
    </border>
    <border>
      <left style="thin">
        <color rgb="FF4FB3B8"/>
      </left>
      <right/>
      <top style="thin">
        <color rgb="FF65B479"/>
      </top>
      <bottom style="thin">
        <color theme="0"/>
      </bottom>
      <diagonal/>
    </border>
    <border>
      <left/>
      <right style="thin">
        <color rgb="FF4FB3B8"/>
      </right>
      <top style="thin">
        <color rgb="FF65B479"/>
      </top>
      <bottom style="thin">
        <color theme="0"/>
      </bottom>
      <diagonal/>
    </border>
    <border>
      <left style="thin">
        <color rgb="FF4E459B"/>
      </left>
      <right/>
      <top style="thin">
        <color rgb="FF4E459B"/>
      </top>
      <bottom/>
      <diagonal/>
    </border>
    <border>
      <left/>
      <right/>
      <top style="thin">
        <color rgb="FF4E459B"/>
      </top>
      <bottom/>
      <diagonal/>
    </border>
    <border>
      <left/>
      <right style="thin">
        <color rgb="FF4E459B"/>
      </right>
      <top style="thin">
        <color rgb="FF4E459B"/>
      </top>
      <bottom/>
      <diagonal/>
    </border>
    <border>
      <left style="thin">
        <color rgb="FF4E459B"/>
      </left>
      <right/>
      <top/>
      <bottom/>
      <diagonal/>
    </border>
    <border>
      <left/>
      <right style="thin">
        <color rgb="FF4E459B"/>
      </right>
      <top/>
      <bottom/>
      <diagonal/>
    </border>
    <border>
      <left style="thin">
        <color rgb="FF4E459B"/>
      </left>
      <right style="thin">
        <color theme="0" tint="-0.14993743705557422"/>
      </right>
      <top/>
      <bottom style="thin">
        <color theme="0"/>
      </bottom>
      <diagonal/>
    </border>
    <border>
      <left style="thin">
        <color theme="0"/>
      </left>
      <right style="thin">
        <color rgb="FF4E459B"/>
      </right>
      <top/>
      <bottom style="thin">
        <color theme="0"/>
      </bottom>
      <diagonal/>
    </border>
    <border>
      <left style="thin">
        <color rgb="FF4E459B"/>
      </left>
      <right style="thin">
        <color theme="0"/>
      </right>
      <top style="thin">
        <color theme="0"/>
      </top>
      <bottom style="thin">
        <color theme="0"/>
      </bottom>
      <diagonal/>
    </border>
    <border>
      <left style="thin">
        <color theme="0"/>
      </left>
      <right style="thin">
        <color rgb="FF4E459B"/>
      </right>
      <top style="thin">
        <color theme="0"/>
      </top>
      <bottom style="thin">
        <color theme="0"/>
      </bottom>
      <diagonal/>
    </border>
    <border>
      <left style="thin">
        <color theme="0"/>
      </left>
      <right style="thin">
        <color rgb="FF4E459B"/>
      </right>
      <top style="thin">
        <color theme="0"/>
      </top>
      <bottom/>
      <diagonal/>
    </border>
    <border>
      <left style="thin">
        <color rgb="FF4E459B"/>
      </left>
      <right style="thin">
        <color theme="0" tint="-0.14993743705557422"/>
      </right>
      <top style="thin">
        <color theme="0"/>
      </top>
      <bottom style="thin">
        <color theme="0"/>
      </bottom>
      <diagonal/>
    </border>
    <border>
      <left style="thin">
        <color rgb="FF4E459B"/>
      </left>
      <right style="thin">
        <color theme="0"/>
      </right>
      <top style="thin">
        <color theme="0"/>
      </top>
      <bottom style="thin">
        <color rgb="FF4E459B"/>
      </bottom>
      <diagonal/>
    </border>
    <border>
      <left/>
      <right/>
      <top style="thin">
        <color theme="0"/>
      </top>
      <bottom style="thin">
        <color rgb="FF4E459B"/>
      </bottom>
      <diagonal/>
    </border>
    <border>
      <left/>
      <right style="thin">
        <color theme="0"/>
      </right>
      <top style="thin">
        <color theme="0"/>
      </top>
      <bottom style="thin">
        <color rgb="FF4E459B"/>
      </bottom>
      <diagonal/>
    </border>
    <border>
      <left style="thin">
        <color theme="0"/>
      </left>
      <right style="thin">
        <color theme="0"/>
      </right>
      <top style="thin">
        <color theme="0"/>
      </top>
      <bottom style="thin">
        <color rgb="FF4E459B"/>
      </bottom>
      <diagonal/>
    </border>
    <border>
      <left style="thin">
        <color rgb="FF4E459B"/>
      </left>
      <right/>
      <top style="thin">
        <color rgb="FF65B479"/>
      </top>
      <bottom style="thin">
        <color theme="0"/>
      </bottom>
      <diagonal/>
    </border>
    <border>
      <left/>
      <right style="thin">
        <color rgb="FF4E459B"/>
      </right>
      <top style="thin">
        <color rgb="FF65B479"/>
      </top>
      <bottom style="thin">
        <color theme="0"/>
      </bottom>
      <diagonal/>
    </border>
    <border>
      <left style="thin">
        <color rgb="FFFEB49D"/>
      </left>
      <right/>
      <top style="thin">
        <color rgb="FFFEB49D"/>
      </top>
      <bottom/>
      <diagonal/>
    </border>
    <border>
      <left/>
      <right/>
      <top style="thin">
        <color rgb="FFFEB49D"/>
      </top>
      <bottom/>
      <diagonal/>
    </border>
    <border>
      <left/>
      <right style="thin">
        <color rgb="FFFEB49D"/>
      </right>
      <top style="thin">
        <color rgb="FFFEB49D"/>
      </top>
      <bottom/>
      <diagonal/>
    </border>
    <border>
      <left style="thin">
        <color rgb="FFFEB49D"/>
      </left>
      <right/>
      <top/>
      <bottom/>
      <diagonal/>
    </border>
    <border>
      <left/>
      <right style="thin">
        <color rgb="FFFEB49D"/>
      </right>
      <top/>
      <bottom/>
      <diagonal/>
    </border>
    <border>
      <left style="thin">
        <color rgb="FFFEB49D"/>
      </left>
      <right style="thin">
        <color theme="0" tint="-0.14993743705557422"/>
      </right>
      <top/>
      <bottom style="thin">
        <color theme="0"/>
      </bottom>
      <diagonal/>
    </border>
    <border>
      <left style="thin">
        <color theme="0"/>
      </left>
      <right style="thin">
        <color rgb="FFFEB49D"/>
      </right>
      <top/>
      <bottom style="thin">
        <color theme="0"/>
      </bottom>
      <diagonal/>
    </border>
    <border>
      <left style="thin">
        <color rgb="FFFEB49D"/>
      </left>
      <right style="thin">
        <color theme="0"/>
      </right>
      <top style="thin">
        <color theme="0"/>
      </top>
      <bottom style="thin">
        <color theme="0"/>
      </bottom>
      <diagonal/>
    </border>
    <border>
      <left style="thin">
        <color theme="0"/>
      </left>
      <right style="thin">
        <color rgb="FFFEB49D"/>
      </right>
      <top style="thin">
        <color theme="0"/>
      </top>
      <bottom style="thin">
        <color theme="0"/>
      </bottom>
      <diagonal/>
    </border>
    <border>
      <left style="thin">
        <color theme="0"/>
      </left>
      <right style="thin">
        <color rgb="FFFEB49D"/>
      </right>
      <top style="thin">
        <color theme="0"/>
      </top>
      <bottom/>
      <diagonal/>
    </border>
    <border>
      <left style="thin">
        <color rgb="FFFEB49D"/>
      </left>
      <right style="thin">
        <color theme="0" tint="-0.14993743705557422"/>
      </right>
      <top style="thin">
        <color theme="0"/>
      </top>
      <bottom style="thin">
        <color theme="0"/>
      </bottom>
      <diagonal/>
    </border>
    <border>
      <left style="thin">
        <color rgb="FFFEB49D"/>
      </left>
      <right style="thin">
        <color theme="0"/>
      </right>
      <top style="thin">
        <color theme="0"/>
      </top>
      <bottom style="thin">
        <color rgb="FFFEB49D"/>
      </bottom>
      <diagonal/>
    </border>
    <border>
      <left/>
      <right/>
      <top style="thin">
        <color theme="0"/>
      </top>
      <bottom style="thin">
        <color rgb="FFFEB49D"/>
      </bottom>
      <diagonal/>
    </border>
    <border>
      <left/>
      <right style="thin">
        <color theme="0"/>
      </right>
      <top style="thin">
        <color theme="0"/>
      </top>
      <bottom style="thin">
        <color rgb="FFFEB49D"/>
      </bottom>
      <diagonal/>
    </border>
    <border>
      <left style="thin">
        <color theme="0"/>
      </left>
      <right style="thin">
        <color theme="0"/>
      </right>
      <top style="thin">
        <color theme="0"/>
      </top>
      <bottom style="thin">
        <color rgb="FFFEB49D"/>
      </bottom>
      <diagonal/>
    </border>
    <border>
      <left style="thin">
        <color rgb="FFFEB49D"/>
      </left>
      <right/>
      <top/>
      <bottom style="thin">
        <color theme="0"/>
      </bottom>
      <diagonal/>
    </border>
    <border>
      <left/>
      <right style="thin">
        <color rgb="FFFEB49D"/>
      </right>
      <top/>
      <bottom style="thin">
        <color theme="0"/>
      </bottom>
      <diagonal/>
    </border>
    <border>
      <left style="thin">
        <color rgb="FFFF5177"/>
      </left>
      <right/>
      <top style="thin">
        <color rgb="FFFF5177"/>
      </top>
      <bottom/>
      <diagonal/>
    </border>
    <border>
      <left/>
      <right/>
      <top style="thin">
        <color rgb="FFFF5177"/>
      </top>
      <bottom/>
      <diagonal/>
    </border>
    <border>
      <left/>
      <right style="thin">
        <color rgb="FFFF5177"/>
      </right>
      <top style="thin">
        <color rgb="FFFF5177"/>
      </top>
      <bottom/>
      <diagonal/>
    </border>
    <border>
      <left style="thin">
        <color rgb="FFFF5177"/>
      </left>
      <right/>
      <top/>
      <bottom/>
      <diagonal/>
    </border>
    <border>
      <left/>
      <right style="thin">
        <color rgb="FFFF5177"/>
      </right>
      <top/>
      <bottom/>
      <diagonal/>
    </border>
    <border>
      <left style="thin">
        <color rgb="FFFF5177"/>
      </left>
      <right style="thin">
        <color theme="0" tint="-0.14993743705557422"/>
      </right>
      <top/>
      <bottom style="thin">
        <color theme="0"/>
      </bottom>
      <diagonal/>
    </border>
    <border>
      <left style="thin">
        <color theme="0"/>
      </left>
      <right style="thin">
        <color rgb="FFFF5177"/>
      </right>
      <top/>
      <bottom style="thin">
        <color theme="0"/>
      </bottom>
      <diagonal/>
    </border>
    <border>
      <left style="thin">
        <color rgb="FFFF5177"/>
      </left>
      <right style="thin">
        <color theme="0"/>
      </right>
      <top style="thin">
        <color theme="0"/>
      </top>
      <bottom style="thin">
        <color theme="0"/>
      </bottom>
      <diagonal/>
    </border>
    <border>
      <left style="thin">
        <color theme="0"/>
      </left>
      <right style="thin">
        <color rgb="FFFF5177"/>
      </right>
      <top style="thin">
        <color theme="0"/>
      </top>
      <bottom style="thin">
        <color theme="0"/>
      </bottom>
      <diagonal/>
    </border>
    <border>
      <left style="thin">
        <color theme="0"/>
      </left>
      <right style="thin">
        <color rgb="FFFF5177"/>
      </right>
      <top style="thin">
        <color theme="0"/>
      </top>
      <bottom/>
      <diagonal/>
    </border>
    <border>
      <left style="thin">
        <color rgb="FFFF5177"/>
      </left>
      <right style="thin">
        <color theme="0" tint="-0.14993743705557422"/>
      </right>
      <top style="thin">
        <color theme="0"/>
      </top>
      <bottom style="thin">
        <color theme="0"/>
      </bottom>
      <diagonal/>
    </border>
    <border>
      <left style="thin">
        <color rgb="FFFF5177"/>
      </left>
      <right style="thin">
        <color theme="0"/>
      </right>
      <top style="thin">
        <color theme="0"/>
      </top>
      <bottom style="thin">
        <color rgb="FFFF5177"/>
      </bottom>
      <diagonal/>
    </border>
    <border>
      <left/>
      <right/>
      <top style="thin">
        <color theme="0"/>
      </top>
      <bottom style="thin">
        <color rgb="FFFF5177"/>
      </bottom>
      <diagonal/>
    </border>
    <border>
      <left/>
      <right style="thin">
        <color theme="0"/>
      </right>
      <top style="thin">
        <color theme="0"/>
      </top>
      <bottom style="thin">
        <color rgb="FFFF5177"/>
      </bottom>
      <diagonal/>
    </border>
    <border>
      <left style="thin">
        <color theme="0"/>
      </left>
      <right style="thin">
        <color theme="0"/>
      </right>
      <top style="thin">
        <color theme="0"/>
      </top>
      <bottom style="thin">
        <color rgb="FFFF5177"/>
      </bottom>
      <diagonal/>
    </border>
    <border>
      <left style="thin">
        <color rgb="FFFF5177"/>
      </left>
      <right/>
      <top/>
      <bottom style="thin">
        <color theme="0"/>
      </bottom>
      <diagonal/>
    </border>
    <border>
      <left/>
      <right style="thin">
        <color rgb="FFFF5177"/>
      </right>
      <top/>
      <bottom style="thin">
        <color theme="0"/>
      </bottom>
      <diagonal/>
    </border>
    <border>
      <left style="thin">
        <color rgb="FF881020"/>
      </left>
      <right/>
      <top style="thin">
        <color rgb="FF881020"/>
      </top>
      <bottom/>
      <diagonal/>
    </border>
    <border>
      <left/>
      <right/>
      <top style="thin">
        <color rgb="FF881020"/>
      </top>
      <bottom/>
      <diagonal/>
    </border>
    <border>
      <left/>
      <right style="thin">
        <color rgb="FF881020"/>
      </right>
      <top style="thin">
        <color rgb="FF881020"/>
      </top>
      <bottom/>
      <diagonal/>
    </border>
    <border>
      <left style="thin">
        <color rgb="FF881020"/>
      </left>
      <right/>
      <top/>
      <bottom/>
      <diagonal/>
    </border>
    <border>
      <left/>
      <right style="thin">
        <color rgb="FF881020"/>
      </right>
      <top/>
      <bottom/>
      <diagonal/>
    </border>
    <border>
      <left style="thin">
        <color rgb="FF881020"/>
      </left>
      <right style="thin">
        <color theme="0" tint="-0.14993743705557422"/>
      </right>
      <top/>
      <bottom style="thin">
        <color theme="0"/>
      </bottom>
      <diagonal/>
    </border>
    <border>
      <left style="thin">
        <color theme="0"/>
      </left>
      <right style="thin">
        <color rgb="FF881020"/>
      </right>
      <top/>
      <bottom style="thin">
        <color theme="0"/>
      </bottom>
      <diagonal/>
    </border>
    <border>
      <left style="thin">
        <color rgb="FF881020"/>
      </left>
      <right style="thin">
        <color theme="0"/>
      </right>
      <top style="thin">
        <color theme="0"/>
      </top>
      <bottom style="thin">
        <color theme="0"/>
      </bottom>
      <diagonal/>
    </border>
    <border>
      <left style="thin">
        <color theme="0"/>
      </left>
      <right style="thin">
        <color rgb="FF881020"/>
      </right>
      <top style="thin">
        <color theme="0"/>
      </top>
      <bottom style="thin">
        <color theme="0"/>
      </bottom>
      <diagonal/>
    </border>
    <border>
      <left style="thin">
        <color theme="0"/>
      </left>
      <right style="thin">
        <color rgb="FF881020"/>
      </right>
      <top style="thin">
        <color theme="0"/>
      </top>
      <bottom/>
      <diagonal/>
    </border>
    <border>
      <left style="thin">
        <color rgb="FF881020"/>
      </left>
      <right style="thin">
        <color theme="0" tint="-0.14993743705557422"/>
      </right>
      <top style="thin">
        <color theme="0"/>
      </top>
      <bottom style="thin">
        <color theme="0"/>
      </bottom>
      <diagonal/>
    </border>
    <border>
      <left style="thin">
        <color rgb="FF881020"/>
      </left>
      <right style="thin">
        <color theme="0"/>
      </right>
      <top style="thin">
        <color theme="0"/>
      </top>
      <bottom style="thin">
        <color rgb="FF881020"/>
      </bottom>
      <diagonal/>
    </border>
    <border>
      <left/>
      <right/>
      <top style="thin">
        <color theme="0"/>
      </top>
      <bottom style="thin">
        <color rgb="FF881020"/>
      </bottom>
      <diagonal/>
    </border>
    <border>
      <left/>
      <right style="thin">
        <color theme="0"/>
      </right>
      <top style="thin">
        <color theme="0"/>
      </top>
      <bottom style="thin">
        <color rgb="FF881020"/>
      </bottom>
      <diagonal/>
    </border>
    <border>
      <left style="thin">
        <color theme="0"/>
      </left>
      <right style="thin">
        <color theme="0"/>
      </right>
      <top style="thin">
        <color theme="0"/>
      </top>
      <bottom style="thin">
        <color rgb="FF88102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style="thin">
        <color rgb="FFFFE7D1"/>
      </bottom>
      <diagonal/>
    </border>
    <border>
      <left style="thin">
        <color theme="0"/>
      </left>
      <right/>
      <top style="thin">
        <color rgb="FFFFE7D1"/>
      </top>
      <bottom style="thin">
        <color rgb="FFFFE7D1"/>
      </bottom>
      <diagonal/>
    </border>
    <border>
      <left style="thin">
        <color theme="0"/>
      </left>
      <right/>
      <top style="thin">
        <color rgb="FFFFE7D1"/>
      </top>
      <bottom/>
      <diagonal/>
    </border>
    <border>
      <left style="thin">
        <color theme="0"/>
      </left>
      <right/>
      <top/>
      <bottom style="thin">
        <color rgb="FFD0F0F2"/>
      </bottom>
      <diagonal/>
    </border>
    <border>
      <left style="thin">
        <color theme="0"/>
      </left>
      <right/>
      <top style="thin">
        <color rgb="FFD0F0F2"/>
      </top>
      <bottom style="thin">
        <color rgb="FFD0F0F2"/>
      </bottom>
      <diagonal/>
    </border>
    <border>
      <left style="thin">
        <color theme="0"/>
      </left>
      <right/>
      <top style="thin">
        <color rgb="FFD0F0F2"/>
      </top>
      <bottom/>
      <diagonal/>
    </border>
    <border>
      <left style="thin">
        <color rgb="FFFE881B"/>
      </left>
      <right/>
      <top/>
      <bottom style="thin">
        <color rgb="FFFE881B"/>
      </bottom>
      <diagonal/>
    </border>
    <border>
      <left/>
      <right/>
      <top/>
      <bottom style="thin">
        <color rgb="FFFE881B"/>
      </bottom>
      <diagonal/>
    </border>
    <border>
      <left/>
      <right style="thin">
        <color rgb="FFFE881B"/>
      </right>
      <top/>
      <bottom style="thin">
        <color rgb="FFFE881B"/>
      </bottom>
      <diagonal/>
    </border>
    <border>
      <left style="thin">
        <color rgb="FFFE881B"/>
      </left>
      <right/>
      <top/>
      <bottom style="dashed">
        <color rgb="FFFE881B"/>
      </bottom>
      <diagonal/>
    </border>
    <border>
      <left/>
      <right/>
      <top/>
      <bottom style="dashed">
        <color rgb="FFFE881B"/>
      </bottom>
      <diagonal/>
    </border>
    <border>
      <left/>
      <right style="thin">
        <color rgb="FFFE881B"/>
      </right>
      <top/>
      <bottom style="dashed">
        <color rgb="FFFE881B"/>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0" tint="-0.14993743705557422"/>
      </left>
      <right style="thin">
        <color theme="0"/>
      </right>
      <top style="thin">
        <color theme="0"/>
      </top>
      <bottom style="thin">
        <color rgb="FFFE3326"/>
      </bottom>
      <diagonal/>
    </border>
    <border>
      <left style="thin">
        <color theme="0" tint="-0.14993743705557422"/>
      </left>
      <right style="thin">
        <color theme="0"/>
      </right>
      <top style="thin">
        <color theme="0"/>
      </top>
      <bottom style="thin">
        <color rgb="FF65B479"/>
      </bottom>
      <diagonal/>
    </border>
    <border>
      <left style="thin">
        <color theme="0" tint="-0.14993743705557422"/>
      </left>
      <right style="thin">
        <color theme="0"/>
      </right>
      <top style="thin">
        <color theme="0"/>
      </top>
      <bottom style="thin">
        <color theme="0"/>
      </bottom>
      <diagonal/>
    </border>
    <border>
      <left style="thin">
        <color theme="0" tint="-0.14993743705557422"/>
      </left>
      <right style="thin">
        <color theme="0"/>
      </right>
      <top style="thin">
        <color theme="0"/>
      </top>
      <bottom style="thin">
        <color rgb="FFE5E47D"/>
      </bottom>
      <diagonal/>
    </border>
    <border>
      <left style="thin">
        <color theme="0" tint="-0.14993743705557422"/>
      </left>
      <right style="thin">
        <color theme="0"/>
      </right>
      <top style="thin">
        <color theme="0"/>
      </top>
      <bottom style="thin">
        <color rgb="FF1464B2"/>
      </bottom>
      <diagonal/>
    </border>
    <border>
      <left style="thin">
        <color theme="0" tint="-0.14993743705557422"/>
      </left>
      <right style="thin">
        <color theme="0"/>
      </right>
      <top style="thin">
        <color theme="0"/>
      </top>
      <bottom style="thin">
        <color rgb="FF005E5A"/>
      </bottom>
      <diagonal/>
    </border>
    <border>
      <left style="thin">
        <color theme="0" tint="-0.14993743705557422"/>
      </left>
      <right style="thin">
        <color theme="0"/>
      </right>
      <top style="thin">
        <color theme="0"/>
      </top>
      <bottom style="thin">
        <color rgb="FFFE881B"/>
      </bottom>
      <diagonal/>
    </border>
    <border>
      <left/>
      <right style="thin">
        <color rgb="FF65B479"/>
      </right>
      <top/>
      <bottom style="thin">
        <color theme="0"/>
      </bottom>
      <diagonal/>
    </border>
    <border>
      <left style="thin">
        <color theme="0" tint="-0.14993743705557422"/>
      </left>
      <right style="thin">
        <color theme="0"/>
      </right>
      <top style="thin">
        <color theme="0"/>
      </top>
      <bottom style="thin">
        <color rgb="FF4E459B"/>
      </bottom>
      <diagonal/>
    </border>
    <border>
      <left style="thin">
        <color theme="0" tint="-0.14993743705557422"/>
      </left>
      <right style="thin">
        <color theme="0"/>
      </right>
      <top style="thin">
        <color theme="0"/>
      </top>
      <bottom style="thin">
        <color rgb="FFAFB0D4"/>
      </bottom>
      <diagonal/>
    </border>
    <border>
      <left style="thin">
        <color theme="0" tint="-0.14993743705557422"/>
      </left>
      <right style="thin">
        <color theme="0"/>
      </right>
      <top style="thin">
        <color theme="0"/>
      </top>
      <bottom style="thin">
        <color rgb="FF4FB3B8"/>
      </bottom>
      <diagonal/>
    </border>
    <border>
      <left style="thin">
        <color theme="0" tint="-0.14993743705557422"/>
      </left>
      <right style="thin">
        <color theme="0"/>
      </right>
      <top style="thin">
        <color theme="0"/>
      </top>
      <bottom style="thin">
        <color rgb="FFFEB49D"/>
      </bottom>
      <diagonal/>
    </border>
    <border>
      <left style="thin">
        <color theme="0" tint="-0.14993743705557422"/>
      </left>
      <right style="thin">
        <color theme="0"/>
      </right>
      <top style="thin">
        <color theme="0"/>
      </top>
      <bottom style="thin">
        <color rgb="FFFF5177"/>
      </bottom>
      <diagonal/>
    </border>
    <border>
      <left style="thin">
        <color theme="0" tint="-0.14993743705557422"/>
      </left>
      <right style="thin">
        <color theme="0"/>
      </right>
      <top style="thin">
        <color theme="0"/>
      </top>
      <bottom style="thin">
        <color rgb="FF88102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0" fontId="2" fillId="0" borderId="0"/>
    <xf numFmtId="0" fontId="3" fillId="0" borderId="0">
      <alignment vertical="top"/>
      <protection locked="0"/>
    </xf>
  </cellStyleXfs>
  <cellXfs count="1056">
    <xf numFmtId="0" fontId="0" fillId="0" borderId="0" xfId="0"/>
    <xf numFmtId="0" fontId="0" fillId="0" borderId="0" xfId="0" applyAlignment="1">
      <alignment horizontal="right"/>
    </xf>
    <xf numFmtId="0" fontId="0" fillId="0" borderId="0" xfId="0" applyAlignment="1">
      <alignment horizontal="center" textRotation="180"/>
    </xf>
    <xf numFmtId="0" fontId="0" fillId="0" borderId="1" xfId="0" applyBorder="1"/>
    <xf numFmtId="0" fontId="0" fillId="0" borderId="2" xfId="0" applyBorder="1" applyAlignment="1">
      <alignment horizontal="center"/>
    </xf>
    <xf numFmtId="0" fontId="0" fillId="0" borderId="3" xfId="0" applyBorder="1"/>
    <xf numFmtId="0" fontId="0" fillId="0" borderId="4" xfId="0" applyBorder="1" applyAlignment="1">
      <alignment horizontal="center"/>
    </xf>
    <xf numFmtId="0" fontId="0" fillId="0" borderId="5" xfId="0" applyBorder="1" applyAlignment="1">
      <alignment horizontal="center"/>
    </xf>
    <xf numFmtId="0" fontId="0" fillId="0" borderId="6" xfId="0" applyBorder="1"/>
    <xf numFmtId="0" fontId="0" fillId="2" borderId="0" xfId="0" applyFill="1"/>
    <xf numFmtId="0" fontId="6" fillId="4" borderId="0" xfId="0" applyFont="1" applyFill="1"/>
    <xf numFmtId="0" fontId="0" fillId="0" borderId="12" xfId="0" applyBorder="1"/>
    <xf numFmtId="0" fontId="7" fillId="0" borderId="0" xfId="0" applyFont="1"/>
    <xf numFmtId="0" fontId="0" fillId="0" borderId="0" xfId="0" applyAlignment="1">
      <alignment horizontal="center"/>
    </xf>
    <xf numFmtId="0" fontId="7" fillId="0" borderId="0" xfId="0" applyFont="1" applyAlignment="1">
      <alignment horizontal="center"/>
    </xf>
    <xf numFmtId="0" fontId="0" fillId="2" borderId="0" xfId="0" applyFill="1" applyAlignment="1">
      <alignment horizontal="center"/>
    </xf>
    <xf numFmtId="14" fontId="7" fillId="0" borderId="0" xfId="0" applyNumberFormat="1" applyFont="1" applyAlignment="1">
      <alignment textRotation="90"/>
    </xf>
    <xf numFmtId="0" fontId="7" fillId="0" borderId="2" xfId="0" applyFont="1" applyBorder="1"/>
    <xf numFmtId="0" fontId="7" fillId="0" borderId="3" xfId="0" applyFont="1" applyBorder="1"/>
    <xf numFmtId="0" fontId="0" fillId="2" borderId="21" xfId="0" applyFill="1" applyBorder="1"/>
    <xf numFmtId="0" fontId="0" fillId="2" borderId="22" xfId="0" applyFill="1" applyBorder="1"/>
    <xf numFmtId="0" fontId="0" fillId="2" borderId="8" xfId="0" applyFill="1" applyBorder="1"/>
    <xf numFmtId="0" fontId="0" fillId="2" borderId="24" xfId="0" applyFill="1" applyBorder="1"/>
    <xf numFmtId="0" fontId="0" fillId="2" borderId="25" xfId="0" applyFill="1" applyBorder="1"/>
    <xf numFmtId="0" fontId="0" fillId="2" borderId="9" xfId="0" applyFill="1" applyBorder="1"/>
    <xf numFmtId="0" fontId="0" fillId="2" borderId="4" xfId="0" applyFill="1" applyBorder="1"/>
    <xf numFmtId="0" fontId="0" fillId="2" borderId="5" xfId="0" applyFill="1" applyBorder="1"/>
    <xf numFmtId="0" fontId="0" fillId="2" borderId="6" xfId="0" applyFill="1" applyBorder="1"/>
    <xf numFmtId="0" fontId="0" fillId="0" borderId="0" xfId="0" quotePrefix="1"/>
    <xf numFmtId="0" fontId="0" fillId="11" borderId="2" xfId="0" applyFill="1" applyBorder="1"/>
    <xf numFmtId="0" fontId="0" fillId="11" borderId="3" xfId="0" applyFill="1" applyBorder="1"/>
    <xf numFmtId="0" fontId="0" fillId="11" borderId="7" xfId="0" applyFill="1" applyBorder="1"/>
    <xf numFmtId="0" fontId="0" fillId="11" borderId="4" xfId="0" applyFill="1" applyBorder="1"/>
    <xf numFmtId="0" fontId="0" fillId="11" borderId="0" xfId="0" applyFill="1"/>
    <xf numFmtId="0" fontId="0" fillId="11" borderId="8" xfId="0" applyFill="1" applyBorder="1"/>
    <xf numFmtId="0" fontId="0" fillId="11" borderId="5" xfId="0" applyFill="1" applyBorder="1"/>
    <xf numFmtId="0" fontId="0" fillId="11" borderId="6" xfId="0" applyFill="1" applyBorder="1"/>
    <xf numFmtId="0" fontId="0" fillId="11" borderId="9" xfId="0" applyFill="1" applyBorder="1"/>
    <xf numFmtId="14" fontId="0" fillId="0" borderId="0" xfId="0" applyNumberFormat="1"/>
    <xf numFmtId="0" fontId="0" fillId="0" borderId="0" xfId="0" applyAlignment="1">
      <alignment horizontal="left"/>
    </xf>
    <xf numFmtId="0" fontId="7" fillId="0" borderId="2" xfId="0" applyFont="1" applyBorder="1" applyAlignment="1">
      <alignment horizontal="center"/>
    </xf>
    <xf numFmtId="0" fontId="7" fillId="0" borderId="3" xfId="0" applyFont="1" applyBorder="1" applyAlignment="1">
      <alignment horizontal="right"/>
    </xf>
    <xf numFmtId="0" fontId="0" fillId="0" borderId="0" xfId="0" applyAlignment="1">
      <alignment horizontal="left" wrapText="1"/>
    </xf>
    <xf numFmtId="0" fontId="7" fillId="0" borderId="7" xfId="0" applyFont="1" applyBorder="1" applyAlignment="1">
      <alignment horizontal="right"/>
    </xf>
    <xf numFmtId="0" fontId="0" fillId="0" borderId="8" xfId="0" applyBorder="1"/>
    <xf numFmtId="0" fontId="0" fillId="0" borderId="9" xfId="0" applyBorder="1"/>
    <xf numFmtId="164" fontId="0" fillId="0" borderId="0" xfId="0" applyNumberFormat="1"/>
    <xf numFmtId="0" fontId="0" fillId="0" borderId="0" xfId="0" applyAlignment="1">
      <alignment horizontal="right" textRotation="90"/>
    </xf>
    <xf numFmtId="0" fontId="0" fillId="0" borderId="0" xfId="0" quotePrefix="1" applyAlignment="1">
      <alignment horizontal="right"/>
    </xf>
    <xf numFmtId="20" fontId="0" fillId="0" borderId="0" xfId="0" quotePrefix="1" applyNumberFormat="1"/>
    <xf numFmtId="0" fontId="0" fillId="0" borderId="1" xfId="0" applyBorder="1" applyAlignment="1">
      <alignment horizontal="center"/>
    </xf>
    <xf numFmtId="0" fontId="0" fillId="12" borderId="3" xfId="0" applyFill="1" applyBorder="1" applyAlignment="1">
      <alignment horizontal="center"/>
    </xf>
    <xf numFmtId="0" fontId="0" fillId="12" borderId="7" xfId="0" applyFill="1" applyBorder="1" applyAlignment="1">
      <alignment horizontal="center"/>
    </xf>
    <xf numFmtId="0" fontId="0" fillId="12" borderId="6" xfId="0" applyFill="1" applyBorder="1" applyAlignment="1">
      <alignment horizontal="center"/>
    </xf>
    <xf numFmtId="0" fontId="0" fillId="12" borderId="9" xfId="0" applyFill="1" applyBorder="1" applyAlignment="1">
      <alignment horizontal="center"/>
    </xf>
    <xf numFmtId="0" fontId="0" fillId="12" borderId="26" xfId="0" applyFill="1" applyBorder="1"/>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12" borderId="8" xfId="0" applyFill="1" applyBorder="1" applyAlignment="1">
      <alignment horizontal="center"/>
    </xf>
    <xf numFmtId="0" fontId="0" fillId="12" borderId="0" xfId="0" applyFill="1" applyAlignment="1">
      <alignment horizontal="center"/>
    </xf>
    <xf numFmtId="0" fontId="0" fillId="0" borderId="7" xfId="0" applyBorder="1"/>
    <xf numFmtId="0" fontId="0" fillId="4" borderId="0" xfId="0" applyFill="1"/>
    <xf numFmtId="0" fontId="7" fillId="4" borderId="0" xfId="0" applyFont="1" applyFill="1"/>
    <xf numFmtId="0" fontId="0" fillId="4" borderId="0" xfId="0" applyFill="1" applyAlignment="1">
      <alignment horizontal="center"/>
    </xf>
    <xf numFmtId="0" fontId="0" fillId="0" borderId="13" xfId="0" applyBorder="1"/>
    <xf numFmtId="0" fontId="7" fillId="4" borderId="0" xfId="0" applyFont="1" applyFill="1" applyAlignment="1">
      <alignment horizontal="center"/>
    </xf>
    <xf numFmtId="0" fontId="11" fillId="4" borderId="0" xfId="0" applyFont="1" applyFill="1" applyAlignment="1">
      <alignment horizontal="center"/>
    </xf>
    <xf numFmtId="0" fontId="12" fillId="4" borderId="0" xfId="0" applyFont="1" applyFill="1" applyAlignment="1">
      <alignment horizontal="center"/>
    </xf>
    <xf numFmtId="0" fontId="0" fillId="4" borderId="0" xfId="0" applyFill="1" applyAlignment="1">
      <alignment vertical="center"/>
    </xf>
    <xf numFmtId="0" fontId="11" fillId="4" borderId="0" xfId="0" applyFont="1" applyFill="1" applyAlignment="1">
      <alignment horizontal="left"/>
    </xf>
    <xf numFmtId="0" fontId="0" fillId="0" borderId="32" xfId="0" applyBorder="1" applyAlignment="1">
      <alignment horizontal="center"/>
    </xf>
    <xf numFmtId="0" fontId="0" fillId="0" borderId="32" xfId="0" applyBorder="1"/>
    <xf numFmtId="0" fontId="0" fillId="10" borderId="32" xfId="0" applyFill="1" applyBorder="1" applyAlignment="1">
      <alignment horizontal="center"/>
    </xf>
    <xf numFmtId="0" fontId="0" fillId="10" borderId="32" xfId="0" applyFill="1" applyBorder="1"/>
    <xf numFmtId="0" fontId="0" fillId="4" borderId="0" xfId="0" applyFill="1" applyAlignment="1">
      <alignment horizontal="left"/>
    </xf>
    <xf numFmtId="0" fontId="6" fillId="13" borderId="0" xfId="0" applyFont="1" applyFill="1"/>
    <xf numFmtId="0" fontId="6" fillId="14" borderId="0" xfId="0" applyFont="1" applyFill="1"/>
    <xf numFmtId="0" fontId="6" fillId="15" borderId="0" xfId="0" applyFont="1" applyFill="1"/>
    <xf numFmtId="0" fontId="6" fillId="16" borderId="0" xfId="0" applyFont="1" applyFill="1"/>
    <xf numFmtId="0" fontId="6" fillId="17" borderId="0" xfId="0" applyFont="1" applyFill="1"/>
    <xf numFmtId="0" fontId="6" fillId="18" borderId="0" xfId="0" applyFont="1" applyFill="1"/>
    <xf numFmtId="0" fontId="6" fillId="19" borderId="0" xfId="0" applyFont="1" applyFill="1"/>
    <xf numFmtId="0" fontId="6" fillId="20" borderId="0" xfId="0" applyFont="1" applyFill="1"/>
    <xf numFmtId="0" fontId="6" fillId="21" borderId="0" xfId="0" applyFont="1" applyFill="1"/>
    <xf numFmtId="0" fontId="6" fillId="22" borderId="0" xfId="0" applyFont="1" applyFill="1"/>
    <xf numFmtId="0" fontId="6" fillId="23" borderId="0" xfId="0" applyFont="1" applyFill="1"/>
    <xf numFmtId="0" fontId="6" fillId="24" borderId="0" xfId="0" applyFont="1" applyFill="1"/>
    <xf numFmtId="0" fontId="10" fillId="4" borderId="0" xfId="0" applyFont="1" applyFill="1" applyAlignment="1">
      <alignment horizontal="center"/>
    </xf>
    <xf numFmtId="0" fontId="14" fillId="4" borderId="0" xfId="0" applyFont="1" applyFill="1" applyAlignment="1">
      <alignment horizontal="center"/>
    </xf>
    <xf numFmtId="0" fontId="6" fillId="0" borderId="0" xfId="0" applyFont="1"/>
    <xf numFmtId="0" fontId="0" fillId="0" borderId="34" xfId="0" applyBorder="1" applyAlignment="1">
      <alignment horizontal="center"/>
    </xf>
    <xf numFmtId="0" fontId="0" fillId="0" borderId="34" xfId="0" applyBorder="1"/>
    <xf numFmtId="0" fontId="10" fillId="0" borderId="0" xfId="0" applyFont="1" applyAlignment="1">
      <alignment horizontal="center"/>
    </xf>
    <xf numFmtId="0" fontId="10" fillId="0" borderId="0" xfId="0" applyFont="1"/>
    <xf numFmtId="0" fontId="10" fillId="0" borderId="0" xfId="0" applyFont="1" applyAlignment="1">
      <alignment horizontal="right"/>
    </xf>
    <xf numFmtId="0" fontId="0" fillId="0" borderId="2" xfId="0" applyBorder="1"/>
    <xf numFmtId="0" fontId="7" fillId="5" borderId="0" xfId="0" applyFont="1" applyFill="1"/>
    <xf numFmtId="0" fontId="0" fillId="5" borderId="0" xfId="0" applyFill="1"/>
    <xf numFmtId="0" fontId="0" fillId="5" borderId="0" xfId="0" applyFill="1" applyAlignment="1">
      <alignment horizontal="center"/>
    </xf>
    <xf numFmtId="0" fontId="0" fillId="0" borderId="5" xfId="0" applyBorder="1"/>
    <xf numFmtId="0" fontId="5" fillId="4" borderId="0" xfId="0" applyFont="1" applyFill="1"/>
    <xf numFmtId="0" fontId="4" fillId="4" borderId="0" xfId="0" applyFont="1" applyFill="1"/>
    <xf numFmtId="0" fontId="0" fillId="0" borderId="11" xfId="0" applyBorder="1" applyAlignment="1">
      <alignment horizontal="center"/>
    </xf>
    <xf numFmtId="0" fontId="0" fillId="0" borderId="10" xfId="0" applyBorder="1"/>
    <xf numFmtId="0" fontId="0" fillId="0" borderId="11" xfId="0" applyBorder="1"/>
    <xf numFmtId="0" fontId="7" fillId="4" borderId="0" xfId="0" applyFont="1" applyFill="1" applyAlignment="1">
      <alignment horizontal="left"/>
    </xf>
    <xf numFmtId="0" fontId="0" fillId="4" borderId="29" xfId="0" applyFill="1" applyBorder="1"/>
    <xf numFmtId="0" fontId="0" fillId="4" borderId="0" xfId="0" applyFill="1" applyAlignment="1">
      <alignment horizontal="right"/>
    </xf>
    <xf numFmtId="0" fontId="6" fillId="0" borderId="0" xfId="0" applyFont="1" applyAlignment="1">
      <alignment horizontal="center"/>
    </xf>
    <xf numFmtId="0" fontId="6" fillId="4" borderId="0" xfId="0" applyFont="1" applyFill="1" applyAlignment="1">
      <alignment horizontal="center"/>
    </xf>
    <xf numFmtId="0" fontId="9" fillId="5" borderId="0" xfId="1" applyFont="1" applyFill="1"/>
    <xf numFmtId="0" fontId="16" fillId="5" borderId="0" xfId="0" applyFont="1" applyFill="1"/>
    <xf numFmtId="0" fontId="8" fillId="3" borderId="0" xfId="0" applyFont="1" applyFill="1" applyAlignment="1">
      <alignment horizontal="center"/>
    </xf>
    <xf numFmtId="0" fontId="8" fillId="3" borderId="0" xfId="0" applyFont="1" applyFill="1" applyAlignment="1">
      <alignment horizontal="left"/>
    </xf>
    <xf numFmtId="0" fontId="18" fillId="0" borderId="0" xfId="0" applyFont="1"/>
    <xf numFmtId="0" fontId="17" fillId="0" borderId="0" xfId="0" applyFont="1"/>
    <xf numFmtId="0" fontId="6" fillId="0" borderId="0" xfId="0" applyFont="1" applyAlignment="1">
      <alignment horizontal="right"/>
    </xf>
    <xf numFmtId="0" fontId="6" fillId="0" borderId="0" xfId="0" applyFont="1" applyAlignment="1">
      <alignment horizontal="right" textRotation="90"/>
    </xf>
    <xf numFmtId="0" fontId="6" fillId="0" borderId="0" xfId="0" applyFont="1" applyAlignment="1">
      <alignment horizontal="center" textRotation="90"/>
    </xf>
    <xf numFmtId="0" fontId="6" fillId="0" borderId="19" xfId="0" applyFont="1" applyBorder="1"/>
    <xf numFmtId="0" fontId="6" fillId="0" borderId="20" xfId="0" applyFont="1" applyBorder="1"/>
    <xf numFmtId="0" fontId="6" fillId="0" borderId="27" xfId="0" applyFont="1" applyBorder="1"/>
    <xf numFmtId="0" fontId="6" fillId="0" borderId="16" xfId="0" applyFont="1" applyBorder="1"/>
    <xf numFmtId="0" fontId="6" fillId="0" borderId="1" xfId="0" applyFont="1" applyBorder="1" applyAlignment="1">
      <alignment horizontal="right"/>
    </xf>
    <xf numFmtId="0" fontId="6" fillId="0" borderId="28" xfId="0" applyFont="1" applyBorder="1" applyAlignment="1">
      <alignment horizontal="right"/>
    </xf>
    <xf numFmtId="0" fontId="19" fillId="5" borderId="0" xfId="0" applyFont="1" applyFill="1"/>
    <xf numFmtId="0" fontId="19" fillId="5" borderId="0" xfId="0" applyFont="1" applyFill="1" applyAlignment="1">
      <alignment horizontal="right"/>
    </xf>
    <xf numFmtId="0" fontId="8" fillId="5" borderId="0" xfId="0" applyFont="1" applyFill="1" applyAlignment="1">
      <alignment horizontal="center"/>
    </xf>
    <xf numFmtId="0" fontId="6" fillId="5" borderId="0" xfId="0" applyFont="1" applyFill="1"/>
    <xf numFmtId="0" fontId="8" fillId="25" borderId="0" xfId="0" applyFont="1" applyFill="1"/>
    <xf numFmtId="0" fontId="21" fillId="25" borderId="0" xfId="0" applyFont="1" applyFill="1"/>
    <xf numFmtId="0" fontId="0" fillId="5" borderId="0" xfId="0" applyFill="1" applyAlignment="1">
      <alignment vertical="center"/>
    </xf>
    <xf numFmtId="0" fontId="0" fillId="5" borderId="0" xfId="0" applyFill="1" applyAlignment="1">
      <alignment horizontal="center" vertical="center"/>
    </xf>
    <xf numFmtId="0" fontId="0" fillId="5" borderId="1" xfId="0" applyFill="1" applyBorder="1" applyAlignment="1">
      <alignment vertical="center"/>
    </xf>
    <xf numFmtId="0" fontId="0" fillId="5" borderId="16" xfId="0" applyFill="1" applyBorder="1" applyAlignment="1">
      <alignment vertical="center"/>
    </xf>
    <xf numFmtId="0" fontId="0" fillId="5" borderId="21" xfId="0" applyFill="1" applyBorder="1" applyAlignment="1">
      <alignment vertical="center"/>
    </xf>
    <xf numFmtId="0" fontId="0" fillId="5" borderId="27" xfId="0" applyFill="1" applyBorder="1" applyAlignment="1">
      <alignment vertical="center"/>
    </xf>
    <xf numFmtId="0" fontId="0" fillId="5" borderId="22" xfId="0" applyFill="1" applyBorder="1" applyAlignment="1">
      <alignment vertical="center"/>
    </xf>
    <xf numFmtId="0" fontId="0" fillId="5" borderId="28" xfId="0" applyFill="1" applyBorder="1" applyAlignment="1">
      <alignment vertical="center"/>
    </xf>
    <xf numFmtId="0" fontId="0" fillId="5" borderId="14" xfId="0" applyFill="1" applyBorder="1" applyAlignment="1">
      <alignment vertical="center"/>
    </xf>
    <xf numFmtId="0" fontId="0" fillId="5" borderId="19" xfId="0" applyFill="1" applyBorder="1" applyAlignment="1">
      <alignment vertical="center"/>
    </xf>
    <xf numFmtId="0" fontId="24" fillId="4" borderId="0" xfId="0" applyFont="1" applyFill="1" applyAlignment="1">
      <alignment horizontal="center"/>
    </xf>
    <xf numFmtId="0" fontId="24" fillId="4" borderId="76" xfId="0" applyFont="1" applyFill="1" applyBorder="1" applyAlignment="1">
      <alignment horizontal="center"/>
    </xf>
    <xf numFmtId="2" fontId="24" fillId="4" borderId="0" xfId="0" applyNumberFormat="1" applyFont="1" applyFill="1" applyAlignment="1">
      <alignment horizontal="center"/>
    </xf>
    <xf numFmtId="2" fontId="24" fillId="4" borderId="76" xfId="0" applyNumberFormat="1" applyFont="1" applyFill="1" applyBorder="1" applyAlignment="1">
      <alignment horizontal="center"/>
    </xf>
    <xf numFmtId="0" fontId="16" fillId="4" borderId="43" xfId="0" applyFont="1" applyFill="1" applyBorder="1" applyAlignment="1">
      <alignment horizontal="center"/>
    </xf>
    <xf numFmtId="2" fontId="16" fillId="4" borderId="43" xfId="0" applyNumberFormat="1" applyFont="1" applyFill="1" applyBorder="1" applyAlignment="1">
      <alignment horizontal="center"/>
    </xf>
    <xf numFmtId="0" fontId="14" fillId="4" borderId="86" xfId="0" applyFont="1" applyFill="1" applyBorder="1" applyAlignment="1">
      <alignment horizontal="center"/>
    </xf>
    <xf numFmtId="0" fontId="4" fillId="16" borderId="0" xfId="0" applyFont="1" applyFill="1" applyAlignment="1">
      <alignment horizontal="center"/>
    </xf>
    <xf numFmtId="165" fontId="4" fillId="16" borderId="0" xfId="0" applyNumberFormat="1" applyFont="1" applyFill="1" applyAlignment="1">
      <alignment horizontal="center"/>
    </xf>
    <xf numFmtId="20" fontId="4" fillId="16" borderId="0" xfId="0" applyNumberFormat="1" applyFont="1" applyFill="1" applyAlignment="1">
      <alignment horizontal="center"/>
    </xf>
    <xf numFmtId="0" fontId="0" fillId="0" borderId="0" xfId="0" applyAlignment="1">
      <alignment wrapText="1"/>
    </xf>
    <xf numFmtId="0" fontId="0" fillId="0" borderId="1" xfId="0" applyBorder="1" applyAlignment="1">
      <alignment wrapText="1"/>
    </xf>
    <xf numFmtId="0" fontId="25" fillId="4" borderId="0" xfId="0" applyFont="1" applyFill="1" applyAlignment="1">
      <alignment horizontal="center"/>
    </xf>
    <xf numFmtId="0" fontId="25" fillId="4" borderId="121" xfId="0" applyFont="1" applyFill="1" applyBorder="1" applyAlignment="1">
      <alignment horizontal="center"/>
    </xf>
    <xf numFmtId="2" fontId="25" fillId="4" borderId="0" xfId="0" applyNumberFormat="1" applyFont="1" applyFill="1" applyAlignment="1">
      <alignment horizontal="center"/>
    </xf>
    <xf numFmtId="2" fontId="25" fillId="4" borderId="121" xfId="0" applyNumberFormat="1" applyFont="1" applyFill="1" applyBorder="1" applyAlignment="1">
      <alignment horizontal="center"/>
    </xf>
    <xf numFmtId="0" fontId="0" fillId="5" borderId="0" xfId="0" applyFill="1" applyAlignment="1">
      <alignment vertical="top" wrapText="1"/>
    </xf>
    <xf numFmtId="0" fontId="15" fillId="5" borderId="0" xfId="0" applyFont="1" applyFill="1" applyAlignment="1">
      <alignment horizontal="center" textRotation="90"/>
    </xf>
    <xf numFmtId="0" fontId="15" fillId="5" borderId="63" xfId="0" applyFont="1" applyFill="1" applyBorder="1"/>
    <xf numFmtId="0" fontId="15" fillId="5" borderId="63" xfId="0" applyFont="1" applyFill="1" applyBorder="1" applyAlignment="1">
      <alignment horizontal="center"/>
    </xf>
    <xf numFmtId="0" fontId="16" fillId="5" borderId="54" xfId="0" applyFont="1" applyFill="1" applyBorder="1"/>
    <xf numFmtId="0" fontId="16" fillId="5" borderId="0" xfId="0" applyFont="1" applyFill="1" applyAlignment="1">
      <alignment vertical="top" wrapText="1"/>
    </xf>
    <xf numFmtId="0" fontId="16" fillId="0" borderId="0" xfId="0" applyFont="1"/>
    <xf numFmtId="0" fontId="16" fillId="0" borderId="0" xfId="0" applyFont="1" applyAlignment="1">
      <alignment horizontal="center"/>
    </xf>
    <xf numFmtId="0" fontId="15" fillId="5" borderId="0" xfId="0" applyFont="1" applyFill="1"/>
    <xf numFmtId="0" fontId="15" fillId="5" borderId="0" xfId="0" applyFont="1" applyFill="1" applyAlignment="1">
      <alignment horizontal="center"/>
    </xf>
    <xf numFmtId="0" fontId="16" fillId="5" borderId="0" xfId="0" applyFont="1" applyFill="1" applyAlignment="1">
      <alignment horizontal="center"/>
    </xf>
    <xf numFmtId="0" fontId="4" fillId="18" borderId="138" xfId="0" applyFont="1" applyFill="1" applyBorder="1" applyAlignment="1">
      <alignment horizontal="center"/>
    </xf>
    <xf numFmtId="20" fontId="4" fillId="18" borderId="138" xfId="0" applyNumberFormat="1" applyFont="1" applyFill="1" applyBorder="1" applyAlignment="1">
      <alignment horizontal="center"/>
    </xf>
    <xf numFmtId="0" fontId="4" fillId="18" borderId="97" xfId="0" applyFont="1" applyFill="1" applyBorder="1" applyAlignment="1">
      <alignment horizontal="center"/>
    </xf>
    <xf numFmtId="1" fontId="26" fillId="4" borderId="35" xfId="0" applyNumberFormat="1" applyFont="1" applyFill="1" applyBorder="1" applyAlignment="1">
      <alignment horizontal="center"/>
    </xf>
    <xf numFmtId="0" fontId="27" fillId="4" borderId="34" xfId="0" applyFont="1" applyFill="1" applyBorder="1" applyAlignment="1">
      <alignment horizontal="center"/>
    </xf>
    <xf numFmtId="0" fontId="27" fillId="26" borderId="57" xfId="0" applyFont="1" applyFill="1" applyBorder="1" applyAlignment="1">
      <alignment horizontal="center"/>
    </xf>
    <xf numFmtId="0" fontId="26" fillId="26" borderId="31" xfId="0" applyFont="1" applyFill="1" applyBorder="1" applyAlignment="1">
      <alignment horizontal="center"/>
    </xf>
    <xf numFmtId="1" fontId="26" fillId="26" borderId="32" xfId="0" applyNumberFormat="1" applyFont="1" applyFill="1" applyBorder="1" applyAlignment="1">
      <alignment horizontal="center"/>
    </xf>
    <xf numFmtId="0" fontId="4" fillId="18" borderId="0" xfId="0" applyFont="1" applyFill="1" applyAlignment="1">
      <alignment horizontal="center"/>
    </xf>
    <xf numFmtId="165" fontId="4" fillId="18" borderId="0" xfId="0" applyNumberFormat="1" applyFont="1" applyFill="1" applyAlignment="1">
      <alignment horizontal="center"/>
    </xf>
    <xf numFmtId="20" fontId="4" fillId="18" borderId="0" xfId="0" applyNumberFormat="1" applyFont="1" applyFill="1" applyAlignment="1">
      <alignment horizontal="center"/>
    </xf>
    <xf numFmtId="0" fontId="14" fillId="4" borderId="145" xfId="0" applyFont="1" applyFill="1" applyBorder="1"/>
    <xf numFmtId="0" fontId="14" fillId="4" borderId="146" xfId="0" applyFont="1" applyFill="1" applyBorder="1" applyAlignment="1">
      <alignment horizontal="center"/>
    </xf>
    <xf numFmtId="2" fontId="14" fillId="4" borderId="0" xfId="0" applyNumberFormat="1" applyFont="1" applyFill="1" applyAlignment="1">
      <alignment horizontal="center"/>
    </xf>
    <xf numFmtId="2" fontId="14" fillId="4" borderId="146" xfId="0" applyNumberFormat="1" applyFont="1" applyFill="1" applyBorder="1" applyAlignment="1">
      <alignment horizontal="center"/>
    </xf>
    <xf numFmtId="0" fontId="4" fillId="18" borderId="152" xfId="0" applyFont="1" applyFill="1" applyBorder="1" applyAlignment="1">
      <alignment horizontal="center"/>
    </xf>
    <xf numFmtId="0" fontId="27" fillId="4" borderId="154" xfId="0" applyFont="1" applyFill="1" applyBorder="1" applyAlignment="1">
      <alignment horizontal="center"/>
    </xf>
    <xf numFmtId="0" fontId="27" fillId="26" borderId="149" xfId="0" applyFont="1" applyFill="1" applyBorder="1" applyAlignment="1">
      <alignment horizontal="center"/>
    </xf>
    <xf numFmtId="0" fontId="27" fillId="26" borderId="155" xfId="0" applyFont="1" applyFill="1" applyBorder="1" applyAlignment="1">
      <alignment horizontal="center"/>
    </xf>
    <xf numFmtId="1" fontId="26" fillId="26" borderId="158" xfId="0" applyNumberFormat="1" applyFont="1" applyFill="1" applyBorder="1" applyAlignment="1">
      <alignment horizontal="center"/>
    </xf>
    <xf numFmtId="0" fontId="20" fillId="19" borderId="0" xfId="0" applyFont="1" applyFill="1" applyAlignment="1">
      <alignment horizontal="center"/>
    </xf>
    <xf numFmtId="165" fontId="20" fillId="19" borderId="0" xfId="0" applyNumberFormat="1" applyFont="1" applyFill="1" applyAlignment="1">
      <alignment horizontal="center"/>
    </xf>
    <xf numFmtId="20" fontId="20" fillId="19" borderId="0" xfId="0" applyNumberFormat="1" applyFont="1" applyFill="1" applyAlignment="1">
      <alignment horizontal="center"/>
    </xf>
    <xf numFmtId="0" fontId="20" fillId="4" borderId="34" xfId="0" applyFont="1" applyFill="1" applyBorder="1" applyAlignment="1">
      <alignment horizontal="center"/>
    </xf>
    <xf numFmtId="0" fontId="19" fillId="4" borderId="162" xfId="0" applyFont="1" applyFill="1" applyBorder="1"/>
    <xf numFmtId="0" fontId="19" fillId="4" borderId="0" xfId="0" applyFont="1" applyFill="1" applyAlignment="1">
      <alignment horizontal="center"/>
    </xf>
    <xf numFmtId="0" fontId="19" fillId="4" borderId="163" xfId="0" applyFont="1" applyFill="1" applyBorder="1" applyAlignment="1">
      <alignment horizontal="center"/>
    </xf>
    <xf numFmtId="2" fontId="19" fillId="4" borderId="0" xfId="0" applyNumberFormat="1" applyFont="1" applyFill="1" applyAlignment="1">
      <alignment horizontal="center"/>
    </xf>
    <xf numFmtId="2" fontId="19" fillId="4" borderId="163" xfId="0" applyNumberFormat="1" applyFont="1" applyFill="1" applyBorder="1" applyAlignment="1">
      <alignment horizontal="center"/>
    </xf>
    <xf numFmtId="0" fontId="20" fillId="19" borderId="169" xfId="0" applyFont="1" applyFill="1" applyBorder="1" applyAlignment="1">
      <alignment horizontal="center"/>
    </xf>
    <xf numFmtId="0" fontId="20" fillId="19" borderId="61" xfId="0" applyFont="1" applyFill="1" applyBorder="1" applyAlignment="1">
      <alignment horizontal="center"/>
    </xf>
    <xf numFmtId="20" fontId="20" fillId="19" borderId="61" xfId="0" applyNumberFormat="1" applyFont="1" applyFill="1" applyBorder="1" applyAlignment="1">
      <alignment horizontal="center"/>
    </xf>
    <xf numFmtId="0" fontId="20" fillId="19" borderId="60" xfId="0" applyFont="1" applyFill="1" applyBorder="1" applyAlignment="1">
      <alignment horizontal="center"/>
    </xf>
    <xf numFmtId="0" fontId="20" fillId="4" borderId="170" xfId="0" applyFont="1" applyFill="1" applyBorder="1" applyAlignment="1">
      <alignment horizontal="center"/>
    </xf>
    <xf numFmtId="1" fontId="19" fillId="4" borderId="35" xfId="0" applyNumberFormat="1" applyFont="1" applyFill="1" applyBorder="1" applyAlignment="1">
      <alignment horizontal="center"/>
    </xf>
    <xf numFmtId="0" fontId="20" fillId="28" borderId="57" xfId="0" applyFont="1" applyFill="1" applyBorder="1" applyAlignment="1">
      <alignment horizontal="center"/>
    </xf>
    <xf numFmtId="0" fontId="20" fillId="28" borderId="166" xfId="0" applyFont="1" applyFill="1" applyBorder="1" applyAlignment="1">
      <alignment horizontal="center"/>
    </xf>
    <xf numFmtId="0" fontId="19" fillId="28" borderId="31" xfId="0" applyFont="1" applyFill="1" applyBorder="1" applyAlignment="1">
      <alignment horizontal="center"/>
    </xf>
    <xf numFmtId="1" fontId="19" fillId="28" borderId="32" xfId="0" applyNumberFormat="1" applyFont="1" applyFill="1" applyBorder="1" applyAlignment="1">
      <alignment horizontal="center"/>
    </xf>
    <xf numFmtId="0" fontId="20" fillId="28" borderId="171" xfId="0" applyFont="1" applyFill="1" applyBorder="1" applyAlignment="1">
      <alignment horizontal="center"/>
    </xf>
    <xf numFmtId="1" fontId="19" fillId="28" borderId="174" xfId="0" applyNumberFormat="1" applyFont="1" applyFill="1" applyBorder="1" applyAlignment="1">
      <alignment horizontal="center"/>
    </xf>
    <xf numFmtId="0" fontId="4" fillId="16" borderId="137" xfId="0" applyFont="1" applyFill="1" applyBorder="1" applyAlignment="1">
      <alignment horizontal="center"/>
    </xf>
    <xf numFmtId="0" fontId="4" fillId="16" borderId="138" xfId="0" applyFont="1" applyFill="1" applyBorder="1" applyAlignment="1">
      <alignment horizontal="center"/>
    </xf>
    <xf numFmtId="20" fontId="4" fillId="16" borderId="138" xfId="0" applyNumberFormat="1" applyFont="1" applyFill="1" applyBorder="1" applyAlignment="1">
      <alignment horizontal="center"/>
    </xf>
    <xf numFmtId="0" fontId="4" fillId="16" borderId="97" xfId="0" applyFont="1" applyFill="1" applyBorder="1" applyAlignment="1">
      <alignment horizontal="center"/>
    </xf>
    <xf numFmtId="0" fontId="28" fillId="4" borderId="34" xfId="0" applyFont="1" applyFill="1" applyBorder="1" applyAlignment="1">
      <alignment horizontal="center"/>
    </xf>
    <xf numFmtId="0" fontId="28" fillId="30" borderId="57" xfId="0" applyFont="1" applyFill="1" applyBorder="1" applyAlignment="1">
      <alignment horizontal="center"/>
    </xf>
    <xf numFmtId="0" fontId="29" fillId="4" borderId="178" xfId="0" applyFont="1" applyFill="1" applyBorder="1"/>
    <xf numFmtId="0" fontId="29" fillId="4" borderId="0" xfId="0" applyFont="1" applyFill="1" applyAlignment="1">
      <alignment horizontal="center"/>
    </xf>
    <xf numFmtId="0" fontId="29" fillId="4" borderId="179" xfId="0" applyFont="1" applyFill="1" applyBorder="1" applyAlignment="1">
      <alignment horizontal="center"/>
    </xf>
    <xf numFmtId="0" fontId="28" fillId="4" borderId="185" xfId="0" applyFont="1" applyFill="1" applyBorder="1" applyAlignment="1">
      <alignment horizontal="center"/>
    </xf>
    <xf numFmtId="1" fontId="29" fillId="4" borderId="35" xfId="0" applyNumberFormat="1" applyFont="1" applyFill="1" applyBorder="1" applyAlignment="1">
      <alignment horizontal="center"/>
    </xf>
    <xf numFmtId="0" fontId="28" fillId="30" borderId="182" xfId="0" applyFont="1" applyFill="1" applyBorder="1" applyAlignment="1">
      <alignment horizontal="center"/>
    </xf>
    <xf numFmtId="0" fontId="29" fillId="30" borderId="31" xfId="0" applyFont="1" applyFill="1" applyBorder="1" applyAlignment="1">
      <alignment horizontal="center"/>
    </xf>
    <xf numFmtId="1" fontId="29" fillId="30" borderId="32" xfId="0" applyNumberFormat="1" applyFont="1" applyFill="1" applyBorder="1" applyAlignment="1">
      <alignment horizontal="center"/>
    </xf>
    <xf numFmtId="0" fontId="28" fillId="30" borderId="186" xfId="0" applyFont="1" applyFill="1" applyBorder="1" applyAlignment="1">
      <alignment horizontal="center"/>
    </xf>
    <xf numFmtId="1" fontId="29" fillId="30" borderId="189" xfId="0" applyNumberFormat="1" applyFont="1" applyFill="1" applyBorder="1" applyAlignment="1">
      <alignment horizontal="center"/>
    </xf>
    <xf numFmtId="0" fontId="30" fillId="20" borderId="0" xfId="0" applyFont="1" applyFill="1" applyAlignment="1">
      <alignment horizontal="center"/>
    </xf>
    <xf numFmtId="165" fontId="30" fillId="20" borderId="0" xfId="0" applyNumberFormat="1" applyFont="1" applyFill="1" applyAlignment="1">
      <alignment horizontal="center"/>
    </xf>
    <xf numFmtId="20" fontId="30" fillId="20" borderId="0" xfId="0" applyNumberFormat="1" applyFont="1" applyFill="1" applyAlignment="1">
      <alignment horizontal="center"/>
    </xf>
    <xf numFmtId="2" fontId="31" fillId="4" borderId="0" xfId="0" applyNumberFormat="1" applyFont="1" applyFill="1" applyAlignment="1">
      <alignment horizontal="center"/>
    </xf>
    <xf numFmtId="2" fontId="31" fillId="4" borderId="179" xfId="0" applyNumberFormat="1" applyFont="1" applyFill="1" applyBorder="1" applyAlignment="1">
      <alignment horizontal="center"/>
    </xf>
    <xf numFmtId="0" fontId="30" fillId="20" borderId="190" xfId="0" applyFont="1" applyFill="1" applyBorder="1" applyAlignment="1">
      <alignment horizontal="center"/>
    </xf>
    <xf numFmtId="0" fontId="30" fillId="20" borderId="138" xfId="0" applyFont="1" applyFill="1" applyBorder="1" applyAlignment="1">
      <alignment horizontal="center"/>
    </xf>
    <xf numFmtId="20" fontId="30" fillId="20" borderId="138" xfId="0" applyNumberFormat="1" applyFont="1" applyFill="1" applyBorder="1" applyAlignment="1">
      <alignment horizontal="center"/>
    </xf>
    <xf numFmtId="0" fontId="30" fillId="20" borderId="97" xfId="0" applyFont="1" applyFill="1" applyBorder="1" applyAlignment="1">
      <alignment horizontal="center"/>
    </xf>
    <xf numFmtId="0" fontId="33" fillId="4" borderId="34" xfId="0" applyFont="1" applyFill="1" applyBorder="1" applyAlignment="1">
      <alignment horizontal="center"/>
    </xf>
    <xf numFmtId="1" fontId="32" fillId="4" borderId="35" xfId="0" applyNumberFormat="1" applyFont="1" applyFill="1" applyBorder="1" applyAlignment="1">
      <alignment horizontal="center"/>
    </xf>
    <xf numFmtId="0" fontId="4" fillId="21" borderId="0" xfId="0" applyFont="1" applyFill="1" applyAlignment="1">
      <alignment horizontal="center"/>
    </xf>
    <xf numFmtId="165" fontId="4" fillId="21" borderId="0" xfId="0" applyNumberFormat="1" applyFont="1" applyFill="1" applyAlignment="1">
      <alignment horizontal="center"/>
    </xf>
    <xf numFmtId="20" fontId="4" fillId="21" borderId="0" xfId="0" applyNumberFormat="1" applyFont="1" applyFill="1" applyAlignment="1">
      <alignment horizontal="center"/>
    </xf>
    <xf numFmtId="0" fontId="14" fillId="4" borderId="195" xfId="0" applyFont="1" applyFill="1" applyBorder="1"/>
    <xf numFmtId="0" fontId="14" fillId="4" borderId="196" xfId="0" applyFont="1" applyFill="1" applyBorder="1" applyAlignment="1">
      <alignment horizontal="center"/>
    </xf>
    <xf numFmtId="2" fontId="14" fillId="4" borderId="196" xfId="0" applyNumberFormat="1" applyFont="1" applyFill="1" applyBorder="1" applyAlignment="1">
      <alignment horizontal="center"/>
    </xf>
    <xf numFmtId="0" fontId="33" fillId="4" borderId="202" xfId="0" applyFont="1" applyFill="1" applyBorder="1" applyAlignment="1">
      <alignment horizontal="center"/>
    </xf>
    <xf numFmtId="0" fontId="4" fillId="21" borderId="207" xfId="0" applyFont="1" applyFill="1" applyBorder="1" applyAlignment="1">
      <alignment horizontal="center"/>
    </xf>
    <xf numFmtId="0" fontId="4" fillId="21" borderId="138" xfId="0" applyFont="1" applyFill="1" applyBorder="1" applyAlignment="1">
      <alignment horizontal="center"/>
    </xf>
    <xf numFmtId="20" fontId="4" fillId="21" borderId="138" xfId="0" applyNumberFormat="1" applyFont="1" applyFill="1" applyBorder="1" applyAlignment="1">
      <alignment horizontal="center"/>
    </xf>
    <xf numFmtId="0" fontId="4" fillId="21" borderId="97" xfId="0" applyFont="1" applyFill="1" applyBorder="1" applyAlignment="1">
      <alignment horizontal="center"/>
    </xf>
    <xf numFmtId="0" fontId="33" fillId="31" borderId="57" xfId="0" applyFont="1" applyFill="1" applyBorder="1" applyAlignment="1">
      <alignment horizontal="center"/>
    </xf>
    <xf numFmtId="0" fontId="33" fillId="31" borderId="199" xfId="0" applyFont="1" applyFill="1" applyBorder="1" applyAlignment="1">
      <alignment horizontal="center"/>
    </xf>
    <xf numFmtId="0" fontId="32" fillId="31" borderId="31" xfId="0" applyFont="1" applyFill="1" applyBorder="1" applyAlignment="1">
      <alignment horizontal="center"/>
    </xf>
    <xf numFmtId="1" fontId="32" fillId="31" borderId="32" xfId="0" applyNumberFormat="1" applyFont="1" applyFill="1" applyBorder="1" applyAlignment="1">
      <alignment horizontal="center"/>
    </xf>
    <xf numFmtId="0" fontId="33" fillId="31" borderId="203" xfId="0" applyFont="1" applyFill="1" applyBorder="1" applyAlignment="1">
      <alignment horizontal="center"/>
    </xf>
    <xf numFmtId="1" fontId="32" fillId="31" borderId="206" xfId="0" applyNumberFormat="1" applyFont="1" applyFill="1" applyBorder="1" applyAlignment="1">
      <alignment horizontal="center"/>
    </xf>
    <xf numFmtId="0" fontId="35" fillId="15" borderId="0" xfId="0" applyFont="1" applyFill="1" applyAlignment="1">
      <alignment horizontal="center"/>
    </xf>
    <xf numFmtId="165" fontId="35" fillId="15" borderId="0" xfId="0" applyNumberFormat="1" applyFont="1" applyFill="1" applyAlignment="1">
      <alignment horizontal="center"/>
    </xf>
    <xf numFmtId="20" fontId="35" fillId="15" borderId="0" xfId="0" applyNumberFormat="1" applyFont="1" applyFill="1" applyAlignment="1">
      <alignment horizontal="center"/>
    </xf>
    <xf numFmtId="0" fontId="35" fillId="4" borderId="34" xfId="0" applyFont="1" applyFill="1" applyBorder="1" applyAlignment="1">
      <alignment horizontal="center"/>
    </xf>
    <xf numFmtId="0" fontId="35" fillId="6" borderId="57" xfId="0" applyFont="1" applyFill="1" applyBorder="1" applyAlignment="1">
      <alignment horizontal="center"/>
    </xf>
    <xf numFmtId="0" fontId="36" fillId="4" borderId="102" xfId="0" applyFont="1" applyFill="1" applyBorder="1"/>
    <xf numFmtId="0" fontId="36" fillId="4" borderId="0" xfId="0" applyFont="1" applyFill="1" applyAlignment="1">
      <alignment horizontal="center"/>
    </xf>
    <xf numFmtId="0" fontId="36" fillId="4" borderId="103" xfId="0" applyFont="1" applyFill="1" applyBorder="1" applyAlignment="1">
      <alignment horizontal="center"/>
    </xf>
    <xf numFmtId="2" fontId="36" fillId="4" borderId="0" xfId="0" applyNumberFormat="1" applyFont="1" applyFill="1" applyAlignment="1">
      <alignment horizontal="center"/>
    </xf>
    <xf numFmtId="2" fontId="36" fillId="4" borderId="103" xfId="0" applyNumberFormat="1" applyFont="1" applyFill="1" applyBorder="1" applyAlignment="1">
      <alignment horizontal="center"/>
    </xf>
    <xf numFmtId="0" fontId="35" fillId="15" borderId="114" xfId="0" applyFont="1" applyFill="1" applyBorder="1" applyAlignment="1">
      <alignment horizontal="center"/>
    </xf>
    <xf numFmtId="0" fontId="35" fillId="15" borderId="115" xfId="0" applyFont="1" applyFill="1" applyBorder="1" applyAlignment="1">
      <alignment horizontal="center"/>
    </xf>
    <xf numFmtId="20" fontId="35" fillId="15" borderId="115" xfId="0" applyNumberFormat="1" applyFont="1" applyFill="1" applyBorder="1" applyAlignment="1">
      <alignment horizontal="center"/>
    </xf>
    <xf numFmtId="0" fontId="35" fillId="15" borderId="97" xfId="0" applyFont="1" applyFill="1" applyBorder="1" applyAlignment="1">
      <alignment horizontal="center"/>
    </xf>
    <xf numFmtId="0" fontId="35" fillId="4" borderId="109" xfId="0" applyFont="1" applyFill="1" applyBorder="1" applyAlignment="1">
      <alignment horizontal="center"/>
    </xf>
    <xf numFmtId="1" fontId="36" fillId="4" borderId="35" xfId="0" applyNumberFormat="1" applyFont="1" applyFill="1" applyBorder="1" applyAlignment="1">
      <alignment horizontal="center"/>
    </xf>
    <xf numFmtId="0" fontId="35" fillId="6" borderId="106" xfId="0" applyFont="1" applyFill="1" applyBorder="1" applyAlignment="1">
      <alignment horizontal="center"/>
    </xf>
    <xf numFmtId="0" fontId="36" fillId="6" borderId="31" xfId="0" applyFont="1" applyFill="1" applyBorder="1" applyAlignment="1">
      <alignment horizontal="center"/>
    </xf>
    <xf numFmtId="1" fontId="36" fillId="6" borderId="32" xfId="0" applyNumberFormat="1" applyFont="1" applyFill="1" applyBorder="1" applyAlignment="1">
      <alignment horizontal="center"/>
    </xf>
    <xf numFmtId="0" fontId="35" fillId="6" borderId="110" xfId="0" applyFont="1" applyFill="1" applyBorder="1" applyAlignment="1">
      <alignment horizontal="center"/>
    </xf>
    <xf numFmtId="1" fontId="36" fillId="6" borderId="113" xfId="0" applyNumberFormat="1" applyFont="1" applyFill="1" applyBorder="1" applyAlignment="1">
      <alignment horizontal="center"/>
    </xf>
    <xf numFmtId="0" fontId="16" fillId="4" borderId="0" xfId="0" applyFont="1" applyFill="1" applyAlignment="1">
      <alignment horizontal="center"/>
    </xf>
    <xf numFmtId="2" fontId="16" fillId="4" borderId="0" xfId="0" applyNumberFormat="1" applyFont="1" applyFill="1" applyAlignment="1">
      <alignment horizontal="center"/>
    </xf>
    <xf numFmtId="0" fontId="14" fillId="4" borderId="213" xfId="0" applyFont="1" applyFill="1" applyBorder="1" applyAlignment="1">
      <alignment horizontal="center"/>
    </xf>
    <xf numFmtId="2" fontId="14" fillId="4" borderId="213" xfId="0" applyNumberFormat="1" applyFont="1" applyFill="1" applyBorder="1" applyAlignment="1">
      <alignment horizontal="center"/>
    </xf>
    <xf numFmtId="0" fontId="14" fillId="4" borderId="230" xfId="0" applyFont="1" applyFill="1" applyBorder="1" applyAlignment="1">
      <alignment horizontal="center"/>
    </xf>
    <xf numFmtId="2" fontId="14" fillId="4" borderId="230" xfId="0" applyNumberFormat="1" applyFont="1" applyFill="1" applyBorder="1" applyAlignment="1">
      <alignment horizontal="center"/>
    </xf>
    <xf numFmtId="0" fontId="38" fillId="22" borderId="0" xfId="0" applyFont="1" applyFill="1" applyAlignment="1">
      <alignment horizontal="center"/>
    </xf>
    <xf numFmtId="165" fontId="38" fillId="22" borderId="0" xfId="0" applyNumberFormat="1" applyFont="1" applyFill="1" applyAlignment="1">
      <alignment horizontal="center"/>
    </xf>
    <xf numFmtId="20" fontId="38" fillId="22" borderId="0" xfId="0" applyNumberFormat="1" applyFont="1" applyFill="1" applyAlignment="1">
      <alignment horizontal="center"/>
    </xf>
    <xf numFmtId="0" fontId="38" fillId="4" borderId="34" xfId="0" applyFont="1" applyFill="1" applyBorder="1" applyAlignment="1">
      <alignment horizontal="center"/>
    </xf>
    <xf numFmtId="0" fontId="38" fillId="33" borderId="57" xfId="0" applyFont="1" applyFill="1" applyBorder="1" applyAlignment="1">
      <alignment horizontal="center"/>
    </xf>
    <xf numFmtId="0" fontId="39" fillId="4" borderId="212" xfId="0" applyFont="1" applyFill="1" applyBorder="1"/>
    <xf numFmtId="0" fontId="39" fillId="4" borderId="0" xfId="0" applyFont="1" applyFill="1" applyAlignment="1">
      <alignment horizontal="center"/>
    </xf>
    <xf numFmtId="2" fontId="39" fillId="4" borderId="0" xfId="0" applyNumberFormat="1" applyFont="1" applyFill="1" applyAlignment="1">
      <alignment horizontal="center"/>
    </xf>
    <xf numFmtId="0" fontId="38" fillId="22" borderId="224" xfId="0" applyFont="1" applyFill="1" applyBorder="1" applyAlignment="1">
      <alignment horizontal="center"/>
    </xf>
    <xf numFmtId="0" fontId="38" fillId="22" borderId="97" xfId="0" applyFont="1" applyFill="1" applyBorder="1" applyAlignment="1">
      <alignment horizontal="center"/>
    </xf>
    <xf numFmtId="20" fontId="38" fillId="22" borderId="97" xfId="0" applyNumberFormat="1" applyFont="1" applyFill="1" applyBorder="1" applyAlignment="1">
      <alignment horizontal="center"/>
    </xf>
    <xf numFmtId="0" fontId="38" fillId="4" borderId="219" xfId="0" applyFont="1" applyFill="1" applyBorder="1" applyAlignment="1">
      <alignment horizontal="center"/>
    </xf>
    <xf numFmtId="1" fontId="39" fillId="4" borderId="35" xfId="0" applyNumberFormat="1" applyFont="1" applyFill="1" applyBorder="1" applyAlignment="1">
      <alignment horizontal="center"/>
    </xf>
    <xf numFmtId="0" fontId="38" fillId="33" borderId="216" xfId="0" applyFont="1" applyFill="1" applyBorder="1" applyAlignment="1">
      <alignment horizontal="center"/>
    </xf>
    <xf numFmtId="0" fontId="39" fillId="33" borderId="31" xfId="0" applyFont="1" applyFill="1" applyBorder="1" applyAlignment="1">
      <alignment horizontal="center"/>
    </xf>
    <xf numFmtId="1" fontId="39" fillId="33" borderId="32" xfId="0" applyNumberFormat="1" applyFont="1" applyFill="1" applyBorder="1" applyAlignment="1">
      <alignment horizontal="center"/>
    </xf>
    <xf numFmtId="0" fontId="38" fillId="33" borderId="220" xfId="0" applyFont="1" applyFill="1" applyBorder="1" applyAlignment="1">
      <alignment horizontal="center"/>
    </xf>
    <xf numFmtId="1" fontId="39" fillId="33" borderId="223" xfId="0" applyNumberFormat="1" applyFont="1" applyFill="1" applyBorder="1" applyAlignment="1">
      <alignment horizontal="center"/>
    </xf>
    <xf numFmtId="0" fontId="40" fillId="23" borderId="0" xfId="0" applyFont="1" applyFill="1" applyAlignment="1">
      <alignment horizontal="center"/>
    </xf>
    <xf numFmtId="165" fontId="40" fillId="23" borderId="0" xfId="0" applyNumberFormat="1" applyFont="1" applyFill="1" applyAlignment="1">
      <alignment horizontal="center"/>
    </xf>
    <xf numFmtId="20" fontId="40" fillId="23" borderId="0" xfId="0" applyNumberFormat="1" applyFont="1" applyFill="1" applyAlignment="1">
      <alignment horizontal="center"/>
    </xf>
    <xf numFmtId="0" fontId="40" fillId="4" borderId="34" xfId="0" applyFont="1" applyFill="1" applyBorder="1" applyAlignment="1">
      <alignment horizontal="center"/>
    </xf>
    <xf numFmtId="0" fontId="40" fillId="34" borderId="57" xfId="0" applyFont="1" applyFill="1" applyBorder="1" applyAlignment="1">
      <alignment horizontal="center"/>
    </xf>
    <xf numFmtId="0" fontId="41" fillId="4" borderId="229" xfId="0" applyFont="1" applyFill="1" applyBorder="1"/>
    <xf numFmtId="0" fontId="41" fillId="4" borderId="0" xfId="0" applyFont="1" applyFill="1" applyAlignment="1">
      <alignment horizontal="center"/>
    </xf>
    <xf numFmtId="2" fontId="41" fillId="4" borderId="0" xfId="0" applyNumberFormat="1" applyFont="1" applyFill="1" applyAlignment="1">
      <alignment horizontal="center"/>
    </xf>
    <xf numFmtId="0" fontId="40" fillId="23" borderId="241" xfId="0" applyFont="1" applyFill="1" applyBorder="1" applyAlignment="1">
      <alignment horizontal="center"/>
    </xf>
    <xf numFmtId="0" fontId="40" fillId="23" borderId="97" xfId="0" applyFont="1" applyFill="1" applyBorder="1" applyAlignment="1">
      <alignment horizontal="center"/>
    </xf>
    <xf numFmtId="20" fontId="40" fillId="23" borderId="97" xfId="0" applyNumberFormat="1" applyFont="1" applyFill="1" applyBorder="1" applyAlignment="1">
      <alignment horizontal="center"/>
    </xf>
    <xf numFmtId="0" fontId="40" fillId="4" borderId="236" xfId="0" applyFont="1" applyFill="1" applyBorder="1" applyAlignment="1">
      <alignment horizontal="center"/>
    </xf>
    <xf numFmtId="1" fontId="41" fillId="4" borderId="35" xfId="0" applyNumberFormat="1" applyFont="1" applyFill="1" applyBorder="1" applyAlignment="1">
      <alignment horizontal="center"/>
    </xf>
    <xf numFmtId="0" fontId="40" fillId="34" borderId="233" xfId="0" applyFont="1" applyFill="1" applyBorder="1" applyAlignment="1">
      <alignment horizontal="center"/>
    </xf>
    <xf numFmtId="0" fontId="41" fillId="34" borderId="31" xfId="0" applyFont="1" applyFill="1" applyBorder="1" applyAlignment="1">
      <alignment horizontal="center"/>
    </xf>
    <xf numFmtId="1" fontId="41" fillId="34" borderId="32" xfId="0" applyNumberFormat="1" applyFont="1" applyFill="1" applyBorder="1" applyAlignment="1">
      <alignment horizontal="center"/>
    </xf>
    <xf numFmtId="0" fontId="40" fillId="34" borderId="237" xfId="0" applyFont="1" applyFill="1" applyBorder="1" applyAlignment="1">
      <alignment horizontal="center"/>
    </xf>
    <xf numFmtId="1" fontId="41" fillId="34" borderId="240" xfId="0" applyNumberFormat="1" applyFont="1" applyFill="1" applyBorder="1" applyAlignment="1">
      <alignment horizontal="center"/>
    </xf>
    <xf numFmtId="0" fontId="4" fillId="24" borderId="0" xfId="0" applyFont="1" applyFill="1" applyAlignment="1">
      <alignment horizontal="center"/>
    </xf>
    <xf numFmtId="165" fontId="4" fillId="24" borderId="0" xfId="0" applyNumberFormat="1" applyFont="1" applyFill="1" applyAlignment="1">
      <alignment horizontal="center"/>
    </xf>
    <xf numFmtId="20" fontId="4" fillId="24" borderId="0" xfId="0" applyNumberFormat="1" applyFont="1" applyFill="1" applyAlignment="1">
      <alignment horizontal="center"/>
    </xf>
    <xf numFmtId="0" fontId="4" fillId="24" borderId="246" xfId="0" applyFont="1" applyFill="1" applyBorder="1" applyAlignment="1">
      <alignment horizontal="center"/>
    </xf>
    <xf numFmtId="0" fontId="14" fillId="4" borderId="246" xfId="0" applyFont="1" applyFill="1" applyBorder="1"/>
    <xf numFmtId="0" fontId="14" fillId="4" borderId="247" xfId="0" applyFont="1" applyFill="1" applyBorder="1" applyAlignment="1">
      <alignment horizontal="center"/>
    </xf>
    <xf numFmtId="2" fontId="14" fillId="4" borderId="247" xfId="0" applyNumberFormat="1" applyFont="1" applyFill="1" applyBorder="1" applyAlignment="1">
      <alignment horizontal="center"/>
    </xf>
    <xf numFmtId="0" fontId="43" fillId="4" borderId="34" xfId="0" applyFont="1" applyFill="1" applyBorder="1" applyAlignment="1">
      <alignment horizontal="center"/>
    </xf>
    <xf numFmtId="0" fontId="43" fillId="35" borderId="57" xfId="0" applyFont="1" applyFill="1" applyBorder="1" applyAlignment="1">
      <alignment horizontal="center"/>
    </xf>
    <xf numFmtId="0" fontId="43" fillId="4" borderId="248" xfId="0" applyFont="1" applyFill="1" applyBorder="1" applyAlignment="1">
      <alignment horizontal="center"/>
    </xf>
    <xf numFmtId="1" fontId="42" fillId="4" borderId="37" xfId="0" applyNumberFormat="1" applyFont="1" applyFill="1" applyBorder="1" applyAlignment="1">
      <alignment horizontal="center"/>
    </xf>
    <xf numFmtId="0" fontId="43" fillId="35" borderId="250" xfId="0" applyFont="1" applyFill="1" applyBorder="1" applyAlignment="1">
      <alignment horizontal="center"/>
    </xf>
    <xf numFmtId="0" fontId="42" fillId="35" borderId="31" xfId="0" applyFont="1" applyFill="1" applyBorder="1" applyAlignment="1">
      <alignment horizontal="center"/>
    </xf>
    <xf numFmtId="1" fontId="42" fillId="35" borderId="32" xfId="0" applyNumberFormat="1" applyFont="1" applyFill="1" applyBorder="1" applyAlignment="1">
      <alignment horizontal="center"/>
    </xf>
    <xf numFmtId="0" fontId="43" fillId="4" borderId="253" xfId="0" applyFont="1" applyFill="1" applyBorder="1" applyAlignment="1">
      <alignment horizontal="center"/>
    </xf>
    <xf numFmtId="1" fontId="42" fillId="4" borderId="35" xfId="0" applyNumberFormat="1" applyFont="1" applyFill="1" applyBorder="1" applyAlignment="1">
      <alignment horizontal="center"/>
    </xf>
    <xf numFmtId="0" fontId="43" fillId="35" borderId="254" xfId="0" applyFont="1" applyFill="1" applyBorder="1" applyAlignment="1">
      <alignment horizontal="center"/>
    </xf>
    <xf numFmtId="1" fontId="42" fillId="35" borderId="257" xfId="0" applyNumberFormat="1" applyFont="1" applyFill="1" applyBorder="1" applyAlignment="1">
      <alignment horizontal="center"/>
    </xf>
    <xf numFmtId="0" fontId="44" fillId="13" borderId="0" xfId="0" applyFont="1" applyFill="1" applyAlignment="1">
      <alignment horizontal="center"/>
    </xf>
    <xf numFmtId="165" fontId="44" fillId="13" borderId="0" xfId="0" applyNumberFormat="1" applyFont="1" applyFill="1" applyAlignment="1">
      <alignment horizontal="center"/>
    </xf>
    <xf numFmtId="20" fontId="44" fillId="13" borderId="0" xfId="0" applyNumberFormat="1" applyFont="1" applyFill="1" applyAlignment="1">
      <alignment horizontal="center"/>
    </xf>
    <xf numFmtId="0" fontId="44" fillId="4" borderId="34" xfId="0" applyFont="1" applyFill="1" applyBorder="1" applyAlignment="1">
      <alignment horizontal="center"/>
    </xf>
    <xf numFmtId="0" fontId="44" fillId="26" borderId="57" xfId="0" applyFont="1" applyFill="1" applyBorder="1" applyAlignment="1">
      <alignment horizontal="center"/>
    </xf>
    <xf numFmtId="0" fontId="45" fillId="4" borderId="42" xfId="0" applyFont="1" applyFill="1" applyBorder="1"/>
    <xf numFmtId="0" fontId="45" fillId="4" borderId="0" xfId="0" applyFont="1" applyFill="1" applyAlignment="1">
      <alignment horizontal="center"/>
    </xf>
    <xf numFmtId="2" fontId="45" fillId="4" borderId="0" xfId="0" applyNumberFormat="1" applyFont="1" applyFill="1" applyAlignment="1">
      <alignment horizontal="center"/>
    </xf>
    <xf numFmtId="0" fontId="44" fillId="13" borderId="140" xfId="0" applyFont="1" applyFill="1" applyBorder="1" applyAlignment="1">
      <alignment horizontal="center"/>
    </xf>
    <xf numFmtId="0" fontId="44" fillId="13" borderId="138" xfId="0" applyFont="1" applyFill="1" applyBorder="1" applyAlignment="1">
      <alignment horizontal="center"/>
    </xf>
    <xf numFmtId="20" fontId="44" fillId="13" borderId="138" xfId="0" applyNumberFormat="1" applyFont="1" applyFill="1" applyBorder="1" applyAlignment="1">
      <alignment horizontal="center"/>
    </xf>
    <xf numFmtId="0" fontId="44" fillId="13" borderId="97" xfId="0" applyFont="1" applyFill="1" applyBorder="1" applyAlignment="1">
      <alignment horizontal="center"/>
    </xf>
    <xf numFmtId="0" fontId="44" fillId="4" borderId="49" xfId="0" applyFont="1" applyFill="1" applyBorder="1" applyAlignment="1">
      <alignment horizontal="center"/>
    </xf>
    <xf numFmtId="1" fontId="45" fillId="4" borderId="35" xfId="0" applyNumberFormat="1" applyFont="1" applyFill="1" applyBorder="1" applyAlignment="1">
      <alignment horizontal="center"/>
    </xf>
    <xf numFmtId="0" fontId="44" fillId="26" borderId="46" xfId="0" applyFont="1" applyFill="1" applyBorder="1" applyAlignment="1">
      <alignment horizontal="center"/>
    </xf>
    <xf numFmtId="0" fontId="45" fillId="26" borderId="31" xfId="0" applyFont="1" applyFill="1" applyBorder="1" applyAlignment="1">
      <alignment horizontal="center"/>
    </xf>
    <xf numFmtId="1" fontId="45" fillId="26" borderId="32" xfId="0" applyNumberFormat="1" applyFont="1" applyFill="1" applyBorder="1" applyAlignment="1">
      <alignment horizontal="center"/>
    </xf>
    <xf numFmtId="0" fontId="44" fillId="26" borderId="50" xfId="0" applyFont="1" applyFill="1" applyBorder="1" applyAlignment="1">
      <alignment horizontal="center"/>
    </xf>
    <xf numFmtId="1" fontId="45" fillId="26" borderId="53" xfId="0" applyNumberFormat="1" applyFont="1" applyFill="1" applyBorder="1" applyAlignment="1">
      <alignment horizontal="center"/>
    </xf>
    <xf numFmtId="0" fontId="34" fillId="29" borderId="31" xfId="0" applyFont="1" applyFill="1" applyBorder="1" applyAlignment="1">
      <alignment horizontal="center"/>
    </xf>
    <xf numFmtId="0" fontId="46" fillId="4" borderId="34" xfId="0" applyFont="1" applyFill="1" applyBorder="1" applyAlignment="1">
      <alignment horizontal="center"/>
    </xf>
    <xf numFmtId="0" fontId="46" fillId="5" borderId="57" xfId="0" applyFont="1" applyFill="1" applyBorder="1" applyAlignment="1">
      <alignment horizontal="center"/>
    </xf>
    <xf numFmtId="0" fontId="47" fillId="4" borderId="85" xfId="0" applyFont="1" applyFill="1" applyBorder="1"/>
    <xf numFmtId="0" fontId="47" fillId="4" borderId="0" xfId="0" applyFont="1" applyFill="1" applyAlignment="1">
      <alignment horizontal="center"/>
    </xf>
    <xf numFmtId="0" fontId="46" fillId="4" borderId="92" xfId="0" applyFont="1" applyFill="1" applyBorder="1" applyAlignment="1">
      <alignment horizontal="center"/>
    </xf>
    <xf numFmtId="1" fontId="47" fillId="4" borderId="35" xfId="0" applyNumberFormat="1" applyFont="1" applyFill="1" applyBorder="1" applyAlignment="1">
      <alignment horizontal="center"/>
    </xf>
    <xf numFmtId="0" fontId="46" fillId="5" borderId="89" xfId="0" applyFont="1" applyFill="1" applyBorder="1" applyAlignment="1">
      <alignment horizontal="center"/>
    </xf>
    <xf numFmtId="0" fontId="47" fillId="5" borderId="31" xfId="0" applyFont="1" applyFill="1" applyBorder="1" applyAlignment="1">
      <alignment horizontal="center"/>
    </xf>
    <xf numFmtId="1" fontId="47" fillId="5" borderId="32" xfId="0" applyNumberFormat="1" applyFont="1" applyFill="1" applyBorder="1" applyAlignment="1">
      <alignment horizontal="center"/>
    </xf>
    <xf numFmtId="0" fontId="46" fillId="5" borderId="93" xfId="0" applyFont="1" applyFill="1" applyBorder="1" applyAlignment="1">
      <alignment horizontal="center"/>
    </xf>
    <xf numFmtId="1" fontId="47" fillId="5" borderId="96" xfId="0" applyNumberFormat="1" applyFont="1" applyFill="1" applyBorder="1" applyAlignment="1">
      <alignment horizontal="center"/>
    </xf>
    <xf numFmtId="0" fontId="48" fillId="17" borderId="117" xfId="0" applyFont="1" applyFill="1" applyBorder="1" applyAlignment="1">
      <alignment horizontal="center"/>
    </xf>
    <xf numFmtId="0" fontId="48" fillId="17" borderId="118" xfId="0" applyFont="1" applyFill="1" applyBorder="1" applyAlignment="1">
      <alignment horizontal="center"/>
    </xf>
    <xf numFmtId="0" fontId="49" fillId="4" borderId="0" xfId="0" applyFont="1" applyFill="1" applyAlignment="1">
      <alignment horizontal="center"/>
    </xf>
    <xf numFmtId="0" fontId="49" fillId="32" borderId="31" xfId="0" applyFont="1" applyFill="1" applyBorder="1" applyAlignment="1">
      <alignment horizontal="center"/>
    </xf>
    <xf numFmtId="2" fontId="5" fillId="4" borderId="0" xfId="0" applyNumberFormat="1" applyFont="1" applyFill="1" applyAlignment="1">
      <alignment horizontal="center"/>
    </xf>
    <xf numFmtId="2" fontId="5" fillId="4" borderId="86" xfId="0" applyNumberFormat="1" applyFont="1" applyFill="1" applyBorder="1" applyAlignment="1">
      <alignment horizontal="center"/>
    </xf>
    <xf numFmtId="0" fontId="45" fillId="4" borderId="31" xfId="0" applyFont="1" applyFill="1" applyBorder="1" applyAlignment="1">
      <alignment horizontal="center"/>
    </xf>
    <xf numFmtId="0" fontId="45" fillId="4" borderId="258" xfId="0" applyFont="1" applyFill="1" applyBorder="1" applyAlignment="1">
      <alignment horizontal="center"/>
    </xf>
    <xf numFmtId="0" fontId="34" fillId="4" borderId="258" xfId="0" applyFont="1" applyFill="1" applyBorder="1" applyAlignment="1">
      <alignment horizontal="center"/>
    </xf>
    <xf numFmtId="0" fontId="36" fillId="4" borderId="258" xfId="0" applyFont="1" applyFill="1" applyBorder="1" applyAlignment="1">
      <alignment horizontal="center"/>
    </xf>
    <xf numFmtId="0" fontId="47" fillId="4" borderId="258" xfId="0" applyFont="1" applyFill="1" applyBorder="1" applyAlignment="1">
      <alignment horizontal="center"/>
    </xf>
    <xf numFmtId="0" fontId="49" fillId="4" borderId="258" xfId="0" applyFont="1" applyFill="1" applyBorder="1" applyAlignment="1">
      <alignment horizontal="center"/>
    </xf>
    <xf numFmtId="0" fontId="26" fillId="4" borderId="258" xfId="0" applyFont="1" applyFill="1" applyBorder="1" applyAlignment="1">
      <alignment horizontal="center"/>
    </xf>
    <xf numFmtId="0" fontId="19" fillId="4" borderId="258" xfId="0" applyFont="1" applyFill="1" applyBorder="1" applyAlignment="1">
      <alignment horizontal="center"/>
    </xf>
    <xf numFmtId="0" fontId="29" fillId="4" borderId="258" xfId="0" applyFont="1" applyFill="1" applyBorder="1" applyAlignment="1">
      <alignment horizontal="center"/>
    </xf>
    <xf numFmtId="0" fontId="32" fillId="4" borderId="258" xfId="0" applyFont="1" applyFill="1" applyBorder="1" applyAlignment="1">
      <alignment horizontal="center"/>
    </xf>
    <xf numFmtId="0" fontId="39" fillId="4" borderId="258" xfId="0" applyFont="1" applyFill="1" applyBorder="1" applyAlignment="1">
      <alignment horizontal="center"/>
    </xf>
    <xf numFmtId="0" fontId="41" fillId="4" borderId="258" xfId="0" applyFont="1" applyFill="1" applyBorder="1" applyAlignment="1">
      <alignment horizontal="center"/>
    </xf>
    <xf numFmtId="0" fontId="42" fillId="4" borderId="258" xfId="0" applyFont="1" applyFill="1" applyBorder="1" applyAlignment="1">
      <alignment horizontal="center"/>
    </xf>
    <xf numFmtId="0" fontId="0" fillId="0" borderId="54" xfId="0" applyBorder="1" applyAlignment="1">
      <alignment horizontal="center"/>
    </xf>
    <xf numFmtId="0" fontId="51" fillId="2" borderId="32" xfId="0" applyFont="1" applyFill="1" applyBorder="1" applyAlignment="1">
      <alignment horizontal="center" vertical="center"/>
    </xf>
    <xf numFmtId="0" fontId="51" fillId="2" borderId="64" xfId="0" applyFont="1" applyFill="1" applyBorder="1" applyAlignment="1">
      <alignment horizontal="center" vertical="center"/>
    </xf>
    <xf numFmtId="0" fontId="51" fillId="9" borderId="64" xfId="0" applyFont="1" applyFill="1" applyBorder="1" applyAlignment="1">
      <alignment horizontal="center" vertical="center"/>
    </xf>
    <xf numFmtId="0" fontId="49" fillId="32" borderId="0" xfId="0" applyFont="1" applyFill="1" applyAlignment="1">
      <alignment horizontal="center"/>
    </xf>
    <xf numFmtId="0" fontId="0" fillId="11" borderId="0" xfId="0" applyFill="1" applyAlignment="1">
      <alignment horizontal="center"/>
    </xf>
    <xf numFmtId="0" fontId="0" fillId="10" borderId="0" xfId="0" applyFill="1" applyAlignment="1">
      <alignment horizontal="center"/>
    </xf>
    <xf numFmtId="0" fontId="31" fillId="11" borderId="0" xfId="0" applyFont="1" applyFill="1" applyAlignment="1">
      <alignment horizontal="center"/>
    </xf>
    <xf numFmtId="0" fontId="31" fillId="4" borderId="0" xfId="0" applyFont="1" applyFill="1" applyAlignment="1">
      <alignment horizontal="center"/>
    </xf>
    <xf numFmtId="0" fontId="31" fillId="30" borderId="0" xfId="0" applyFont="1" applyFill="1" applyAlignment="1">
      <alignment horizontal="center"/>
    </xf>
    <xf numFmtId="0" fontId="4" fillId="36" borderId="0" xfId="0" applyFont="1" applyFill="1" applyAlignment="1">
      <alignment horizontal="center"/>
    </xf>
    <xf numFmtId="0" fontId="5" fillId="36" borderId="260" xfId="0" applyFont="1" applyFill="1" applyBorder="1" applyAlignment="1">
      <alignment horizontal="center"/>
    </xf>
    <xf numFmtId="0" fontId="5" fillId="36" borderId="261" xfId="0" applyFont="1" applyFill="1" applyBorder="1" applyAlignment="1">
      <alignment horizontal="center"/>
    </xf>
    <xf numFmtId="0" fontId="4" fillId="36" borderId="54" xfId="0" applyFont="1" applyFill="1" applyBorder="1" applyAlignment="1">
      <alignment horizontal="center"/>
    </xf>
    <xf numFmtId="0" fontId="4" fillId="36" borderId="55" xfId="0" applyFont="1" applyFill="1" applyBorder="1" applyAlignment="1">
      <alignment horizontal="center"/>
    </xf>
    <xf numFmtId="0" fontId="48" fillId="17" borderId="262" xfId="0" applyFont="1" applyFill="1" applyBorder="1" applyAlignment="1">
      <alignment horizontal="center"/>
    </xf>
    <xf numFmtId="0" fontId="48" fillId="17" borderId="263" xfId="0" applyFont="1" applyFill="1" applyBorder="1" applyAlignment="1">
      <alignment horizontal="center"/>
    </xf>
    <xf numFmtId="0" fontId="48" fillId="17" borderId="264" xfId="0" applyFont="1" applyFill="1" applyBorder="1" applyAlignment="1">
      <alignment horizontal="center"/>
    </xf>
    <xf numFmtId="0" fontId="30" fillId="20" borderId="265" xfId="0" applyFont="1" applyFill="1" applyBorder="1" applyAlignment="1">
      <alignment horizontal="center"/>
    </xf>
    <xf numFmtId="0" fontId="30" fillId="20" borderId="266" xfId="0" applyFont="1" applyFill="1" applyBorder="1" applyAlignment="1">
      <alignment horizontal="center"/>
    </xf>
    <xf numFmtId="0" fontId="30" fillId="20" borderId="267" xfId="0" applyFont="1" applyFill="1" applyBorder="1" applyAlignment="1">
      <alignment horizontal="center"/>
    </xf>
    <xf numFmtId="0" fontId="48" fillId="17" borderId="54" xfId="0" applyFont="1" applyFill="1" applyBorder="1" applyAlignment="1">
      <alignment horizontal="center"/>
    </xf>
    <xf numFmtId="0" fontId="30" fillId="20" borderId="258" xfId="0" applyFont="1" applyFill="1" applyBorder="1" applyAlignment="1">
      <alignment horizontal="center"/>
    </xf>
    <xf numFmtId="0" fontId="0" fillId="10" borderId="97" xfId="0" applyFill="1" applyBorder="1" applyAlignment="1">
      <alignment horizontal="center"/>
    </xf>
    <xf numFmtId="0" fontId="31" fillId="30" borderId="97" xfId="0" applyFont="1" applyFill="1" applyBorder="1" applyAlignment="1">
      <alignment horizontal="center"/>
    </xf>
    <xf numFmtId="0" fontId="48" fillId="4" borderId="0" xfId="0" applyFont="1" applyFill="1" applyAlignment="1">
      <alignment horizontal="center"/>
    </xf>
    <xf numFmtId="0" fontId="48" fillId="32" borderId="0" xfId="0" applyFont="1" applyFill="1" applyAlignment="1">
      <alignment horizontal="center"/>
    </xf>
    <xf numFmtId="0" fontId="48" fillId="17" borderId="119" xfId="0" applyFont="1" applyFill="1" applyBorder="1" applyAlignment="1">
      <alignment horizontal="center"/>
    </xf>
    <xf numFmtId="0" fontId="49" fillId="4" borderId="120" xfId="0" applyFont="1" applyFill="1" applyBorder="1" applyAlignment="1">
      <alignment horizontal="center"/>
    </xf>
    <xf numFmtId="0" fontId="49" fillId="4" borderId="121" xfId="0" applyFont="1" applyFill="1" applyBorder="1" applyAlignment="1">
      <alignment horizontal="center"/>
    </xf>
    <xf numFmtId="0" fontId="49" fillId="32" borderId="120" xfId="0" applyFont="1" applyFill="1" applyBorder="1" applyAlignment="1">
      <alignment horizontal="center"/>
    </xf>
    <xf numFmtId="0" fontId="49" fillId="32" borderId="121" xfId="0" applyFont="1" applyFill="1" applyBorder="1" applyAlignment="1">
      <alignment horizontal="center"/>
    </xf>
    <xf numFmtId="0" fontId="49" fillId="32" borderId="268" xfId="0" applyFont="1" applyFill="1" applyBorder="1" applyAlignment="1">
      <alignment horizontal="center"/>
    </xf>
    <xf numFmtId="0" fontId="48" fillId="32" borderId="269" xfId="0" applyFont="1" applyFill="1" applyBorder="1" applyAlignment="1">
      <alignment horizontal="center"/>
    </xf>
    <xf numFmtId="0" fontId="49" fillId="32" borderId="269" xfId="0" applyFont="1" applyFill="1" applyBorder="1" applyAlignment="1">
      <alignment horizontal="center"/>
    </xf>
    <xf numFmtId="0" fontId="49" fillId="32" borderId="270" xfId="0" applyFont="1" applyFill="1" applyBorder="1" applyAlignment="1">
      <alignment horizontal="center"/>
    </xf>
    <xf numFmtId="0" fontId="49" fillId="32" borderId="271" xfId="0" applyFont="1" applyFill="1" applyBorder="1" applyAlignment="1">
      <alignment horizontal="center"/>
    </xf>
    <xf numFmtId="0" fontId="48" fillId="32" borderId="272" xfId="0" applyFont="1" applyFill="1" applyBorder="1" applyAlignment="1">
      <alignment horizontal="center"/>
    </xf>
    <xf numFmtId="0" fontId="49" fillId="32" borderId="272" xfId="0" applyFont="1" applyFill="1" applyBorder="1" applyAlignment="1">
      <alignment horizontal="center"/>
    </xf>
    <xf numFmtId="0" fontId="49" fillId="32" borderId="273" xfId="0" applyFont="1" applyFill="1" applyBorder="1" applyAlignment="1">
      <alignment horizontal="center"/>
    </xf>
    <xf numFmtId="0" fontId="22" fillId="4" borderId="0" xfId="0" applyFont="1" applyFill="1"/>
    <xf numFmtId="0" fontId="9" fillId="4" borderId="0" xfId="1" applyFont="1" applyFill="1" applyAlignment="1">
      <alignment horizontal="left"/>
    </xf>
    <xf numFmtId="0" fontId="23" fillId="4" borderId="0" xfId="0" applyFont="1" applyFill="1"/>
    <xf numFmtId="0" fontId="15" fillId="4" borderId="0" xfId="0" applyFont="1" applyFill="1"/>
    <xf numFmtId="0" fontId="15" fillId="4" borderId="0" xfId="0" applyFont="1" applyFill="1" applyAlignment="1">
      <alignment horizontal="center"/>
    </xf>
    <xf numFmtId="0" fontId="7" fillId="4" borderId="13" xfId="0" applyFont="1" applyFill="1" applyBorder="1" applyAlignment="1">
      <alignment horizontal="center" vertical="top"/>
    </xf>
    <xf numFmtId="0" fontId="6" fillId="4" borderId="0" xfId="0" quotePrefix="1" applyFont="1" applyFill="1" applyAlignment="1">
      <alignment horizontal="center"/>
    </xf>
    <xf numFmtId="20" fontId="0" fillId="0" borderId="0" xfId="0" applyNumberFormat="1"/>
    <xf numFmtId="165" fontId="0" fillId="0" borderId="0" xfId="0" applyNumberFormat="1"/>
    <xf numFmtId="14" fontId="0" fillId="2" borderId="0" xfId="0" applyNumberFormat="1" applyFill="1"/>
    <xf numFmtId="20" fontId="0" fillId="2" borderId="0" xfId="0" applyNumberFormat="1" applyFill="1"/>
    <xf numFmtId="166" fontId="8" fillId="3" borderId="0" xfId="0" applyNumberFormat="1" applyFont="1" applyFill="1" applyAlignment="1">
      <alignment horizontal="center"/>
    </xf>
    <xf numFmtId="0" fontId="54" fillId="5" borderId="0" xfId="0" applyFont="1" applyFill="1"/>
    <xf numFmtId="0" fontId="50" fillId="6" borderId="66" xfId="0" applyFont="1" applyFill="1" applyBorder="1" applyAlignment="1" applyProtection="1">
      <alignment horizontal="center"/>
      <protection locked="0"/>
    </xf>
    <xf numFmtId="0" fontId="50" fillId="7" borderId="30" xfId="0" applyFont="1" applyFill="1" applyBorder="1" applyAlignment="1" applyProtection="1">
      <alignment horizontal="center"/>
      <protection locked="0"/>
    </xf>
    <xf numFmtId="0" fontId="37" fillId="6" borderId="34" xfId="0" applyFont="1" applyFill="1" applyBorder="1" applyAlignment="1" applyProtection="1">
      <alignment horizontal="center"/>
      <protection locked="0"/>
    </xf>
    <xf numFmtId="0" fontId="37" fillId="6" borderId="88" xfId="0" applyFont="1" applyFill="1" applyBorder="1" applyAlignment="1" applyProtection="1">
      <alignment horizontal="center"/>
      <protection locked="0"/>
    </xf>
    <xf numFmtId="0" fontId="37" fillId="7" borderId="32" xfId="0" applyFont="1" applyFill="1" applyBorder="1" applyAlignment="1" applyProtection="1">
      <alignment horizontal="center"/>
      <protection locked="0"/>
    </xf>
    <xf numFmtId="0" fontId="37" fillId="7" borderId="90" xfId="0" applyFont="1" applyFill="1" applyBorder="1" applyAlignment="1" applyProtection="1">
      <alignment horizontal="center"/>
      <protection locked="0"/>
    </xf>
    <xf numFmtId="0" fontId="37" fillId="6" borderId="32" xfId="0" applyFont="1" applyFill="1" applyBorder="1" applyAlignment="1" applyProtection="1">
      <alignment horizontal="center"/>
      <protection locked="0"/>
    </xf>
    <xf numFmtId="0" fontId="37" fillId="6" borderId="90" xfId="0" applyFont="1" applyFill="1" applyBorder="1" applyAlignment="1" applyProtection="1">
      <alignment horizontal="center"/>
      <protection locked="0"/>
    </xf>
    <xf numFmtId="0" fontId="37" fillId="7" borderId="33" xfId="0" applyFont="1" applyFill="1" applyBorder="1" applyAlignment="1" applyProtection="1">
      <alignment horizontal="center"/>
      <protection locked="0"/>
    </xf>
    <xf numFmtId="0" fontId="37" fillId="7" borderId="91" xfId="0" applyFont="1" applyFill="1" applyBorder="1" applyAlignment="1" applyProtection="1">
      <alignment horizontal="center"/>
      <protection locked="0"/>
    </xf>
    <xf numFmtId="0" fontId="37" fillId="6" borderId="45" xfId="0" applyFont="1" applyFill="1" applyBorder="1" applyAlignment="1" applyProtection="1">
      <alignment horizontal="center"/>
      <protection locked="0"/>
    </xf>
    <xf numFmtId="0" fontId="37" fillId="7" borderId="47" xfId="0" applyFont="1" applyFill="1" applyBorder="1" applyAlignment="1" applyProtection="1">
      <alignment horizontal="center"/>
      <protection locked="0"/>
    </xf>
    <xf numFmtId="0" fontId="37" fillId="6" borderId="47" xfId="0" applyFont="1" applyFill="1" applyBorder="1" applyAlignment="1" applyProtection="1">
      <alignment horizontal="center"/>
      <protection locked="0"/>
    </xf>
    <xf numFmtId="0" fontId="37" fillId="7" borderId="48" xfId="0" applyFont="1" applyFill="1" applyBorder="1" applyAlignment="1" applyProtection="1">
      <alignment horizontal="center"/>
      <protection locked="0"/>
    </xf>
    <xf numFmtId="0" fontId="37" fillId="6" borderId="165" xfId="0" applyFont="1" applyFill="1" applyBorder="1" applyAlignment="1" applyProtection="1">
      <alignment horizontal="center"/>
      <protection locked="0"/>
    </xf>
    <xf numFmtId="0" fontId="37" fillId="7" borderId="167" xfId="0" applyFont="1" applyFill="1" applyBorder="1" applyAlignment="1" applyProtection="1">
      <alignment horizontal="center"/>
      <protection locked="0"/>
    </xf>
    <xf numFmtId="0" fontId="37" fillId="6" borderId="167" xfId="0" applyFont="1" applyFill="1" applyBorder="1" applyAlignment="1" applyProtection="1">
      <alignment horizontal="center"/>
      <protection locked="0"/>
    </xf>
    <xf numFmtId="0" fontId="37" fillId="7" borderId="168" xfId="0" applyFont="1" applyFill="1" applyBorder="1" applyAlignment="1" applyProtection="1">
      <alignment horizontal="center"/>
      <protection locked="0"/>
    </xf>
    <xf numFmtId="0" fontId="37" fillId="6" borderId="72" xfId="0" applyFont="1" applyFill="1" applyBorder="1" applyAlignment="1" applyProtection="1">
      <alignment horizontal="center"/>
      <protection locked="0"/>
    </xf>
    <xf numFmtId="0" fontId="37" fillId="7" borderId="74" xfId="0" applyFont="1" applyFill="1" applyBorder="1" applyAlignment="1" applyProtection="1">
      <alignment horizontal="center"/>
      <protection locked="0"/>
    </xf>
    <xf numFmtId="0" fontId="37" fillId="6" borderId="74" xfId="0" applyFont="1" applyFill="1" applyBorder="1" applyAlignment="1" applyProtection="1">
      <alignment horizontal="center"/>
      <protection locked="0"/>
    </xf>
    <xf numFmtId="0" fontId="37" fillId="7" borderId="75" xfId="0" applyFont="1" applyFill="1" applyBorder="1" applyAlignment="1" applyProtection="1">
      <alignment horizontal="center"/>
      <protection locked="0"/>
    </xf>
    <xf numFmtId="0" fontId="37" fillId="6" borderId="123" xfId="0" applyFont="1" applyFill="1" applyBorder="1" applyAlignment="1" applyProtection="1">
      <alignment horizontal="center"/>
      <protection locked="0"/>
    </xf>
    <xf numFmtId="0" fontId="37" fillId="7" borderId="125" xfId="0" applyFont="1" applyFill="1" applyBorder="1" applyAlignment="1" applyProtection="1">
      <alignment horizontal="center"/>
      <protection locked="0"/>
    </xf>
    <xf numFmtId="0" fontId="37" fillId="6" borderId="125" xfId="0" applyFont="1" applyFill="1" applyBorder="1" applyAlignment="1" applyProtection="1">
      <alignment horizontal="center"/>
      <protection locked="0"/>
    </xf>
    <xf numFmtId="0" fontId="37" fillId="7" borderId="126" xfId="0" applyFont="1" applyFill="1" applyBorder="1" applyAlignment="1" applyProtection="1">
      <alignment horizontal="center"/>
      <protection locked="0"/>
    </xf>
    <xf numFmtId="0" fontId="37" fillId="6" borderId="181" xfId="0" applyFont="1" applyFill="1" applyBorder="1" applyAlignment="1" applyProtection="1">
      <alignment horizontal="center"/>
      <protection locked="0"/>
    </xf>
    <xf numFmtId="0" fontId="37" fillId="7" borderId="183" xfId="0" applyFont="1" applyFill="1" applyBorder="1" applyAlignment="1" applyProtection="1">
      <alignment horizontal="center"/>
      <protection locked="0"/>
    </xf>
    <xf numFmtId="0" fontId="37" fillId="6" borderId="183" xfId="0" applyFont="1" applyFill="1" applyBorder="1" applyAlignment="1" applyProtection="1">
      <alignment horizontal="center"/>
      <protection locked="0"/>
    </xf>
    <xf numFmtId="0" fontId="37" fillId="7" borderId="184" xfId="0" applyFont="1" applyFill="1" applyBorder="1" applyAlignment="1" applyProtection="1">
      <alignment horizontal="center"/>
      <protection locked="0"/>
    </xf>
    <xf numFmtId="0" fontId="37" fillId="6" borderId="105" xfId="0" applyFont="1" applyFill="1" applyBorder="1" applyAlignment="1" applyProtection="1">
      <alignment horizontal="center"/>
      <protection locked="0"/>
    </xf>
    <xf numFmtId="0" fontId="37" fillId="7" borderId="107" xfId="0" applyFont="1" applyFill="1" applyBorder="1" applyAlignment="1" applyProtection="1">
      <alignment horizontal="center"/>
      <protection locked="0"/>
    </xf>
    <xf numFmtId="0" fontId="37" fillId="6" borderId="107" xfId="0" applyFont="1" applyFill="1" applyBorder="1" applyAlignment="1" applyProtection="1">
      <alignment horizontal="center"/>
      <protection locked="0"/>
    </xf>
    <xf numFmtId="0" fontId="37" fillId="7" borderId="108" xfId="0" applyFont="1" applyFill="1" applyBorder="1" applyAlignment="1" applyProtection="1">
      <alignment horizontal="center"/>
      <protection locked="0"/>
    </xf>
    <xf numFmtId="0" fontId="37" fillId="6" borderId="148" xfId="0" applyFont="1" applyFill="1" applyBorder="1" applyAlignment="1" applyProtection="1">
      <alignment horizontal="center"/>
      <protection locked="0"/>
    </xf>
    <xf numFmtId="0" fontId="37" fillId="7" borderId="150" xfId="0" applyFont="1" applyFill="1" applyBorder="1" applyAlignment="1" applyProtection="1">
      <alignment horizontal="center"/>
      <protection locked="0"/>
    </xf>
    <xf numFmtId="0" fontId="37" fillId="6" borderId="150" xfId="0" applyFont="1" applyFill="1" applyBorder="1" applyAlignment="1" applyProtection="1">
      <alignment horizontal="center"/>
      <protection locked="0"/>
    </xf>
    <xf numFmtId="0" fontId="37" fillId="7" borderId="151" xfId="0" applyFont="1" applyFill="1" applyBorder="1" applyAlignment="1" applyProtection="1">
      <alignment horizontal="center"/>
      <protection locked="0"/>
    </xf>
    <xf numFmtId="0" fontId="37" fillId="6" borderId="198" xfId="0" applyFont="1" applyFill="1" applyBorder="1" applyAlignment="1" applyProtection="1">
      <alignment horizontal="center"/>
      <protection locked="0"/>
    </xf>
    <xf numFmtId="0" fontId="37" fillId="7" borderId="200" xfId="0" applyFont="1" applyFill="1" applyBorder="1" applyAlignment="1" applyProtection="1">
      <alignment horizontal="center"/>
      <protection locked="0"/>
    </xf>
    <xf numFmtId="0" fontId="37" fillId="6" borderId="200" xfId="0" applyFont="1" applyFill="1" applyBorder="1" applyAlignment="1" applyProtection="1">
      <alignment horizontal="center"/>
      <protection locked="0"/>
    </xf>
    <xf numFmtId="0" fontId="37" fillId="7" borderId="201" xfId="0" applyFont="1" applyFill="1" applyBorder="1" applyAlignment="1" applyProtection="1">
      <alignment horizontal="center"/>
      <protection locked="0"/>
    </xf>
    <xf numFmtId="0" fontId="37" fillId="6" borderId="215" xfId="0" applyFont="1" applyFill="1" applyBorder="1" applyAlignment="1" applyProtection="1">
      <alignment horizontal="center"/>
      <protection locked="0"/>
    </xf>
    <xf numFmtId="0" fontId="37" fillId="7" borderId="217" xfId="0" applyFont="1" applyFill="1" applyBorder="1" applyAlignment="1" applyProtection="1">
      <alignment horizontal="center"/>
      <protection locked="0"/>
    </xf>
    <xf numFmtId="0" fontId="37" fillId="6" borderId="217" xfId="0" applyFont="1" applyFill="1" applyBorder="1" applyAlignment="1" applyProtection="1">
      <alignment horizontal="center"/>
      <protection locked="0"/>
    </xf>
    <xf numFmtId="0" fontId="37" fillId="7" borderId="218" xfId="0" applyFont="1" applyFill="1" applyBorder="1" applyAlignment="1" applyProtection="1">
      <alignment horizontal="center"/>
      <protection locked="0"/>
    </xf>
    <xf numFmtId="0" fontId="37" fillId="6" borderId="232" xfId="0" applyFont="1" applyFill="1" applyBorder="1" applyAlignment="1" applyProtection="1">
      <alignment horizontal="center"/>
      <protection locked="0"/>
    </xf>
    <xf numFmtId="0" fontId="37" fillId="7" borderId="234" xfId="0" applyFont="1" applyFill="1" applyBorder="1" applyAlignment="1" applyProtection="1">
      <alignment horizontal="center"/>
      <protection locked="0"/>
    </xf>
    <xf numFmtId="0" fontId="37" fillId="6" borderId="234" xfId="0" applyFont="1" applyFill="1" applyBorder="1" applyAlignment="1" applyProtection="1">
      <alignment horizontal="center"/>
      <protection locked="0"/>
    </xf>
    <xf numFmtId="0" fontId="37" fillId="7" borderId="235" xfId="0" applyFont="1" applyFill="1" applyBorder="1" applyAlignment="1" applyProtection="1">
      <alignment horizontal="center"/>
      <protection locked="0"/>
    </xf>
    <xf numFmtId="0" fontId="37" fillId="6" borderId="249" xfId="0" applyFont="1" applyFill="1" applyBorder="1" applyAlignment="1" applyProtection="1">
      <alignment horizontal="center"/>
      <protection locked="0"/>
    </xf>
    <xf numFmtId="0" fontId="37" fillId="7" borderId="251" xfId="0" applyFont="1" applyFill="1" applyBorder="1" applyAlignment="1" applyProtection="1">
      <alignment horizontal="center"/>
      <protection locked="0"/>
    </xf>
    <xf numFmtId="0" fontId="37" fillId="6" borderId="251" xfId="0" applyFont="1" applyFill="1" applyBorder="1" applyAlignment="1" applyProtection="1">
      <alignment horizontal="center"/>
      <protection locked="0"/>
    </xf>
    <xf numFmtId="0" fontId="37" fillId="7" borderId="252" xfId="0" applyFont="1" applyFill="1" applyBorder="1" applyAlignment="1" applyProtection="1">
      <alignment horizontal="center"/>
      <protection locked="0"/>
    </xf>
    <xf numFmtId="0" fontId="50" fillId="6" borderId="34" xfId="0" applyFont="1" applyFill="1" applyBorder="1" applyAlignment="1" applyProtection="1">
      <alignment horizontal="center"/>
      <protection locked="0"/>
    </xf>
    <xf numFmtId="0" fontId="50" fillId="7" borderId="32" xfId="0" applyFont="1" applyFill="1" applyBorder="1" applyAlignment="1" applyProtection="1">
      <alignment horizontal="center"/>
      <protection locked="0"/>
    </xf>
    <xf numFmtId="0" fontId="50" fillId="7" borderId="136" xfId="0" applyFont="1" applyFill="1" applyBorder="1" applyAlignment="1" applyProtection="1">
      <alignment horizontal="center"/>
      <protection locked="0"/>
    </xf>
    <xf numFmtId="0" fontId="50" fillId="0" borderId="0" xfId="0" applyFont="1" applyAlignment="1" applyProtection="1">
      <alignment horizontal="center"/>
      <protection locked="0"/>
    </xf>
    <xf numFmtId="0" fontId="50" fillId="6" borderId="30" xfId="0" applyFont="1" applyFill="1" applyBorder="1" applyAlignment="1" applyProtection="1">
      <alignment horizontal="center"/>
      <protection locked="0"/>
    </xf>
    <xf numFmtId="0" fontId="50" fillId="6" borderId="32" xfId="0" applyFont="1" applyFill="1" applyBorder="1" applyAlignment="1" applyProtection="1">
      <alignment horizontal="center"/>
      <protection locked="0"/>
    </xf>
    <xf numFmtId="0" fontId="50" fillId="7" borderId="259" xfId="0" applyFont="1" applyFill="1" applyBorder="1" applyAlignment="1" applyProtection="1">
      <alignment horizontal="center"/>
      <protection locked="0"/>
    </xf>
    <xf numFmtId="0" fontId="50" fillId="7" borderId="33" xfId="0" applyFont="1" applyFill="1" applyBorder="1" applyAlignment="1" applyProtection="1">
      <alignment horizontal="center"/>
      <protection locked="0"/>
    </xf>
    <xf numFmtId="0" fontId="50" fillId="6" borderId="55" xfId="0" applyFont="1" applyFill="1" applyBorder="1" applyAlignment="1" applyProtection="1">
      <alignment horizontal="center"/>
      <protection locked="0"/>
    </xf>
    <xf numFmtId="0" fontId="50" fillId="6" borderId="62" xfId="0" applyFont="1" applyFill="1" applyBorder="1" applyAlignment="1" applyProtection="1">
      <alignment horizontal="center"/>
      <protection locked="0"/>
    </xf>
    <xf numFmtId="0" fontId="56" fillId="25" borderId="0" xfId="0" applyFont="1" applyFill="1"/>
    <xf numFmtId="0" fontId="56" fillId="25" borderId="0" xfId="0" applyFont="1" applyFill="1" applyAlignment="1">
      <alignment horizontal="center"/>
    </xf>
    <xf numFmtId="0" fontId="18" fillId="25" borderId="0" xfId="0" applyFont="1" applyFill="1" applyAlignment="1">
      <alignment horizontal="center"/>
    </xf>
    <xf numFmtId="0" fontId="18" fillId="25" borderId="0" xfId="0" applyFont="1" applyFill="1"/>
    <xf numFmtId="0" fontId="57" fillId="4" borderId="0" xfId="0" applyFont="1" applyFill="1"/>
    <xf numFmtId="0" fontId="58" fillId="17" borderId="0" xfId="0" applyFont="1" applyFill="1" applyAlignment="1">
      <alignment horizontal="center"/>
    </xf>
    <xf numFmtId="0" fontId="58" fillId="4" borderId="34" xfId="0" applyFont="1" applyFill="1" applyBorder="1" applyAlignment="1">
      <alignment horizontal="center"/>
    </xf>
    <xf numFmtId="0" fontId="58" fillId="32" borderId="57" xfId="0" applyFont="1" applyFill="1" applyBorder="1" applyAlignment="1">
      <alignment horizontal="center"/>
    </xf>
    <xf numFmtId="0" fontId="59" fillId="4" borderId="120" xfId="0" applyFont="1" applyFill="1" applyBorder="1"/>
    <xf numFmtId="0" fontId="59" fillId="4" borderId="0" xfId="0" applyFont="1" applyFill="1" applyAlignment="1">
      <alignment horizontal="center"/>
    </xf>
    <xf numFmtId="2" fontId="59" fillId="4" borderId="0" xfId="0" applyNumberFormat="1" applyFont="1" applyFill="1" applyAlignment="1">
      <alignment horizontal="center"/>
    </xf>
    <xf numFmtId="0" fontId="58" fillId="17" borderId="133" xfId="0" applyFont="1" applyFill="1" applyBorder="1" applyAlignment="1">
      <alignment horizontal="center"/>
    </xf>
    <xf numFmtId="0" fontId="58" fillId="17" borderId="132" xfId="0" applyFont="1" applyFill="1" applyBorder="1" applyAlignment="1">
      <alignment horizontal="center"/>
    </xf>
    <xf numFmtId="0" fontId="58" fillId="17" borderId="97" xfId="0" applyFont="1" applyFill="1" applyBorder="1" applyAlignment="1">
      <alignment horizontal="center"/>
    </xf>
    <xf numFmtId="0" fontId="58" fillId="4" borderId="127" xfId="0" applyFont="1" applyFill="1" applyBorder="1" applyAlignment="1">
      <alignment horizontal="center"/>
    </xf>
    <xf numFmtId="1" fontId="59" fillId="4" borderId="35" xfId="0" applyNumberFormat="1" applyFont="1" applyFill="1" applyBorder="1" applyAlignment="1">
      <alignment horizontal="center"/>
    </xf>
    <xf numFmtId="0" fontId="58" fillId="32" borderId="124" xfId="0" applyFont="1" applyFill="1" applyBorder="1" applyAlignment="1">
      <alignment horizontal="center"/>
    </xf>
    <xf numFmtId="1" fontId="59" fillId="32" borderId="32" xfId="0" applyNumberFormat="1" applyFont="1" applyFill="1" applyBorder="1" applyAlignment="1">
      <alignment horizontal="center"/>
    </xf>
    <xf numFmtId="0" fontId="58" fillId="32" borderId="128" xfId="0" applyFont="1" applyFill="1" applyBorder="1" applyAlignment="1">
      <alignment horizontal="center"/>
    </xf>
    <xf numFmtId="1" fontId="59" fillId="32" borderId="131" xfId="0" applyNumberFormat="1" applyFont="1" applyFill="1" applyBorder="1" applyAlignment="1">
      <alignment horizontal="center"/>
    </xf>
    <xf numFmtId="0" fontId="60" fillId="14" borderId="0" xfId="0" applyFont="1" applyFill="1" applyAlignment="1">
      <alignment horizontal="center"/>
    </xf>
    <xf numFmtId="165" fontId="60" fillId="14" borderId="0" xfId="0" applyNumberFormat="1" applyFont="1" applyFill="1" applyAlignment="1">
      <alignment horizontal="center"/>
    </xf>
    <xf numFmtId="20" fontId="60" fillId="14" borderId="0" xfId="0" applyNumberFormat="1" applyFont="1" applyFill="1" applyAlignment="1">
      <alignment horizontal="center"/>
    </xf>
    <xf numFmtId="0" fontId="60" fillId="4" borderId="34" xfId="0" applyFont="1" applyFill="1" applyBorder="1" applyAlignment="1">
      <alignment horizontal="center"/>
    </xf>
    <xf numFmtId="0" fontId="60" fillId="29" borderId="57" xfId="0" applyFont="1" applyFill="1" applyBorder="1" applyAlignment="1">
      <alignment horizontal="center"/>
    </xf>
    <xf numFmtId="0" fontId="61" fillId="4" borderId="70" xfId="0" applyFont="1" applyFill="1" applyBorder="1"/>
    <xf numFmtId="0" fontId="61" fillId="4" borderId="0" xfId="0" applyFont="1" applyFill="1" applyAlignment="1">
      <alignment horizontal="center"/>
    </xf>
    <xf numFmtId="2" fontId="61" fillId="4" borderId="0" xfId="0" applyNumberFormat="1" applyFont="1" applyFill="1" applyAlignment="1">
      <alignment horizontal="center"/>
    </xf>
    <xf numFmtId="20" fontId="60" fillId="14" borderId="70" xfId="0" applyNumberFormat="1" applyFont="1" applyFill="1" applyBorder="1" applyAlignment="1">
      <alignment horizontal="center"/>
    </xf>
    <xf numFmtId="0" fontId="60" fillId="4" borderId="77" xfId="0" applyFont="1" applyFill="1" applyBorder="1" applyAlignment="1">
      <alignment horizontal="center"/>
    </xf>
    <xf numFmtId="1" fontId="61" fillId="4" borderId="35" xfId="0" applyNumberFormat="1" applyFont="1" applyFill="1" applyBorder="1" applyAlignment="1">
      <alignment horizontal="center"/>
    </xf>
    <xf numFmtId="0" fontId="60" fillId="29" borderId="73" xfId="0" applyFont="1" applyFill="1" applyBorder="1" applyAlignment="1">
      <alignment horizontal="center"/>
    </xf>
    <xf numFmtId="1" fontId="61" fillId="29" borderId="32" xfId="0" applyNumberFormat="1" applyFont="1" applyFill="1" applyBorder="1" applyAlignment="1">
      <alignment horizontal="center"/>
    </xf>
    <xf numFmtId="0" fontId="60" fillId="29" borderId="78" xfId="0" applyFont="1" applyFill="1" applyBorder="1" applyAlignment="1">
      <alignment horizontal="center"/>
    </xf>
    <xf numFmtId="1" fontId="61" fillId="29" borderId="81" xfId="0" applyNumberFormat="1" applyFont="1" applyFill="1" applyBorder="1" applyAlignment="1">
      <alignment horizontal="center"/>
    </xf>
    <xf numFmtId="0" fontId="1" fillId="4" borderId="0" xfId="1" applyFill="1"/>
    <xf numFmtId="0" fontId="6" fillId="9" borderId="0" xfId="0" applyFont="1" applyFill="1"/>
    <xf numFmtId="0" fontId="0" fillId="9" borderId="0" xfId="0" applyFill="1"/>
    <xf numFmtId="0" fontId="0" fillId="9" borderId="21" xfId="0" applyFill="1" applyBorder="1"/>
    <xf numFmtId="0" fontId="0" fillId="9" borderId="22" xfId="0" applyFill="1" applyBorder="1"/>
    <xf numFmtId="0" fontId="0" fillId="9" borderId="24" xfId="0" applyFill="1" applyBorder="1"/>
    <xf numFmtId="0" fontId="0" fillId="9" borderId="25" xfId="0" applyFill="1" applyBorder="1"/>
    <xf numFmtId="165" fontId="44" fillId="4" borderId="56" xfId="0" applyNumberFormat="1" applyFont="1" applyFill="1" applyBorder="1" applyAlignment="1">
      <alignment horizontal="center"/>
    </xf>
    <xf numFmtId="20" fontId="45" fillId="4" borderId="36" xfId="0" applyNumberFormat="1" applyFont="1" applyFill="1" applyBorder="1" applyAlignment="1">
      <alignment horizontal="center"/>
    </xf>
    <xf numFmtId="165" fontId="44" fillId="26" borderId="58" xfId="0" applyNumberFormat="1" applyFont="1" applyFill="1" applyBorder="1" applyAlignment="1">
      <alignment horizontal="center"/>
    </xf>
    <xf numFmtId="20" fontId="45" fillId="26" borderId="59" xfId="0" applyNumberFormat="1" applyFont="1" applyFill="1" applyBorder="1" applyAlignment="1">
      <alignment horizontal="center"/>
    </xf>
    <xf numFmtId="165" fontId="60" fillId="4" borderId="56" xfId="0" applyNumberFormat="1" applyFont="1" applyFill="1" applyBorder="1" applyAlignment="1">
      <alignment horizontal="center"/>
    </xf>
    <xf numFmtId="20" fontId="61" fillId="4" borderId="36" xfId="0" applyNumberFormat="1" applyFont="1" applyFill="1" applyBorder="1" applyAlignment="1">
      <alignment horizontal="center"/>
    </xf>
    <xf numFmtId="165" fontId="60" fillId="29" borderId="58" xfId="0" applyNumberFormat="1" applyFont="1" applyFill="1" applyBorder="1" applyAlignment="1">
      <alignment horizontal="center"/>
    </xf>
    <xf numFmtId="20" fontId="61" fillId="29" borderId="59" xfId="0" applyNumberFormat="1" applyFont="1" applyFill="1" applyBorder="1" applyAlignment="1">
      <alignment horizontal="center"/>
    </xf>
    <xf numFmtId="165" fontId="35" fillId="4" borderId="56" xfId="0" applyNumberFormat="1" applyFont="1" applyFill="1" applyBorder="1" applyAlignment="1">
      <alignment horizontal="center"/>
    </xf>
    <xf numFmtId="20" fontId="36" fillId="4" borderId="36" xfId="0" applyNumberFormat="1" applyFont="1" applyFill="1" applyBorder="1" applyAlignment="1">
      <alignment horizontal="center"/>
    </xf>
    <xf numFmtId="165" fontId="35" fillId="6" borderId="58" xfId="0" applyNumberFormat="1" applyFont="1" applyFill="1" applyBorder="1" applyAlignment="1">
      <alignment horizontal="center"/>
    </xf>
    <xf numFmtId="20" fontId="36" fillId="6" borderId="59" xfId="0" applyNumberFormat="1" applyFont="1" applyFill="1" applyBorder="1" applyAlignment="1">
      <alignment horizontal="center"/>
    </xf>
    <xf numFmtId="165" fontId="46" fillId="4" borderId="56" xfId="0" applyNumberFormat="1" applyFont="1" applyFill="1" applyBorder="1" applyAlignment="1">
      <alignment horizontal="center"/>
    </xf>
    <xf numFmtId="20" fontId="47" fillId="4" borderId="36" xfId="0" applyNumberFormat="1" applyFont="1" applyFill="1" applyBorder="1" applyAlignment="1">
      <alignment horizontal="center"/>
    </xf>
    <xf numFmtId="165" fontId="46" fillId="5" borderId="58" xfId="0" applyNumberFormat="1" applyFont="1" applyFill="1" applyBorder="1" applyAlignment="1">
      <alignment horizontal="center"/>
    </xf>
    <xf numFmtId="20" fontId="47" fillId="5" borderId="59" xfId="0" applyNumberFormat="1" applyFont="1" applyFill="1" applyBorder="1" applyAlignment="1">
      <alignment horizontal="center"/>
    </xf>
    <xf numFmtId="165" fontId="58" fillId="4" borderId="56" xfId="0" applyNumberFormat="1" applyFont="1" applyFill="1" applyBorder="1" applyAlignment="1">
      <alignment horizontal="center"/>
    </xf>
    <xf numFmtId="20" fontId="59" fillId="4" borderId="36" xfId="0" applyNumberFormat="1" applyFont="1" applyFill="1" applyBorder="1" applyAlignment="1">
      <alignment horizontal="center"/>
    </xf>
    <xf numFmtId="165" fontId="58" fillId="32" borderId="58" xfId="0" applyNumberFormat="1" applyFont="1" applyFill="1" applyBorder="1" applyAlignment="1">
      <alignment horizontal="center"/>
    </xf>
    <xf numFmtId="20" fontId="59" fillId="32" borderId="59" xfId="0" applyNumberFormat="1" applyFont="1" applyFill="1" applyBorder="1" applyAlignment="1">
      <alignment horizontal="center"/>
    </xf>
    <xf numFmtId="165" fontId="27" fillId="4" borderId="56" xfId="0" applyNumberFormat="1" applyFont="1" applyFill="1" applyBorder="1" applyAlignment="1">
      <alignment horizontal="center"/>
    </xf>
    <xf numFmtId="20" fontId="26" fillId="4" borderId="36" xfId="0" applyNumberFormat="1" applyFont="1" applyFill="1" applyBorder="1" applyAlignment="1">
      <alignment horizontal="center"/>
    </xf>
    <xf numFmtId="165" fontId="27" fillId="26" borderId="58" xfId="0" applyNumberFormat="1" applyFont="1" applyFill="1" applyBorder="1" applyAlignment="1">
      <alignment horizontal="center"/>
    </xf>
    <xf numFmtId="20" fontId="26" fillId="26" borderId="59" xfId="0" applyNumberFormat="1" applyFont="1" applyFill="1" applyBorder="1" applyAlignment="1">
      <alignment horizontal="center"/>
    </xf>
    <xf numFmtId="165" fontId="20" fillId="4" borderId="56" xfId="0" applyNumberFormat="1" applyFont="1" applyFill="1" applyBorder="1" applyAlignment="1">
      <alignment horizontal="center"/>
    </xf>
    <xf numFmtId="20" fontId="19" fillId="4" borderId="36" xfId="0" applyNumberFormat="1" applyFont="1" applyFill="1" applyBorder="1" applyAlignment="1">
      <alignment horizontal="center"/>
    </xf>
    <xf numFmtId="165" fontId="20" fillId="28" borderId="58" xfId="0" applyNumberFormat="1" applyFont="1" applyFill="1" applyBorder="1" applyAlignment="1">
      <alignment horizontal="center"/>
    </xf>
    <xf numFmtId="20" fontId="19" fillId="28" borderId="59" xfId="0" applyNumberFormat="1" applyFont="1" applyFill="1" applyBorder="1" applyAlignment="1">
      <alignment horizontal="center"/>
    </xf>
    <xf numFmtId="165" fontId="28" fillId="4" borderId="56" xfId="0" applyNumberFormat="1" applyFont="1" applyFill="1" applyBorder="1" applyAlignment="1">
      <alignment horizontal="center"/>
    </xf>
    <xf numFmtId="20" fontId="29" fillId="4" borderId="36" xfId="0" applyNumberFormat="1" applyFont="1" applyFill="1" applyBorder="1" applyAlignment="1">
      <alignment horizontal="center"/>
    </xf>
    <xf numFmtId="165" fontId="28" fillId="30" borderId="58" xfId="0" applyNumberFormat="1" applyFont="1" applyFill="1" applyBorder="1" applyAlignment="1">
      <alignment horizontal="center"/>
    </xf>
    <xf numFmtId="20" fontId="29" fillId="30" borderId="59" xfId="0" applyNumberFormat="1" applyFont="1" applyFill="1" applyBorder="1" applyAlignment="1">
      <alignment horizontal="center"/>
    </xf>
    <xf numFmtId="165" fontId="33" fillId="4" borderId="56" xfId="0" applyNumberFormat="1" applyFont="1" applyFill="1" applyBorder="1" applyAlignment="1">
      <alignment horizontal="center"/>
    </xf>
    <xf numFmtId="20" fontId="32" fillId="4" borderId="36" xfId="0" applyNumberFormat="1" applyFont="1" applyFill="1" applyBorder="1" applyAlignment="1">
      <alignment horizontal="center"/>
    </xf>
    <xf numFmtId="165" fontId="33" fillId="31" borderId="58" xfId="0" applyNumberFormat="1" applyFont="1" applyFill="1" applyBorder="1" applyAlignment="1">
      <alignment horizontal="center"/>
    </xf>
    <xf numFmtId="20" fontId="32" fillId="31" borderId="59" xfId="0" applyNumberFormat="1" applyFont="1" applyFill="1" applyBorder="1" applyAlignment="1">
      <alignment horizontal="center"/>
    </xf>
    <xf numFmtId="165" fontId="38" fillId="4" borderId="56" xfId="0" applyNumberFormat="1" applyFont="1" applyFill="1" applyBorder="1" applyAlignment="1">
      <alignment horizontal="center"/>
    </xf>
    <xf numFmtId="20" fontId="39" fillId="4" borderId="36" xfId="0" applyNumberFormat="1" applyFont="1" applyFill="1" applyBorder="1" applyAlignment="1">
      <alignment horizontal="center"/>
    </xf>
    <xf numFmtId="165" fontId="38" fillId="33" borderId="58" xfId="0" applyNumberFormat="1" applyFont="1" applyFill="1" applyBorder="1" applyAlignment="1">
      <alignment horizontal="center"/>
    </xf>
    <xf numFmtId="20" fontId="39" fillId="33" borderId="59" xfId="0" applyNumberFormat="1" applyFont="1" applyFill="1" applyBorder="1" applyAlignment="1">
      <alignment horizontal="center"/>
    </xf>
    <xf numFmtId="165" fontId="40" fillId="4" borderId="56" xfId="0" applyNumberFormat="1" applyFont="1" applyFill="1" applyBorder="1" applyAlignment="1">
      <alignment horizontal="center"/>
    </xf>
    <xf numFmtId="20" fontId="41" fillId="4" borderId="36" xfId="0" applyNumberFormat="1" applyFont="1" applyFill="1" applyBorder="1" applyAlignment="1">
      <alignment horizontal="center"/>
    </xf>
    <xf numFmtId="165" fontId="40" fillId="34" borderId="58" xfId="0" applyNumberFormat="1" applyFont="1" applyFill="1" applyBorder="1" applyAlignment="1">
      <alignment horizontal="center"/>
    </xf>
    <xf numFmtId="20" fontId="41" fillId="34" borderId="59" xfId="0" applyNumberFormat="1" applyFont="1" applyFill="1" applyBorder="1" applyAlignment="1">
      <alignment horizontal="center"/>
    </xf>
    <xf numFmtId="165" fontId="43" fillId="4" borderId="56" xfId="0" applyNumberFormat="1" applyFont="1" applyFill="1" applyBorder="1" applyAlignment="1">
      <alignment horizontal="center"/>
    </xf>
    <xf numFmtId="20" fontId="42" fillId="4" borderId="36" xfId="0" applyNumberFormat="1" applyFont="1" applyFill="1" applyBorder="1" applyAlignment="1">
      <alignment horizontal="center"/>
    </xf>
    <xf numFmtId="165" fontId="43" fillId="35" borderId="58" xfId="0" applyNumberFormat="1" applyFont="1" applyFill="1" applyBorder="1" applyAlignment="1">
      <alignment horizontal="center"/>
    </xf>
    <xf numFmtId="20" fontId="42" fillId="35" borderId="59" xfId="0" applyNumberFormat="1" applyFont="1" applyFill="1" applyBorder="1" applyAlignment="1">
      <alignment horizontal="center"/>
    </xf>
    <xf numFmtId="165" fontId="49" fillId="4" borderId="0" xfId="0" applyNumberFormat="1" applyFont="1" applyFill="1" applyAlignment="1">
      <alignment horizontal="center"/>
    </xf>
    <xf numFmtId="20" fontId="49" fillId="4" borderId="0" xfId="0" applyNumberFormat="1" applyFont="1" applyFill="1" applyAlignment="1">
      <alignment horizontal="center"/>
    </xf>
    <xf numFmtId="165" fontId="49" fillId="32" borderId="0" xfId="0" applyNumberFormat="1" applyFont="1" applyFill="1" applyAlignment="1">
      <alignment horizontal="center"/>
    </xf>
    <xf numFmtId="20" fontId="49" fillId="32" borderId="0" xfId="0" applyNumberFormat="1" applyFont="1" applyFill="1" applyAlignment="1">
      <alignment horizontal="center"/>
    </xf>
    <xf numFmtId="165" fontId="31" fillId="11" borderId="0" xfId="0" applyNumberFormat="1" applyFont="1" applyFill="1" applyAlignment="1">
      <alignment horizontal="center"/>
    </xf>
    <xf numFmtId="20" fontId="31" fillId="11" borderId="0" xfId="0" applyNumberFormat="1" applyFont="1" applyFill="1" applyAlignment="1">
      <alignment horizontal="center"/>
    </xf>
    <xf numFmtId="165" fontId="31" fillId="30" borderId="0" xfId="0" applyNumberFormat="1" applyFont="1" applyFill="1" applyAlignment="1">
      <alignment horizontal="center"/>
    </xf>
    <xf numFmtId="20" fontId="31" fillId="30" borderId="0" xfId="0" applyNumberFormat="1" applyFont="1" applyFill="1" applyAlignment="1">
      <alignment horizontal="center"/>
    </xf>
    <xf numFmtId="165" fontId="31" fillId="30" borderId="97" xfId="0" applyNumberFormat="1" applyFont="1" applyFill="1" applyBorder="1" applyAlignment="1">
      <alignment horizontal="center"/>
    </xf>
    <xf numFmtId="20" fontId="31" fillId="30" borderId="97" xfId="0" applyNumberFormat="1" applyFont="1" applyFill="1" applyBorder="1" applyAlignment="1">
      <alignment horizontal="center"/>
    </xf>
    <xf numFmtId="0" fontId="65" fillId="0" borderId="0" xfId="0" applyFont="1"/>
    <xf numFmtId="0" fontId="1" fillId="0" borderId="0" xfId="1"/>
    <xf numFmtId="0" fontId="66" fillId="0" borderId="0" xfId="0" applyFont="1"/>
    <xf numFmtId="0" fontId="8" fillId="3" borderId="97" xfId="1" applyFont="1" applyFill="1" applyBorder="1" applyAlignment="1">
      <alignment horizontal="center" vertical="center"/>
    </xf>
    <xf numFmtId="0" fontId="0" fillId="0" borderId="97" xfId="0" applyBorder="1"/>
    <xf numFmtId="0" fontId="4" fillId="36" borderId="259" xfId="0" applyFont="1" applyFill="1" applyBorder="1" applyAlignment="1">
      <alignment horizontal="center"/>
    </xf>
    <xf numFmtId="0" fontId="0" fillId="0" borderId="259" xfId="0" applyBorder="1"/>
    <xf numFmtId="0" fontId="4" fillId="36" borderId="261" xfId="0" applyFont="1" applyFill="1" applyBorder="1" applyAlignment="1">
      <alignment horizontal="center"/>
    </xf>
    <xf numFmtId="0" fontId="0" fillId="0" borderId="261" xfId="0" applyBorder="1"/>
    <xf numFmtId="0" fontId="0" fillId="0" borderId="0" xfId="0" applyAlignment="1">
      <alignment horizontal="left" wrapText="1"/>
    </xf>
    <xf numFmtId="0" fontId="0" fillId="0" borderId="0" xfId="0"/>
    <xf numFmtId="0" fontId="10" fillId="0" borderId="0" xfId="0" applyFont="1" applyAlignment="1">
      <alignment horizontal="center"/>
    </xf>
    <xf numFmtId="0" fontId="0" fillId="2" borderId="0" xfId="0" applyFill="1" applyAlignment="1">
      <alignment horizontal="center"/>
    </xf>
    <xf numFmtId="0" fontId="0" fillId="9" borderId="0" xfId="0" applyFill="1" applyAlignment="1">
      <alignment horizontal="center"/>
    </xf>
    <xf numFmtId="0" fontId="8" fillId="3" borderId="0" xfId="1" applyFont="1" applyFill="1" applyAlignment="1">
      <alignment horizontal="center" vertical="center"/>
    </xf>
    <xf numFmtId="0" fontId="44" fillId="13" borderId="39" xfId="0" applyFont="1" applyFill="1" applyBorder="1" applyAlignment="1">
      <alignment horizontal="center"/>
    </xf>
    <xf numFmtId="0" fontId="0" fillId="0" borderId="40" xfId="0" applyBorder="1"/>
    <xf numFmtId="1" fontId="59" fillId="4" borderId="35" xfId="0" applyNumberFormat="1" applyFont="1" applyFill="1" applyBorder="1" applyAlignment="1">
      <alignment horizontal="center"/>
    </xf>
    <xf numFmtId="0" fontId="0" fillId="0" borderId="65" xfId="0" applyBorder="1"/>
    <xf numFmtId="1" fontId="42" fillId="4" borderId="37" xfId="0" applyNumberFormat="1" applyFont="1" applyFill="1" applyBorder="1" applyAlignment="1">
      <alignment horizontal="center"/>
    </xf>
    <xf numFmtId="0" fontId="0" fillId="0" borderId="36" xfId="0" applyBorder="1"/>
    <xf numFmtId="0" fontId="35" fillId="4" borderId="36" xfId="0" applyFont="1" applyFill="1" applyBorder="1" applyAlignment="1">
      <alignment horizontal="center"/>
    </xf>
    <xf numFmtId="0" fontId="37" fillId="8" borderId="121" xfId="0" applyFont="1" applyFill="1" applyBorder="1" applyAlignment="1">
      <alignment horizontal="center"/>
    </xf>
    <xf numFmtId="0" fontId="0" fillId="0" borderId="121" xfId="0" applyBorder="1"/>
    <xf numFmtId="2" fontId="30" fillId="4" borderId="178" xfId="0" applyNumberFormat="1" applyFont="1" applyFill="1" applyBorder="1" applyAlignment="1">
      <alignment horizontal="center"/>
    </xf>
    <xf numFmtId="0" fontId="0" fillId="4" borderId="0" xfId="0" applyFill="1" applyAlignment="1">
      <alignment horizontal="center"/>
    </xf>
    <xf numFmtId="0" fontId="30" fillId="20" borderId="138" xfId="0" applyFont="1" applyFill="1" applyBorder="1" applyAlignment="1">
      <alignment horizontal="center"/>
    </xf>
    <xf numFmtId="0" fontId="0" fillId="0" borderId="138" xfId="0" applyBorder="1"/>
    <xf numFmtId="0" fontId="45" fillId="4" borderId="37" xfId="0" applyFont="1" applyFill="1" applyBorder="1" applyAlignment="1">
      <alignment horizontal="center"/>
    </xf>
    <xf numFmtId="0" fontId="35" fillId="15" borderId="99" xfId="0" applyFont="1" applyFill="1" applyBorder="1" applyAlignment="1">
      <alignment horizontal="center"/>
    </xf>
    <xf numFmtId="0" fontId="0" fillId="0" borderId="100" xfId="0" applyBorder="1"/>
    <xf numFmtId="2" fontId="44" fillId="4" borderId="42" xfId="0" applyNumberFormat="1" applyFont="1" applyFill="1" applyBorder="1" applyAlignment="1">
      <alignment horizontal="center"/>
    </xf>
    <xf numFmtId="0" fontId="61" fillId="4" borderId="37" xfId="0" applyFont="1" applyFill="1" applyBorder="1" applyAlignment="1">
      <alignment horizontal="center"/>
    </xf>
    <xf numFmtId="2" fontId="40" fillId="23" borderId="62" xfId="0" applyNumberFormat="1" applyFont="1" applyFill="1" applyBorder="1" applyAlignment="1">
      <alignment horizontal="center" vertical="center"/>
    </xf>
    <xf numFmtId="0" fontId="0" fillId="0" borderId="55" xfId="0" applyBorder="1"/>
    <xf numFmtId="1" fontId="29" fillId="4" borderId="35" xfId="0" applyNumberFormat="1" applyFont="1" applyFill="1" applyBorder="1" applyAlignment="1">
      <alignment horizontal="center"/>
    </xf>
    <xf numFmtId="0" fontId="0" fillId="0" borderId="38" xfId="0" applyBorder="1"/>
    <xf numFmtId="1" fontId="36" fillId="6" borderId="113" xfId="0" applyNumberFormat="1" applyFont="1" applyFill="1" applyBorder="1" applyAlignment="1">
      <alignment horizontal="center"/>
    </xf>
    <xf numFmtId="0" fontId="0" fillId="0" borderId="111" xfId="0" applyBorder="1"/>
    <xf numFmtId="0" fontId="0" fillId="0" borderId="112" xfId="0" applyBorder="1"/>
    <xf numFmtId="0" fontId="40" fillId="4" borderId="37" xfId="0" applyFont="1" applyFill="1" applyBorder="1" applyAlignment="1">
      <alignment horizontal="center"/>
    </xf>
    <xf numFmtId="2" fontId="35" fillId="4" borderId="102" xfId="0" applyNumberFormat="1" applyFont="1" applyFill="1" applyBorder="1" applyAlignment="1">
      <alignment horizontal="center"/>
    </xf>
    <xf numFmtId="0" fontId="42" fillId="4" borderId="37" xfId="0" applyFont="1" applyFill="1" applyBorder="1" applyAlignment="1">
      <alignment horizontal="center"/>
    </xf>
    <xf numFmtId="0" fontId="30" fillId="20" borderId="0" xfId="0" applyFont="1" applyFill="1" applyAlignment="1">
      <alignment horizontal="center"/>
    </xf>
    <xf numFmtId="0" fontId="7" fillId="0" borderId="0" xfId="0" applyFont="1"/>
    <xf numFmtId="0" fontId="35" fillId="15" borderId="0" xfId="0" applyFont="1" applyFill="1" applyAlignment="1">
      <alignment horizontal="center"/>
    </xf>
    <xf numFmtId="0" fontId="46" fillId="5" borderId="30" xfId="0" applyFont="1" applyFill="1" applyBorder="1" applyAlignment="1">
      <alignment horizontal="center"/>
    </xf>
    <xf numFmtId="0" fontId="0" fillId="0" borderId="30" xfId="0" applyBorder="1"/>
    <xf numFmtId="0" fontId="39" fillId="4" borderId="37" xfId="0" applyFont="1" applyFill="1" applyBorder="1" applyAlignment="1">
      <alignment horizontal="center"/>
    </xf>
    <xf numFmtId="0" fontId="47" fillId="5" borderId="32" xfId="0" applyFont="1" applyFill="1" applyBorder="1" applyAlignment="1">
      <alignment horizontal="center"/>
    </xf>
    <xf numFmtId="0" fontId="4" fillId="16" borderId="0" xfId="0" applyFont="1" applyFill="1" applyAlignment="1">
      <alignment horizontal="center"/>
    </xf>
    <xf numFmtId="1" fontId="36" fillId="4" borderId="35" xfId="0" applyNumberFormat="1" applyFont="1" applyFill="1" applyBorder="1" applyAlignment="1">
      <alignment horizontal="center"/>
    </xf>
    <xf numFmtId="0" fontId="45" fillId="26" borderId="32" xfId="0" applyFont="1" applyFill="1" applyBorder="1" applyAlignment="1">
      <alignment horizontal="center"/>
    </xf>
    <xf numFmtId="0" fontId="30" fillId="20" borderId="178" xfId="0" applyFont="1" applyFill="1" applyBorder="1" applyAlignment="1">
      <alignment horizontal="center"/>
    </xf>
    <xf numFmtId="1" fontId="42" fillId="35" borderId="32" xfId="0" applyNumberFormat="1" applyFont="1" applyFill="1" applyBorder="1" applyAlignment="1">
      <alignment horizontal="center"/>
    </xf>
    <xf numFmtId="0" fontId="38" fillId="22" borderId="0" xfId="0" applyFont="1" applyFill="1" applyAlignment="1">
      <alignment horizontal="center"/>
    </xf>
    <xf numFmtId="0" fontId="59" fillId="4" borderId="35" xfId="0" applyFont="1" applyFill="1" applyBorder="1" applyAlignment="1">
      <alignment horizontal="center"/>
    </xf>
    <xf numFmtId="0" fontId="35" fillId="6" borderId="30" xfId="0" applyFont="1" applyFill="1" applyBorder="1" applyAlignment="1">
      <alignment horizontal="center"/>
    </xf>
    <xf numFmtId="0" fontId="37" fillId="8" borderId="247" xfId="0" applyFont="1" applyFill="1" applyBorder="1" applyAlignment="1">
      <alignment horizontal="center"/>
    </xf>
    <xf numFmtId="0" fontId="0" fillId="0" borderId="247" xfId="0" applyBorder="1"/>
    <xf numFmtId="0" fontId="41" fillId="34" borderId="32" xfId="0" applyFont="1" applyFill="1" applyBorder="1" applyAlignment="1">
      <alignment horizontal="center"/>
    </xf>
    <xf numFmtId="0" fontId="58" fillId="4" borderId="37" xfId="0" applyFont="1" applyFill="1" applyBorder="1" applyAlignment="1">
      <alignment horizontal="center"/>
    </xf>
    <xf numFmtId="0" fontId="20" fillId="4" borderId="37" xfId="0" applyFont="1" applyFill="1" applyBorder="1" applyAlignment="1">
      <alignment horizontal="center"/>
    </xf>
    <xf numFmtId="2" fontId="13" fillId="4" borderId="145" xfId="0" applyNumberFormat="1" applyFont="1" applyFill="1" applyBorder="1" applyAlignment="1">
      <alignment horizontal="center"/>
    </xf>
    <xf numFmtId="1" fontId="39" fillId="33" borderId="32" xfId="0" applyNumberFormat="1" applyFont="1" applyFill="1" applyBorder="1" applyAlignment="1">
      <alignment horizontal="center"/>
    </xf>
    <xf numFmtId="0" fontId="60" fillId="4" borderId="37" xfId="0" applyFont="1" applyFill="1" applyBorder="1" applyAlignment="1">
      <alignment horizontal="center"/>
    </xf>
    <xf numFmtId="0" fontId="46" fillId="4" borderId="37" xfId="0" applyFont="1" applyFill="1" applyBorder="1" applyAlignment="1">
      <alignment horizontal="center"/>
    </xf>
    <xf numFmtId="0" fontId="4" fillId="24" borderId="0" xfId="0" applyFont="1" applyFill="1" applyAlignment="1">
      <alignment horizontal="center"/>
    </xf>
    <xf numFmtId="0" fontId="32" fillId="4" borderId="197" xfId="0" applyFont="1" applyFill="1" applyBorder="1" applyAlignment="1">
      <alignment horizontal="center"/>
    </xf>
    <xf numFmtId="0" fontId="32" fillId="31" borderId="32" xfId="0" applyFont="1" applyFill="1" applyBorder="1" applyAlignment="1">
      <alignment horizontal="center"/>
    </xf>
    <xf numFmtId="0" fontId="40" fillId="23" borderId="97" xfId="0" applyFont="1" applyFill="1" applyBorder="1" applyAlignment="1">
      <alignment horizontal="center"/>
    </xf>
    <xf numFmtId="2" fontId="40" fillId="4" borderId="229" xfId="0" applyNumberFormat="1" applyFont="1" applyFill="1" applyBorder="1" applyAlignment="1">
      <alignment horizontal="center"/>
    </xf>
    <xf numFmtId="0" fontId="32" fillId="31" borderId="206" xfId="0" applyFont="1" applyFill="1" applyBorder="1" applyAlignment="1">
      <alignment horizontal="center"/>
    </xf>
    <xf numFmtId="0" fontId="0" fillId="0" borderId="204" xfId="0" applyBorder="1"/>
    <xf numFmtId="0" fontId="0" fillId="0" borderId="205" xfId="0" applyBorder="1"/>
    <xf numFmtId="1" fontId="41" fillId="34" borderId="32" xfId="0" applyNumberFormat="1" applyFont="1" applyFill="1" applyBorder="1" applyAlignment="1">
      <alignment horizontal="center"/>
    </xf>
    <xf numFmtId="1" fontId="39" fillId="33" borderId="223" xfId="0" applyNumberFormat="1" applyFont="1" applyFill="1" applyBorder="1" applyAlignment="1">
      <alignment horizontal="center"/>
    </xf>
    <xf numFmtId="0" fontId="0" fillId="0" borderId="221" xfId="0" applyBorder="1"/>
    <xf numFmtId="0" fontId="0" fillId="0" borderId="222" xfId="0" applyBorder="1"/>
    <xf numFmtId="1" fontId="36" fillId="6" borderId="279" xfId="0" applyNumberFormat="1" applyFont="1" applyFill="1" applyBorder="1" applyAlignment="1">
      <alignment horizontal="center"/>
    </xf>
    <xf numFmtId="0" fontId="58" fillId="17" borderId="132" xfId="0" applyFont="1" applyFill="1" applyBorder="1" applyAlignment="1">
      <alignment horizontal="center"/>
    </xf>
    <xf numFmtId="0" fontId="0" fillId="0" borderId="132" xfId="0" applyBorder="1"/>
    <xf numFmtId="0" fontId="37" fillId="8" borderId="161" xfId="0" applyFont="1" applyFill="1" applyBorder="1" applyAlignment="1">
      <alignment horizontal="center"/>
    </xf>
    <xf numFmtId="0" fontId="0" fillId="0" borderId="161" xfId="0" applyBorder="1"/>
    <xf numFmtId="1" fontId="41" fillId="4" borderId="35" xfId="0" applyNumberFormat="1" applyFont="1" applyFill="1" applyBorder="1" applyAlignment="1">
      <alignment horizontal="center"/>
    </xf>
    <xf numFmtId="0" fontId="40" fillId="4" borderId="36" xfId="0" applyFont="1" applyFill="1" applyBorder="1" applyAlignment="1">
      <alignment horizontal="center"/>
    </xf>
    <xf numFmtId="0" fontId="41" fillId="34" borderId="233" xfId="0" applyFont="1" applyFill="1" applyBorder="1" applyAlignment="1">
      <alignment horizontal="center"/>
    </xf>
    <xf numFmtId="0" fontId="58" fillId="32" borderId="32" xfId="0" applyFont="1" applyFill="1" applyBorder="1" applyAlignment="1">
      <alignment horizontal="center"/>
    </xf>
    <xf numFmtId="1" fontId="39" fillId="4" borderId="35" xfId="0" applyNumberFormat="1" applyFont="1" applyFill="1" applyBorder="1" applyAlignment="1">
      <alignment horizontal="center"/>
    </xf>
    <xf numFmtId="0" fontId="20" fillId="28" borderId="30" xfId="0" applyFont="1" applyFill="1" applyBorder="1" applyAlignment="1">
      <alignment horizontal="center"/>
    </xf>
    <xf numFmtId="0" fontId="32" fillId="4" borderId="37" xfId="0" applyFont="1" applyFill="1" applyBorder="1" applyAlignment="1">
      <alignment horizontal="center"/>
    </xf>
    <xf numFmtId="0" fontId="44" fillId="4" borderId="36" xfId="0" applyFont="1" applyFill="1" applyBorder="1" applyAlignment="1">
      <alignment horizontal="center"/>
    </xf>
    <xf numFmtId="0" fontId="59" fillId="4" borderId="122" xfId="0" applyFont="1" applyFill="1" applyBorder="1" applyAlignment="1">
      <alignment horizontal="center"/>
    </xf>
    <xf numFmtId="1" fontId="61" fillId="4" borderId="35" xfId="0" applyNumberFormat="1" applyFont="1" applyFill="1" applyBorder="1" applyAlignment="1">
      <alignment horizontal="center"/>
    </xf>
    <xf numFmtId="0" fontId="4" fillId="16" borderId="139" xfId="0" applyFont="1" applyFill="1" applyBorder="1" applyAlignment="1">
      <alignment horizontal="center"/>
    </xf>
    <xf numFmtId="0" fontId="0" fillId="0" borderId="139" xfId="0" applyBorder="1"/>
    <xf numFmtId="0" fontId="28" fillId="30" borderId="30" xfId="0" applyFont="1" applyFill="1" applyBorder="1" applyAlignment="1">
      <alignment horizontal="center"/>
    </xf>
    <xf numFmtId="0" fontId="60" fillId="14" borderId="0" xfId="0" applyFont="1" applyFill="1" applyAlignment="1">
      <alignment horizontal="center"/>
    </xf>
    <xf numFmtId="0" fontId="60" fillId="29" borderId="32" xfId="0" applyFont="1" applyFill="1" applyBorder="1" applyAlignment="1">
      <alignment horizontal="center"/>
    </xf>
    <xf numFmtId="0" fontId="32" fillId="4" borderId="35" xfId="0" applyFont="1" applyFill="1" applyBorder="1" applyAlignment="1">
      <alignment horizontal="center"/>
    </xf>
    <xf numFmtId="2" fontId="30" fillId="20" borderId="62" xfId="0" applyNumberFormat="1" applyFont="1" applyFill="1" applyBorder="1" applyAlignment="1">
      <alignment horizontal="center" vertical="center"/>
    </xf>
    <xf numFmtId="0" fontId="44" fillId="26" borderId="30" xfId="0" applyFont="1" applyFill="1" applyBorder="1" applyAlignment="1">
      <alignment horizontal="center"/>
    </xf>
    <xf numFmtId="1" fontId="47" fillId="4" borderId="35" xfId="0" applyNumberFormat="1" applyFont="1" applyFill="1" applyBorder="1" applyAlignment="1">
      <alignment horizontal="center"/>
    </xf>
    <xf numFmtId="0" fontId="20" fillId="4" borderId="36" xfId="0" applyFont="1" applyFill="1" applyBorder="1" applyAlignment="1">
      <alignment horizontal="center"/>
    </xf>
    <xf numFmtId="0" fontId="60" fillId="29" borderId="30" xfId="0" applyFont="1" applyFill="1" applyBorder="1" applyAlignment="1">
      <alignment horizontal="center"/>
    </xf>
    <xf numFmtId="1" fontId="42" fillId="4" borderId="35" xfId="0" applyNumberFormat="1" applyFont="1" applyFill="1" applyBorder="1" applyAlignment="1">
      <alignment horizontal="center"/>
    </xf>
    <xf numFmtId="0" fontId="44" fillId="4" borderId="37" xfId="0" applyFont="1" applyFill="1" applyBorder="1" applyAlignment="1">
      <alignment horizontal="center"/>
    </xf>
    <xf numFmtId="0" fontId="37" fillId="8" borderId="245" xfId="0" applyFont="1" applyFill="1" applyBorder="1" applyAlignment="1">
      <alignment horizontal="center"/>
    </xf>
    <xf numFmtId="0" fontId="0" fillId="0" borderId="245" xfId="0" applyBorder="1"/>
    <xf numFmtId="0" fontId="39" fillId="4" borderId="214" xfId="0" applyFont="1" applyFill="1" applyBorder="1" applyAlignment="1">
      <alignment horizontal="center"/>
    </xf>
    <xf numFmtId="1" fontId="45" fillId="26" borderId="279" xfId="0" applyNumberFormat="1" applyFont="1" applyFill="1" applyBorder="1" applyAlignment="1">
      <alignment horizontal="center"/>
    </xf>
    <xf numFmtId="1" fontId="41" fillId="34" borderId="279" xfId="0" applyNumberFormat="1" applyFont="1" applyFill="1" applyBorder="1" applyAlignment="1">
      <alignment horizontal="center"/>
    </xf>
    <xf numFmtId="0" fontId="59" fillId="32" borderId="124" xfId="0" applyFont="1" applyFill="1" applyBorder="1" applyAlignment="1">
      <alignment horizontal="center"/>
    </xf>
    <xf numFmtId="0" fontId="27" fillId="4" borderId="36" xfId="0" applyFont="1" applyFill="1" applyBorder="1" applyAlignment="1">
      <alignment horizontal="center"/>
    </xf>
    <xf numFmtId="0" fontId="27" fillId="26" borderId="32" xfId="0" applyFont="1" applyFill="1" applyBorder="1" applyAlignment="1">
      <alignment horizontal="center"/>
    </xf>
    <xf numFmtId="0" fontId="26" fillId="4" borderId="37" xfId="0" applyFont="1" applyFill="1" applyBorder="1" applyAlignment="1">
      <alignment horizontal="center"/>
    </xf>
    <xf numFmtId="0" fontId="30" fillId="20" borderId="175" xfId="0" applyFont="1" applyFill="1" applyBorder="1" applyAlignment="1">
      <alignment horizontal="center"/>
    </xf>
    <xf numFmtId="0" fontId="0" fillId="0" borderId="176" xfId="0" applyBorder="1"/>
    <xf numFmtId="0" fontId="35" fillId="15" borderId="115" xfId="0" applyFont="1" applyFill="1" applyBorder="1" applyAlignment="1">
      <alignment horizontal="center"/>
    </xf>
    <xf numFmtId="0" fontId="0" fillId="0" borderId="115" xfId="0" applyBorder="1"/>
    <xf numFmtId="0" fontId="19" fillId="28" borderId="166" xfId="0" applyFont="1" applyFill="1" applyBorder="1" applyAlignment="1">
      <alignment horizontal="center"/>
    </xf>
    <xf numFmtId="0" fontId="45" fillId="4" borderId="35" xfId="0" applyFont="1" applyFill="1" applyBorder="1" applyAlignment="1">
      <alignment horizontal="center"/>
    </xf>
    <xf numFmtId="2" fontId="38" fillId="4" borderId="212" xfId="0" applyNumberFormat="1" applyFont="1" applyFill="1" applyBorder="1" applyAlignment="1">
      <alignment horizontal="center"/>
    </xf>
    <xf numFmtId="0" fontId="19" fillId="4" borderId="164" xfId="0" applyFont="1" applyFill="1" applyBorder="1" applyAlignment="1">
      <alignment horizontal="center"/>
    </xf>
    <xf numFmtId="0" fontId="40" fillId="23" borderId="226" xfId="0" applyFont="1" applyFill="1" applyBorder="1" applyAlignment="1">
      <alignment horizontal="center"/>
    </xf>
    <xf numFmtId="0" fontId="0" fillId="0" borderId="227" xfId="0" applyBorder="1"/>
    <xf numFmtId="0" fontId="44" fillId="13" borderId="97" xfId="0" applyFont="1" applyFill="1" applyBorder="1" applyAlignment="1">
      <alignment horizontal="center"/>
    </xf>
    <xf numFmtId="2" fontId="58" fillId="4" borderId="120" xfId="0" applyNumberFormat="1" applyFont="1" applyFill="1" applyBorder="1" applyAlignment="1">
      <alignment horizontal="center"/>
    </xf>
    <xf numFmtId="2" fontId="4" fillId="24" borderId="62" xfId="0" applyNumberFormat="1" applyFont="1" applyFill="1" applyBorder="1" applyAlignment="1">
      <alignment horizontal="center" vertical="center"/>
    </xf>
    <xf numFmtId="165" fontId="60" fillId="14" borderId="0" xfId="0" applyNumberFormat="1" applyFont="1" applyFill="1" applyAlignment="1">
      <alignment horizontal="center"/>
    </xf>
    <xf numFmtId="0" fontId="28" fillId="4" borderId="36" xfId="0" applyFont="1" applyFill="1" applyBorder="1" applyAlignment="1">
      <alignment horizontal="center"/>
    </xf>
    <xf numFmtId="0" fontId="40" fillId="23" borderId="0" xfId="0" applyFont="1" applyFill="1" applyAlignment="1">
      <alignment horizontal="center"/>
    </xf>
    <xf numFmtId="1" fontId="42" fillId="35" borderId="290" xfId="0" applyNumberFormat="1" applyFont="1" applyFill="1" applyBorder="1" applyAlignment="1">
      <alignment horizontal="center"/>
    </xf>
    <xf numFmtId="0" fontId="0" fillId="0" borderId="256" xfId="0" applyBorder="1"/>
    <xf numFmtId="0" fontId="47" fillId="4" borderId="87" xfId="0" applyFont="1" applyFill="1" applyBorder="1" applyAlignment="1">
      <alignment horizontal="center"/>
    </xf>
    <xf numFmtId="0" fontId="43" fillId="4" borderId="37" xfId="0" applyFont="1" applyFill="1" applyBorder="1" applyAlignment="1">
      <alignment horizontal="center"/>
    </xf>
    <xf numFmtId="0" fontId="44" fillId="13" borderId="138" xfId="0" applyFont="1" applyFill="1" applyBorder="1" applyAlignment="1">
      <alignment horizontal="center"/>
    </xf>
    <xf numFmtId="0" fontId="33" fillId="31" borderId="32" xfId="0" applyFont="1" applyFill="1" applyBorder="1" applyAlignment="1">
      <alignment horizontal="center"/>
    </xf>
    <xf numFmtId="0" fontId="40" fillId="34" borderId="32" xfId="0" applyFont="1" applyFill="1" applyBorder="1" applyAlignment="1">
      <alignment horizontal="center"/>
    </xf>
    <xf numFmtId="1" fontId="29" fillId="30" borderId="32" xfId="0" applyNumberFormat="1" applyFont="1" applyFill="1" applyBorder="1" applyAlignment="1">
      <alignment horizontal="center"/>
    </xf>
    <xf numFmtId="1" fontId="45" fillId="4" borderId="35" xfId="0" applyNumberFormat="1" applyFont="1" applyFill="1" applyBorder="1" applyAlignment="1">
      <alignment horizontal="center"/>
    </xf>
    <xf numFmtId="1" fontId="45" fillId="26" borderId="53" xfId="0" applyNumberFormat="1" applyFont="1" applyFill="1" applyBorder="1" applyAlignment="1">
      <alignment horizontal="center"/>
    </xf>
    <xf numFmtId="0" fontId="0" fillId="0" borderId="51" xfId="0" applyBorder="1"/>
    <xf numFmtId="0" fontId="0" fillId="0" borderId="52" xfId="0" applyBorder="1"/>
    <xf numFmtId="0" fontId="39" fillId="33" borderId="216" xfId="0" applyFont="1" applyFill="1" applyBorder="1" applyAlignment="1">
      <alignment horizontal="center"/>
    </xf>
    <xf numFmtId="1" fontId="29" fillId="30" borderId="189" xfId="0" applyNumberFormat="1" applyFont="1" applyFill="1" applyBorder="1" applyAlignment="1">
      <alignment horizontal="center"/>
    </xf>
    <xf numFmtId="0" fontId="0" fillId="0" borderId="187" xfId="0" applyBorder="1"/>
    <xf numFmtId="0" fontId="0" fillId="0" borderId="188" xfId="0" applyBorder="1"/>
    <xf numFmtId="1" fontId="19" fillId="4" borderId="35" xfId="0" applyNumberFormat="1" applyFont="1" applyFill="1" applyBorder="1" applyAlignment="1">
      <alignment horizontal="center"/>
    </xf>
    <xf numFmtId="0" fontId="41" fillId="34" borderId="240" xfId="0" applyFont="1" applyFill="1" applyBorder="1" applyAlignment="1">
      <alignment horizontal="center"/>
    </xf>
    <xf numFmtId="0" fontId="0" fillId="0" borderId="238" xfId="0" applyBorder="1"/>
    <xf numFmtId="0" fontId="0" fillId="0" borderId="239" xfId="0" applyBorder="1"/>
    <xf numFmtId="1" fontId="39" fillId="33" borderId="288" xfId="0" applyNumberFormat="1" applyFont="1" applyFill="1" applyBorder="1" applyAlignment="1">
      <alignment horizontal="center"/>
    </xf>
    <xf numFmtId="1" fontId="42" fillId="35" borderId="279" xfId="0" applyNumberFormat="1" applyFont="1" applyFill="1" applyBorder="1" applyAlignment="1">
      <alignment horizontal="center"/>
    </xf>
    <xf numFmtId="1" fontId="32" fillId="4" borderId="35" xfId="0" applyNumberFormat="1" applyFont="1" applyFill="1" applyBorder="1" applyAlignment="1">
      <alignment horizontal="center"/>
    </xf>
    <xf numFmtId="0" fontId="36" fillId="6" borderId="106" xfId="0" applyFont="1" applyFill="1" applyBorder="1" applyAlignment="1">
      <alignment horizontal="center"/>
    </xf>
    <xf numFmtId="0" fontId="46" fillId="5" borderId="32" xfId="0" applyFont="1" applyFill="1" applyBorder="1" applyAlignment="1">
      <alignment horizontal="center"/>
    </xf>
    <xf numFmtId="0" fontId="4" fillId="18" borderId="0" xfId="0" applyFont="1" applyFill="1" applyAlignment="1">
      <alignment horizontal="center"/>
    </xf>
    <xf numFmtId="0" fontId="36" fillId="6" borderId="32" xfId="0" applyFont="1" applyFill="1" applyBorder="1" applyAlignment="1">
      <alignment horizontal="center"/>
    </xf>
    <xf numFmtId="0" fontId="46" fillId="4" borderId="36" xfId="0" applyFont="1" applyFill="1" applyBorder="1" applyAlignment="1">
      <alignment horizontal="center"/>
    </xf>
    <xf numFmtId="0" fontId="4" fillId="21" borderId="0" xfId="0" applyFont="1" applyFill="1" applyAlignment="1">
      <alignment horizontal="center"/>
    </xf>
    <xf numFmtId="0" fontId="39" fillId="33" borderId="32" xfId="0" applyFont="1" applyFill="1" applyBorder="1" applyAlignment="1">
      <alignment horizontal="center"/>
    </xf>
    <xf numFmtId="0" fontId="27" fillId="4" borderId="37" xfId="0" applyFont="1" applyFill="1" applyBorder="1" applyAlignment="1">
      <alignment horizontal="center"/>
    </xf>
    <xf numFmtId="2" fontId="35" fillId="15" borderId="62" xfId="0" applyNumberFormat="1" applyFont="1" applyFill="1" applyBorder="1" applyAlignment="1">
      <alignment horizontal="center" vertical="center"/>
    </xf>
    <xf numFmtId="0" fontId="42" fillId="35" borderId="32" xfId="0" applyFont="1" applyFill="1" applyBorder="1" applyAlignment="1">
      <alignment horizontal="center"/>
    </xf>
    <xf numFmtId="0" fontId="61" fillId="29" borderId="32" xfId="0" applyFont="1" applyFill="1" applyBorder="1" applyAlignment="1">
      <alignment horizontal="center"/>
    </xf>
    <xf numFmtId="0" fontId="43" fillId="35" borderId="32" xfId="0" applyFont="1" applyFill="1" applyBorder="1" applyAlignment="1">
      <alignment horizontal="center"/>
    </xf>
    <xf numFmtId="1" fontId="41" fillId="34" borderId="240" xfId="0" applyNumberFormat="1" applyFont="1" applyFill="1" applyBorder="1" applyAlignment="1">
      <alignment horizontal="center"/>
    </xf>
    <xf numFmtId="0" fontId="20" fillId="19" borderId="0" xfId="0" applyFont="1" applyFill="1" applyAlignment="1">
      <alignment horizontal="center"/>
    </xf>
    <xf numFmtId="0" fontId="37" fillId="8" borderId="230" xfId="0" applyFont="1" applyFill="1" applyBorder="1" applyAlignment="1">
      <alignment horizontal="center"/>
    </xf>
    <xf numFmtId="0" fontId="0" fillId="0" borderId="230" xfId="0" applyBorder="1"/>
    <xf numFmtId="1" fontId="29" fillId="30" borderId="279" xfId="0" applyNumberFormat="1" applyFont="1" applyFill="1" applyBorder="1" applyAlignment="1">
      <alignment horizontal="center"/>
    </xf>
    <xf numFmtId="0" fontId="59" fillId="32" borderId="32" xfId="0" applyFont="1" applyFill="1" applyBorder="1" applyAlignment="1">
      <alignment horizontal="center"/>
    </xf>
    <xf numFmtId="0" fontId="39" fillId="33" borderId="223" xfId="0" applyFont="1" applyFill="1" applyBorder="1" applyAlignment="1">
      <alignment horizontal="center"/>
    </xf>
    <xf numFmtId="2" fontId="20" fillId="4" borderId="162" xfId="0" applyNumberFormat="1" applyFont="1" applyFill="1" applyBorder="1" applyAlignment="1">
      <alignment horizontal="center"/>
    </xf>
    <xf numFmtId="0" fontId="19" fillId="28" borderId="32" xfId="0" applyFont="1" applyFill="1" applyBorder="1" applyAlignment="1">
      <alignment horizontal="center"/>
    </xf>
    <xf numFmtId="1" fontId="47" fillId="5" borderId="96" xfId="0" applyNumberFormat="1" applyFont="1" applyFill="1" applyBorder="1" applyAlignment="1">
      <alignment horizontal="center"/>
    </xf>
    <xf numFmtId="0" fontId="0" fillId="0" borderId="94" xfId="0" applyBorder="1"/>
    <xf numFmtId="0" fontId="0" fillId="0" borderId="95" xfId="0" applyBorder="1"/>
    <xf numFmtId="2" fontId="38" fillId="22" borderId="62" xfId="0" applyNumberFormat="1" applyFont="1" applyFill="1" applyBorder="1" applyAlignment="1">
      <alignment horizontal="center" vertical="center"/>
    </xf>
    <xf numFmtId="1" fontId="39" fillId="33" borderId="279" xfId="0" applyNumberFormat="1" applyFont="1" applyFill="1" applyBorder="1" applyAlignment="1">
      <alignment horizontal="center"/>
    </xf>
    <xf numFmtId="0" fontId="41" fillId="4" borderId="37" xfId="0" applyFont="1" applyFill="1" applyBorder="1" applyAlignment="1">
      <alignment horizontal="center"/>
    </xf>
    <xf numFmtId="0" fontId="37" fillId="8" borderId="179" xfId="0" applyFont="1" applyFill="1" applyBorder="1" applyAlignment="1">
      <alignment horizontal="center"/>
    </xf>
    <xf numFmtId="0" fontId="0" fillId="0" borderId="179" xfId="0" applyBorder="1"/>
    <xf numFmtId="1" fontId="47" fillId="5" borderId="32" xfId="0" applyNumberFormat="1" applyFont="1" applyFill="1" applyBorder="1" applyAlignment="1">
      <alignment horizontal="center"/>
    </xf>
    <xf numFmtId="0" fontId="29" fillId="30" borderId="32" xfId="0" applyFont="1" applyFill="1" applyBorder="1" applyAlignment="1">
      <alignment horizontal="center"/>
    </xf>
    <xf numFmtId="0" fontId="37" fillId="8" borderId="177" xfId="0" applyFont="1" applyFill="1" applyBorder="1" applyAlignment="1">
      <alignment horizontal="center"/>
    </xf>
    <xf numFmtId="0" fontId="0" fillId="0" borderId="177" xfId="0" applyBorder="1"/>
    <xf numFmtId="0" fontId="61" fillId="29" borderId="73" xfId="0" applyFont="1" applyFill="1" applyBorder="1" applyAlignment="1">
      <alignment horizontal="center"/>
    </xf>
    <xf numFmtId="0" fontId="47" fillId="5" borderId="89" xfId="0" applyFont="1" applyFill="1" applyBorder="1" applyAlignment="1">
      <alignment horizontal="center"/>
    </xf>
    <xf numFmtId="1" fontId="32" fillId="31" borderId="285" xfId="0" applyNumberFormat="1" applyFont="1" applyFill="1" applyBorder="1" applyAlignment="1">
      <alignment horizontal="center"/>
    </xf>
    <xf numFmtId="0" fontId="33" fillId="31" borderId="30" xfId="0" applyFont="1" applyFill="1" applyBorder="1" applyAlignment="1">
      <alignment horizontal="center"/>
    </xf>
    <xf numFmtId="0" fontId="8" fillId="25" borderId="135" xfId="0" applyFont="1" applyFill="1" applyBorder="1" applyAlignment="1">
      <alignment horizontal="center"/>
    </xf>
    <xf numFmtId="0" fontId="0" fillId="0" borderId="135" xfId="0" applyBorder="1"/>
    <xf numFmtId="0" fontId="29" fillId="30" borderId="189" xfId="0" applyFont="1" applyFill="1" applyBorder="1" applyAlignment="1">
      <alignment horizontal="center"/>
    </xf>
    <xf numFmtId="0" fontId="20" fillId="19" borderId="60" xfId="0" applyFont="1" applyFill="1" applyBorder="1" applyAlignment="1">
      <alignment horizontal="center"/>
    </xf>
    <xf numFmtId="0" fontId="0" fillId="0" borderId="284" xfId="0" applyBorder="1"/>
    <xf numFmtId="0" fontId="45" fillId="4" borderId="44" xfId="0" applyFont="1" applyFill="1" applyBorder="1" applyAlignment="1">
      <alignment horizontal="center"/>
    </xf>
    <xf numFmtId="0" fontId="4" fillId="21" borderId="97" xfId="0" applyFont="1" applyFill="1" applyBorder="1" applyAlignment="1">
      <alignment horizontal="center"/>
    </xf>
    <xf numFmtId="0" fontId="35" fillId="4" borderId="37" xfId="0" applyFont="1" applyFill="1" applyBorder="1" applyAlignment="1">
      <alignment horizontal="center"/>
    </xf>
    <xf numFmtId="1" fontId="36" fillId="6" borderId="280" xfId="0" applyNumberFormat="1" applyFont="1" applyFill="1" applyBorder="1" applyAlignment="1">
      <alignment horizontal="center"/>
    </xf>
    <xf numFmtId="1" fontId="26" fillId="26" borderId="158" xfId="0" applyNumberFormat="1" applyFont="1" applyFill="1" applyBorder="1" applyAlignment="1">
      <alignment horizontal="center"/>
    </xf>
    <xf numFmtId="0" fontId="0" fillId="0" borderId="156" xfId="0" applyBorder="1"/>
    <xf numFmtId="0" fontId="0" fillId="0" borderId="157" xfId="0" applyBorder="1"/>
    <xf numFmtId="1" fontId="32" fillId="31" borderId="32" xfId="0" applyNumberFormat="1" applyFont="1" applyFill="1" applyBorder="1" applyAlignment="1">
      <alignment horizontal="center"/>
    </xf>
    <xf numFmtId="1" fontId="61" fillId="29" borderId="81" xfId="0" applyNumberFormat="1" applyFont="1" applyFill="1" applyBorder="1" applyAlignment="1">
      <alignment horizontal="center"/>
    </xf>
    <xf numFmtId="0" fontId="0" fillId="0" borderId="79" xfId="0" applyBorder="1"/>
    <xf numFmtId="0" fontId="0" fillId="0" borderId="80" xfId="0" applyBorder="1"/>
    <xf numFmtId="0" fontId="37" fillId="8" borderId="101" xfId="0" applyFont="1" applyFill="1" applyBorder="1" applyAlignment="1">
      <alignment horizontal="center"/>
    </xf>
    <xf numFmtId="0" fontId="0" fillId="0" borderId="101" xfId="0" applyBorder="1"/>
    <xf numFmtId="0" fontId="37" fillId="8" borderId="213" xfId="0" applyFont="1" applyFill="1" applyBorder="1" applyAlignment="1">
      <alignment horizontal="center"/>
    </xf>
    <xf numFmtId="0" fontId="0" fillId="0" borderId="213" xfId="0" applyBorder="1"/>
    <xf numFmtId="1" fontId="61" fillId="29" borderId="277" xfId="0" applyNumberFormat="1" applyFont="1" applyFill="1" applyBorder="1" applyAlignment="1">
      <alignment horizontal="center"/>
    </xf>
    <xf numFmtId="0" fontId="9" fillId="4" borderId="0" xfId="1" applyFont="1" applyFill="1" applyAlignment="1">
      <alignment horizontal="left"/>
    </xf>
    <xf numFmtId="0" fontId="0" fillId="4" borderId="0" xfId="0" applyFill="1"/>
    <xf numFmtId="2" fontId="4" fillId="16" borderId="62" xfId="0" applyNumberFormat="1" applyFont="1" applyFill="1" applyBorder="1" applyAlignment="1">
      <alignment horizontal="center" vertical="center"/>
    </xf>
    <xf numFmtId="1" fontId="61" fillId="29" borderId="32" xfId="0" applyNumberFormat="1" applyFont="1" applyFill="1" applyBorder="1" applyAlignment="1">
      <alignment horizontal="center"/>
    </xf>
    <xf numFmtId="0" fontId="38" fillId="33" borderId="32" xfId="0" applyFont="1" applyFill="1" applyBorder="1" applyAlignment="1">
      <alignment horizontal="center"/>
    </xf>
    <xf numFmtId="0" fontId="39" fillId="4" borderId="35" xfId="0" applyFont="1" applyFill="1" applyBorder="1" applyAlignment="1">
      <alignment horizontal="center"/>
    </xf>
    <xf numFmtId="0" fontId="58" fillId="17" borderId="0" xfId="0" applyFont="1" applyFill="1" applyAlignment="1">
      <alignment horizontal="center"/>
    </xf>
    <xf numFmtId="0" fontId="19" fillId="4" borderId="37" xfId="0" applyFont="1" applyFill="1" applyBorder="1" applyAlignment="1">
      <alignment horizontal="center"/>
    </xf>
    <xf numFmtId="1" fontId="61" fillId="29" borderId="279" xfId="0" applyNumberFormat="1" applyFont="1" applyFill="1" applyBorder="1" applyAlignment="1">
      <alignment horizontal="center"/>
    </xf>
    <xf numFmtId="0" fontId="4" fillId="16" borderId="138" xfId="0" applyFont="1" applyFill="1" applyBorder="1" applyAlignment="1">
      <alignment horizontal="center"/>
    </xf>
    <xf numFmtId="0" fontId="37" fillId="27" borderId="84" xfId="0" applyFont="1" applyFill="1" applyBorder="1" applyAlignment="1">
      <alignment horizontal="center"/>
    </xf>
    <xf numFmtId="0" fontId="0" fillId="0" borderId="84" xfId="0" applyBorder="1"/>
    <xf numFmtId="1" fontId="47" fillId="5" borderId="279" xfId="0" applyNumberFormat="1" applyFont="1" applyFill="1" applyBorder="1" applyAlignment="1">
      <alignment horizontal="center"/>
    </xf>
    <xf numFmtId="0" fontId="61" fillId="4" borderId="71" xfId="0" applyFont="1" applyFill="1" applyBorder="1" applyAlignment="1">
      <alignment horizontal="center"/>
    </xf>
    <xf numFmtId="1" fontId="59" fillId="32" borderId="131" xfId="0" applyNumberFormat="1" applyFont="1" applyFill="1" applyBorder="1" applyAlignment="1">
      <alignment horizontal="center"/>
    </xf>
    <xf numFmtId="0" fontId="0" fillId="0" borderId="129" xfId="0" applyBorder="1"/>
    <xf numFmtId="0" fontId="0" fillId="0" borderId="130" xfId="0" applyBorder="1"/>
    <xf numFmtId="0" fontId="37" fillId="8" borderId="103" xfId="0" applyFont="1" applyFill="1" applyBorder="1" applyAlignment="1">
      <alignment horizontal="center"/>
    </xf>
    <xf numFmtId="0" fontId="0" fillId="0" borderId="103" xfId="0" applyBorder="1"/>
    <xf numFmtId="0" fontId="42" fillId="4" borderId="248" xfId="0" applyFont="1" applyFill="1" applyBorder="1" applyAlignment="1">
      <alignment horizontal="center"/>
    </xf>
    <xf numFmtId="0" fontId="29" fillId="4" borderId="35" xfId="0" applyFont="1" applyFill="1" applyBorder="1" applyAlignment="1">
      <alignment horizontal="center"/>
    </xf>
    <xf numFmtId="0" fontId="58" fillId="4" borderId="36" xfId="0" applyFont="1" applyFill="1" applyBorder="1" applyAlignment="1">
      <alignment horizontal="center"/>
    </xf>
    <xf numFmtId="20" fontId="60" fillId="14" borderId="98" xfId="0" applyNumberFormat="1" applyFont="1" applyFill="1" applyBorder="1" applyAlignment="1">
      <alignment horizontal="center"/>
    </xf>
    <xf numFmtId="0" fontId="0" fillId="0" borderId="98" xfId="0" applyBorder="1"/>
    <xf numFmtId="0" fontId="26" fillId="26" borderId="149" xfId="0" applyFont="1" applyFill="1" applyBorder="1" applyAlignment="1">
      <alignment horizontal="center"/>
    </xf>
    <xf numFmtId="0" fontId="44" fillId="13" borderId="42" xfId="0" applyFont="1" applyFill="1" applyBorder="1" applyAlignment="1">
      <alignment horizontal="center"/>
    </xf>
    <xf numFmtId="2" fontId="4" fillId="18" borderId="62" xfId="0" applyNumberFormat="1" applyFont="1" applyFill="1" applyBorder="1" applyAlignment="1">
      <alignment horizontal="center" vertical="center"/>
    </xf>
    <xf numFmtId="0" fontId="4" fillId="18" borderId="142" xfId="0" applyFont="1" applyFill="1" applyBorder="1" applyAlignment="1">
      <alignment horizontal="center"/>
    </xf>
    <xf numFmtId="0" fontId="0" fillId="0" borderId="143" xfId="0" applyBorder="1"/>
    <xf numFmtId="0" fontId="4" fillId="18" borderId="97" xfId="0" applyFont="1" applyFill="1" applyBorder="1" applyAlignment="1">
      <alignment horizontal="center"/>
    </xf>
    <xf numFmtId="0" fontId="33" fillId="4" borderId="37" xfId="0" applyFont="1" applyFill="1" applyBorder="1" applyAlignment="1">
      <alignment horizontal="center"/>
    </xf>
    <xf numFmtId="1" fontId="26" fillId="4" borderId="35" xfId="0" applyNumberFormat="1" applyFont="1" applyFill="1" applyBorder="1" applyAlignment="1">
      <alignment horizontal="center"/>
    </xf>
    <xf numFmtId="0" fontId="4" fillId="21" borderId="208" xfId="0" applyFont="1" applyFill="1" applyBorder="1" applyAlignment="1">
      <alignment horizontal="center"/>
    </xf>
    <xf numFmtId="0" fontId="0" fillId="0" borderId="208" xfId="0" applyBorder="1"/>
    <xf numFmtId="0" fontId="44" fillId="13" borderId="141" xfId="0" applyFont="1" applyFill="1" applyBorder="1" applyAlignment="1">
      <alignment horizontal="center"/>
    </xf>
    <xf numFmtId="0" fontId="0" fillId="0" borderId="141" xfId="0" applyBorder="1"/>
    <xf numFmtId="0" fontId="37" fillId="27" borderId="146" xfId="0" applyFont="1" applyFill="1" applyBorder="1" applyAlignment="1">
      <alignment horizontal="center"/>
    </xf>
    <xf numFmtId="0" fontId="0" fillId="0" borderId="146" xfId="0" applyBorder="1"/>
    <xf numFmtId="0" fontId="36" fillId="4" borderId="37" xfId="0" applyFont="1" applyFill="1" applyBorder="1" applyAlignment="1">
      <alignment horizontal="center"/>
    </xf>
    <xf numFmtId="0" fontId="40" fillId="34" borderId="30" xfId="0" applyFont="1" applyFill="1" applyBorder="1" applyAlignment="1">
      <alignment horizontal="center"/>
    </xf>
    <xf numFmtId="1" fontId="41" fillId="34" borderId="289" xfId="0" applyNumberFormat="1" applyFont="1" applyFill="1" applyBorder="1" applyAlignment="1">
      <alignment horizontal="center"/>
    </xf>
    <xf numFmtId="0" fontId="45" fillId="26" borderId="46" xfId="0" applyFont="1" applyFill="1" applyBorder="1" applyAlignment="1">
      <alignment horizontal="center"/>
    </xf>
    <xf numFmtId="1" fontId="19" fillId="28" borderId="32" xfId="0" applyNumberFormat="1" applyFont="1" applyFill="1" applyBorder="1" applyAlignment="1">
      <alignment horizontal="center"/>
    </xf>
    <xf numFmtId="0" fontId="40" fillId="23" borderId="229" xfId="0" applyFont="1" applyFill="1" applyBorder="1" applyAlignment="1">
      <alignment horizontal="center"/>
    </xf>
    <xf numFmtId="0" fontId="38" fillId="22" borderId="97" xfId="0" applyFont="1" applyFill="1" applyBorder="1" applyAlignment="1">
      <alignment horizontal="center"/>
    </xf>
    <xf numFmtId="0" fontId="4" fillId="21" borderId="195" xfId="0" applyFont="1" applyFill="1" applyBorder="1" applyAlignment="1">
      <alignment horizontal="center"/>
    </xf>
    <xf numFmtId="1" fontId="19" fillId="28" borderId="174" xfId="0" applyNumberFormat="1" applyFont="1" applyFill="1" applyBorder="1" applyAlignment="1">
      <alignment horizontal="center"/>
    </xf>
    <xf numFmtId="0" fontId="0" fillId="0" borderId="173" xfId="0" applyBorder="1"/>
    <xf numFmtId="0" fontId="35" fillId="6" borderId="32" xfId="0" applyFont="1" applyFill="1" applyBorder="1" applyAlignment="1">
      <alignment horizontal="center"/>
    </xf>
    <xf numFmtId="0" fontId="38" fillId="33" borderId="30" xfId="0" applyFont="1" applyFill="1" applyBorder="1" applyAlignment="1">
      <alignment horizontal="center"/>
    </xf>
    <xf numFmtId="0" fontId="38" fillId="4" borderId="37" xfId="0" applyFont="1" applyFill="1" applyBorder="1" applyAlignment="1">
      <alignment horizontal="center"/>
    </xf>
    <xf numFmtId="0" fontId="41" fillId="4" borderId="35" xfId="0" applyFont="1" applyFill="1" applyBorder="1" applyAlignment="1">
      <alignment horizontal="center"/>
    </xf>
    <xf numFmtId="0" fontId="42" fillId="4" borderId="35" xfId="0" applyFont="1" applyFill="1" applyBorder="1" applyAlignment="1">
      <alignment horizontal="center"/>
    </xf>
    <xf numFmtId="0" fontId="59" fillId="32" borderId="131" xfId="0" applyFont="1" applyFill="1" applyBorder="1" applyAlignment="1">
      <alignment horizontal="center"/>
    </xf>
    <xf numFmtId="0" fontId="20" fillId="28" borderId="32" xfId="0" applyFont="1" applyFill="1" applyBorder="1" applyAlignment="1">
      <alignment horizontal="center"/>
    </xf>
    <xf numFmtId="0" fontId="59" fillId="4" borderId="37" xfId="0" applyFont="1" applyFill="1" applyBorder="1" applyAlignment="1">
      <alignment horizontal="center"/>
    </xf>
    <xf numFmtId="0" fontId="37" fillId="8" borderId="119" xfId="0" applyFont="1" applyFill="1" applyBorder="1" applyAlignment="1">
      <alignment horizontal="center"/>
    </xf>
    <xf numFmtId="0" fontId="0" fillId="0" borderId="119" xfId="0" applyBorder="1"/>
    <xf numFmtId="0" fontId="41" fillId="4" borderId="231" xfId="0" applyFont="1" applyFill="1" applyBorder="1" applyAlignment="1">
      <alignment horizontal="center"/>
    </xf>
    <xf numFmtId="0" fontId="30" fillId="20" borderId="97" xfId="0" applyFont="1" applyFill="1" applyBorder="1" applyAlignment="1">
      <alignment horizontal="center"/>
    </xf>
    <xf numFmtId="0" fontId="0" fillId="0" borderId="172" xfId="0" applyBorder="1"/>
    <xf numFmtId="0" fontId="58" fillId="17" borderId="62" xfId="0" applyFont="1" applyFill="1" applyBorder="1" applyAlignment="1">
      <alignment horizontal="center" vertical="center"/>
    </xf>
    <xf numFmtId="1" fontId="59" fillId="32" borderId="283" xfId="0" applyNumberFormat="1" applyFont="1" applyFill="1" applyBorder="1" applyAlignment="1">
      <alignment horizontal="center"/>
    </xf>
    <xf numFmtId="0" fontId="29" fillId="4" borderId="37" xfId="0" applyFont="1" applyFill="1" applyBorder="1" applyAlignment="1">
      <alignment horizontal="center"/>
    </xf>
    <xf numFmtId="0" fontId="32" fillId="31" borderId="199" xfId="0" applyFont="1" applyFill="1" applyBorder="1" applyAlignment="1">
      <alignment horizontal="center"/>
    </xf>
    <xf numFmtId="0" fontId="61" fillId="29" borderId="81" xfId="0" applyFont="1" applyFill="1" applyBorder="1" applyAlignment="1">
      <alignment horizontal="center"/>
    </xf>
    <xf numFmtId="1" fontId="59" fillId="32" borderId="32" xfId="0" applyNumberFormat="1" applyFont="1" applyFill="1" applyBorder="1" applyAlignment="1">
      <alignment horizontal="center"/>
    </xf>
    <xf numFmtId="0" fontId="37" fillId="8" borderId="163" xfId="0" applyFont="1" applyFill="1" applyBorder="1" applyAlignment="1">
      <alignment horizontal="center"/>
    </xf>
    <xf numFmtId="0" fontId="0" fillId="0" borderId="163" xfId="0" applyBorder="1"/>
    <xf numFmtId="0" fontId="43" fillId="35" borderId="30" xfId="0" applyFont="1" applyFill="1" applyBorder="1" applyAlignment="1">
      <alignment horizontal="center"/>
    </xf>
    <xf numFmtId="0" fontId="47" fillId="4" borderId="37" xfId="0" applyFont="1" applyFill="1" applyBorder="1" applyAlignment="1">
      <alignment horizontal="center"/>
    </xf>
    <xf numFmtId="2" fontId="44" fillId="13" borderId="62" xfId="0" applyNumberFormat="1" applyFont="1" applyFill="1" applyBorder="1" applyAlignment="1">
      <alignment horizontal="center" vertical="center"/>
    </xf>
    <xf numFmtId="0" fontId="60" fillId="4" borderId="36" xfId="0" applyFont="1" applyFill="1" applyBorder="1" applyAlignment="1">
      <alignment horizontal="center"/>
    </xf>
    <xf numFmtId="0" fontId="37" fillId="27" borderId="86" xfId="0" applyFont="1" applyFill="1" applyBorder="1" applyAlignment="1">
      <alignment horizontal="center"/>
    </xf>
    <xf numFmtId="0" fontId="0" fillId="0" borderId="86" xfId="0" applyBorder="1"/>
    <xf numFmtId="1" fontId="26" fillId="26" borderId="32" xfId="0" applyNumberFormat="1" applyFont="1" applyFill="1" applyBorder="1" applyAlignment="1">
      <alignment horizontal="center"/>
    </xf>
    <xf numFmtId="0" fontId="36" fillId="6" borderId="113" xfId="0" applyFont="1" applyFill="1" applyBorder="1" applyAlignment="1">
      <alignment horizontal="center"/>
    </xf>
    <xf numFmtId="1" fontId="29" fillId="30" borderId="287" xfId="0" applyNumberFormat="1" applyFont="1" applyFill="1" applyBorder="1" applyAlignment="1">
      <alignment horizontal="center"/>
    </xf>
    <xf numFmtId="0" fontId="37" fillId="8" borderId="69" xfId="0" applyFont="1" applyFill="1" applyBorder="1" applyAlignment="1">
      <alignment horizontal="center"/>
    </xf>
    <xf numFmtId="0" fontId="0" fillId="0" borderId="69" xfId="0" applyBorder="1"/>
    <xf numFmtId="0" fontId="37" fillId="8" borderId="76" xfId="0" applyFont="1" applyFill="1" applyBorder="1" applyAlignment="1">
      <alignment horizontal="center"/>
    </xf>
    <xf numFmtId="0" fontId="0" fillId="0" borderId="76" xfId="0" applyBorder="1"/>
    <xf numFmtId="0" fontId="38" fillId="4" borderId="36" xfId="0" applyFont="1" applyFill="1" applyBorder="1" applyAlignment="1">
      <alignment horizontal="center"/>
    </xf>
    <xf numFmtId="0" fontId="44" fillId="26" borderId="32" xfId="0" applyFont="1" applyFill="1" applyBorder="1" applyAlignment="1">
      <alignment horizontal="center"/>
    </xf>
    <xf numFmtId="2" fontId="20" fillId="19" borderId="62" xfId="0" applyNumberFormat="1" applyFont="1" applyFill="1" applyBorder="1" applyAlignment="1">
      <alignment horizontal="center" vertical="center"/>
    </xf>
    <xf numFmtId="0" fontId="26" fillId="4" borderId="147" xfId="0" applyFont="1" applyFill="1" applyBorder="1" applyAlignment="1">
      <alignment horizontal="center"/>
    </xf>
    <xf numFmtId="1" fontId="26" fillId="26" borderId="279" xfId="0" applyNumberFormat="1" applyFont="1" applyFill="1" applyBorder="1" applyAlignment="1">
      <alignment horizontal="center"/>
    </xf>
    <xf numFmtId="0" fontId="20" fillId="19" borderId="159" xfId="0" applyFont="1" applyFill="1" applyBorder="1" applyAlignment="1">
      <alignment horizontal="center"/>
    </xf>
    <xf numFmtId="0" fontId="0" fillId="0" borderId="160" xfId="0" applyBorder="1"/>
    <xf numFmtId="0" fontId="27" fillId="26" borderId="30" xfId="0" applyFont="1" applyFill="1" applyBorder="1" applyAlignment="1">
      <alignment horizontal="center"/>
    </xf>
    <xf numFmtId="0" fontId="29" fillId="4" borderId="180" xfId="0" applyFont="1" applyFill="1" applyBorder="1" applyAlignment="1">
      <alignment horizontal="center"/>
    </xf>
    <xf numFmtId="0" fontId="26" fillId="26" borderId="158" xfId="0" applyFont="1" applyFill="1" applyBorder="1" applyAlignment="1">
      <alignment horizontal="center"/>
    </xf>
    <xf numFmtId="1" fontId="36" fillId="6" borderId="32" xfId="0" applyNumberFormat="1" applyFont="1" applyFill="1" applyBorder="1" applyAlignment="1">
      <alignment horizontal="center"/>
    </xf>
    <xf numFmtId="0" fontId="58" fillId="17" borderId="97" xfId="0" applyFont="1" applyFill="1" applyBorder="1" applyAlignment="1">
      <alignment horizontal="center"/>
    </xf>
    <xf numFmtId="0" fontId="44" fillId="13" borderId="0" xfId="0" applyFont="1" applyFill="1" applyAlignment="1">
      <alignment horizontal="center"/>
    </xf>
    <xf numFmtId="0" fontId="20" fillId="19" borderId="61" xfId="0" applyFont="1" applyFill="1" applyBorder="1" applyAlignment="1">
      <alignment horizontal="center"/>
    </xf>
    <xf numFmtId="2" fontId="13" fillId="4" borderId="195" xfId="0" applyNumberFormat="1" applyFont="1" applyFill="1" applyBorder="1" applyAlignment="1">
      <alignment horizontal="center"/>
    </xf>
    <xf numFmtId="0" fontId="4" fillId="21" borderId="138" xfId="0" applyFont="1" applyFill="1" applyBorder="1" applyAlignment="1">
      <alignment horizontal="center"/>
    </xf>
    <xf numFmtId="0" fontId="36" fillId="4" borderId="104" xfId="0" applyFont="1" applyFill="1" applyBorder="1" applyAlignment="1">
      <alignment horizontal="center"/>
    </xf>
    <xf numFmtId="0" fontId="37" fillId="27" borderId="43" xfId="0" applyFont="1" applyFill="1" applyBorder="1" applyAlignment="1">
      <alignment horizontal="center"/>
    </xf>
    <xf numFmtId="0" fontId="0" fillId="0" borderId="43" xfId="0" applyBorder="1"/>
    <xf numFmtId="0" fontId="28" fillId="30" borderId="32" xfId="0" applyFont="1" applyFill="1" applyBorder="1" applyAlignment="1">
      <alignment horizontal="center"/>
    </xf>
    <xf numFmtId="0" fontId="29" fillId="30" borderId="182" xfId="0" applyFont="1" applyFill="1" applyBorder="1" applyAlignment="1">
      <alignment horizontal="center"/>
    </xf>
    <xf numFmtId="1" fontId="42" fillId="35" borderId="257" xfId="0" applyNumberFormat="1" applyFont="1" applyFill="1" applyBorder="1" applyAlignment="1">
      <alignment horizontal="center"/>
    </xf>
    <xf numFmtId="0" fontId="0" fillId="0" borderId="255" xfId="0" applyBorder="1"/>
    <xf numFmtId="0" fontId="26" fillId="26" borderId="32" xfId="0" applyFont="1" applyFill="1" applyBorder="1" applyAlignment="1">
      <alignment horizontal="center"/>
    </xf>
    <xf numFmtId="1" fontId="45" fillId="26" borderId="278" xfId="0" applyNumberFormat="1" applyFont="1" applyFill="1" applyBorder="1" applyAlignment="1">
      <alignment horizontal="center"/>
    </xf>
    <xf numFmtId="0" fontId="47" fillId="4" borderId="35" xfId="0" applyFont="1" applyFill="1" applyBorder="1" applyAlignment="1">
      <alignment horizontal="center"/>
    </xf>
    <xf numFmtId="0" fontId="4" fillId="18" borderId="138" xfId="0" applyFont="1" applyFill="1" applyBorder="1" applyAlignment="1">
      <alignment horizontal="center"/>
    </xf>
    <xf numFmtId="0" fontId="43" fillId="4" borderId="36" xfId="0" applyFont="1" applyFill="1" applyBorder="1" applyAlignment="1">
      <alignment horizontal="center"/>
    </xf>
    <xf numFmtId="0" fontId="4" fillId="24" borderId="246" xfId="0" applyFont="1" applyFill="1" applyBorder="1" applyAlignment="1">
      <alignment horizontal="center"/>
    </xf>
    <xf numFmtId="2" fontId="4" fillId="4" borderId="85" xfId="0" applyNumberFormat="1" applyFont="1" applyFill="1" applyBorder="1" applyAlignment="1">
      <alignment horizontal="center"/>
    </xf>
    <xf numFmtId="0" fontId="42" fillId="35" borderId="250" xfId="0" applyFont="1" applyFill="1" applyBorder="1" applyAlignment="1">
      <alignment horizontal="center"/>
    </xf>
    <xf numFmtId="0" fontId="38" fillId="22" borderId="209" xfId="0" applyFont="1" applyFill="1" applyBorder="1" applyAlignment="1">
      <alignment horizontal="center"/>
    </xf>
    <xf numFmtId="0" fontId="0" fillId="0" borderId="210" xfId="0" applyBorder="1"/>
    <xf numFmtId="0" fontId="35" fillId="15" borderId="102" xfId="0" applyFont="1" applyFill="1" applyBorder="1" applyAlignment="1">
      <alignment horizontal="center"/>
    </xf>
    <xf numFmtId="0" fontId="20" fillId="19" borderId="162" xfId="0" applyFont="1" applyFill="1" applyBorder="1" applyAlignment="1">
      <alignment horizontal="center"/>
    </xf>
    <xf numFmtId="0" fontId="19" fillId="28" borderId="174" xfId="0" applyFont="1" applyFill="1" applyBorder="1" applyAlignment="1">
      <alignment horizontal="center"/>
    </xf>
    <xf numFmtId="0" fontId="4" fillId="21" borderId="192" xfId="0" applyFont="1" applyFill="1" applyBorder="1" applyAlignment="1">
      <alignment horizontal="center"/>
    </xf>
    <xf numFmtId="0" fontId="0" fillId="0" borderId="193" xfId="0" applyBorder="1"/>
    <xf numFmtId="1" fontId="19" fillId="28" borderId="279" xfId="0" applyNumberFormat="1" applyFont="1" applyFill="1" applyBorder="1" applyAlignment="1">
      <alignment horizontal="center"/>
    </xf>
    <xf numFmtId="0" fontId="4" fillId="18" borderId="145" xfId="0" applyFont="1" applyFill="1" applyBorder="1" applyAlignment="1">
      <alignment horizontal="center"/>
    </xf>
    <xf numFmtId="0" fontId="26" fillId="4" borderId="35" xfId="0" applyFont="1" applyFill="1" applyBorder="1" applyAlignment="1">
      <alignment horizontal="center"/>
    </xf>
    <xf numFmtId="1" fontId="19" fillId="28" borderId="286" xfId="0" applyNumberFormat="1" applyFont="1" applyFill="1" applyBorder="1" applyAlignment="1">
      <alignment horizontal="center"/>
    </xf>
    <xf numFmtId="0" fontId="4" fillId="16" borderId="97" xfId="0" applyFont="1" applyFill="1" applyBorder="1" applyAlignment="1">
      <alignment horizontal="center"/>
    </xf>
    <xf numFmtId="0" fontId="37" fillId="8" borderId="228" xfId="0" applyFont="1" applyFill="1" applyBorder="1" applyAlignment="1">
      <alignment horizontal="center"/>
    </xf>
    <xf numFmtId="0" fontId="0" fillId="0" borderId="228" xfId="0" applyBorder="1"/>
    <xf numFmtId="0" fontId="58" fillId="17" borderId="120" xfId="0" applyFont="1" applyFill="1" applyBorder="1" applyAlignment="1">
      <alignment horizontal="center"/>
    </xf>
    <xf numFmtId="0" fontId="37" fillId="27" borderId="144" xfId="0" applyFont="1" applyFill="1" applyBorder="1" applyAlignment="1">
      <alignment horizontal="center"/>
    </xf>
    <xf numFmtId="0" fontId="0" fillId="0" borderId="144" xfId="0" applyBorder="1"/>
    <xf numFmtId="1" fontId="32" fillId="31" borderId="279" xfId="0" applyNumberFormat="1" applyFont="1" applyFill="1" applyBorder="1" applyAlignment="1">
      <alignment horizontal="center"/>
    </xf>
    <xf numFmtId="0" fontId="28" fillId="4" borderId="37" xfId="0" applyFont="1" applyFill="1" applyBorder="1" applyAlignment="1">
      <alignment horizontal="center"/>
    </xf>
    <xf numFmtId="0" fontId="33" fillId="4" borderId="36" xfId="0" applyFont="1" applyFill="1" applyBorder="1" applyAlignment="1">
      <alignment horizontal="center"/>
    </xf>
    <xf numFmtId="0" fontId="4" fillId="24" borderId="247" xfId="0" applyFont="1" applyFill="1" applyBorder="1" applyAlignment="1">
      <alignment horizontal="center"/>
    </xf>
    <xf numFmtId="1" fontId="32" fillId="31" borderId="206" xfId="0" applyNumberFormat="1" applyFont="1" applyFill="1" applyBorder="1" applyAlignment="1">
      <alignment horizontal="center"/>
    </xf>
    <xf numFmtId="0" fontId="4" fillId="18" borderId="153" xfId="0" applyFont="1" applyFill="1" applyBorder="1" applyAlignment="1">
      <alignment horizontal="center"/>
    </xf>
    <xf numFmtId="0" fontId="0" fillId="0" borderId="153" xfId="0" applyBorder="1"/>
    <xf numFmtId="0" fontId="37" fillId="27" borderId="41" xfId="0" applyFont="1" applyFill="1" applyBorder="1" applyAlignment="1">
      <alignment horizontal="center"/>
    </xf>
    <xf numFmtId="0" fontId="0" fillId="0" borderId="41" xfId="0" applyBorder="1"/>
    <xf numFmtId="0" fontId="38" fillId="22" borderId="225" xfId="0" applyFont="1" applyFill="1" applyBorder="1" applyAlignment="1">
      <alignment horizontal="center"/>
    </xf>
    <xf numFmtId="0" fontId="0" fillId="0" borderId="225" xfId="0" applyBorder="1"/>
    <xf numFmtId="0" fontId="18" fillId="25" borderId="0" xfId="0" applyFont="1" applyFill="1"/>
    <xf numFmtId="0" fontId="40" fillId="23" borderId="242" xfId="0" applyFont="1" applyFill="1" applyBorder="1" applyAlignment="1">
      <alignment horizontal="center"/>
    </xf>
    <xf numFmtId="0" fontId="0" fillId="0" borderId="242" xfId="0" applyBorder="1"/>
    <xf numFmtId="1" fontId="47" fillId="5" borderId="281" xfId="0" applyNumberFormat="1" applyFont="1" applyFill="1" applyBorder="1" applyAlignment="1">
      <alignment horizontal="center"/>
    </xf>
    <xf numFmtId="0" fontId="58" fillId="32" borderId="30" xfId="0" applyFont="1" applyFill="1" applyBorder="1" applyAlignment="1">
      <alignment horizontal="center"/>
    </xf>
    <xf numFmtId="1" fontId="26" fillId="26" borderId="282" xfId="0" applyNumberFormat="1" applyFont="1" applyFill="1" applyBorder="1" applyAlignment="1">
      <alignment horizontal="center"/>
    </xf>
    <xf numFmtId="0" fontId="19" fillId="4" borderId="35" xfId="0" applyFont="1" applyFill="1" applyBorder="1" applyAlignment="1">
      <alignment horizontal="center"/>
    </xf>
    <xf numFmtId="0" fontId="61" fillId="4" borderId="35" xfId="0" applyFont="1" applyFill="1" applyBorder="1" applyAlignment="1">
      <alignment horizontal="center"/>
    </xf>
    <xf numFmtId="1" fontId="59" fillId="32" borderId="279" xfId="0" applyNumberFormat="1" applyFont="1" applyFill="1" applyBorder="1" applyAlignment="1">
      <alignment horizontal="center"/>
    </xf>
    <xf numFmtId="0" fontId="4" fillId="16" borderId="82" xfId="0" applyFont="1" applyFill="1" applyBorder="1" applyAlignment="1">
      <alignment horizontal="center"/>
    </xf>
    <xf numFmtId="0" fontId="0" fillId="0" borderId="83" xfId="0" applyBorder="1"/>
    <xf numFmtId="0" fontId="4" fillId="16" borderId="85" xfId="0" applyFont="1" applyFill="1" applyBorder="1" applyAlignment="1">
      <alignment horizontal="center"/>
    </xf>
    <xf numFmtId="0" fontId="47" fillId="5" borderId="96" xfId="0" applyFont="1" applyFill="1" applyBorder="1" applyAlignment="1">
      <alignment horizontal="center"/>
    </xf>
    <xf numFmtId="0" fontId="38" fillId="22" borderId="212" xfId="0" applyFont="1" applyFill="1" applyBorder="1" applyAlignment="1">
      <alignment horizontal="center"/>
    </xf>
    <xf numFmtId="0" fontId="58" fillId="17" borderId="117" xfId="0" applyFont="1" applyFill="1" applyBorder="1" applyAlignment="1">
      <alignment horizontal="center"/>
    </xf>
    <xf numFmtId="0" fontId="0" fillId="0" borderId="118" xfId="0" applyBorder="1"/>
    <xf numFmtId="0" fontId="45" fillId="26" borderId="53" xfId="0" applyFont="1" applyFill="1" applyBorder="1" applyAlignment="1">
      <alignment horizontal="center"/>
    </xf>
    <xf numFmtId="20" fontId="60" fillId="14" borderId="97" xfId="0" applyNumberFormat="1" applyFont="1" applyFill="1" applyBorder="1" applyAlignment="1">
      <alignment horizontal="center"/>
    </xf>
    <xf numFmtId="0" fontId="35" fillId="15" borderId="116" xfId="0" applyFont="1" applyFill="1" applyBorder="1" applyAlignment="1">
      <alignment horizontal="center"/>
    </xf>
    <xf numFmtId="0" fontId="0" fillId="0" borderId="116" xfId="0" applyBorder="1"/>
    <xf numFmtId="2" fontId="13" fillId="4" borderId="246" xfId="0" applyNumberFormat="1" applyFont="1" applyFill="1" applyBorder="1" applyAlignment="1">
      <alignment horizontal="center"/>
    </xf>
    <xf numFmtId="2" fontId="60" fillId="4" borderId="70" xfId="0" applyNumberFormat="1" applyFont="1" applyFill="1" applyBorder="1" applyAlignment="1">
      <alignment horizontal="center"/>
    </xf>
    <xf numFmtId="0" fontId="58" fillId="17" borderId="134" xfId="0" applyFont="1" applyFill="1" applyBorder="1" applyAlignment="1">
      <alignment horizontal="center"/>
    </xf>
    <xf numFmtId="0" fontId="0" fillId="0" borderId="134" xfId="0" applyBorder="1"/>
    <xf numFmtId="0" fontId="4" fillId="24" borderId="243" xfId="0" applyFont="1" applyFill="1" applyBorder="1" applyAlignment="1">
      <alignment horizontal="center"/>
    </xf>
    <xf numFmtId="0" fontId="0" fillId="0" borderId="244" xfId="0" applyBorder="1"/>
    <xf numFmtId="2" fontId="4" fillId="21" borderId="62" xfId="0" applyNumberFormat="1" applyFont="1" applyFill="1" applyBorder="1" applyAlignment="1">
      <alignment horizontal="center" vertical="center"/>
    </xf>
    <xf numFmtId="0" fontId="30" fillId="20" borderId="191" xfId="0" applyFont="1" applyFill="1" applyBorder="1" applyAlignment="1">
      <alignment horizontal="center"/>
    </xf>
    <xf numFmtId="0" fontId="0" fillId="0" borderId="191" xfId="0" applyBorder="1"/>
    <xf numFmtId="0" fontId="37" fillId="8" borderId="196" xfId="0" applyFont="1" applyFill="1" applyBorder="1" applyAlignment="1">
      <alignment horizontal="center"/>
    </xf>
    <xf numFmtId="0" fontId="0" fillId="0" borderId="196" xfId="0" applyBorder="1"/>
    <xf numFmtId="0" fontId="33" fillId="8" borderId="194" xfId="0" applyFont="1" applyFill="1" applyBorder="1" applyAlignment="1">
      <alignment horizontal="center"/>
    </xf>
    <xf numFmtId="0" fontId="0" fillId="0" borderId="194" xfId="0" applyBorder="1"/>
    <xf numFmtId="1" fontId="45" fillId="26" borderId="32" xfId="0" applyNumberFormat="1" applyFont="1" applyFill="1" applyBorder="1" applyAlignment="1">
      <alignment horizontal="center"/>
    </xf>
    <xf numFmtId="0" fontId="60" fillId="14" borderId="67" xfId="0" applyFont="1" applyFill="1" applyBorder="1" applyAlignment="1">
      <alignment horizontal="center"/>
    </xf>
    <xf numFmtId="0" fontId="0" fillId="0" borderId="68" xfId="0" applyBorder="1"/>
    <xf numFmtId="0" fontId="37" fillId="8" borderId="211" xfId="0" applyFont="1" applyFill="1" applyBorder="1" applyAlignment="1">
      <alignment horizontal="center"/>
    </xf>
    <xf numFmtId="0" fontId="0" fillId="0" borderId="211" xfId="0" applyBorder="1"/>
    <xf numFmtId="0" fontId="42" fillId="35" borderId="257" xfId="0" applyFont="1" applyFill="1" applyBorder="1" applyAlignment="1">
      <alignment horizontal="center"/>
    </xf>
    <xf numFmtId="0" fontId="35" fillId="15" borderId="97" xfId="0" applyFont="1" applyFill="1" applyBorder="1" applyAlignment="1">
      <alignment horizontal="center"/>
    </xf>
    <xf numFmtId="0" fontId="60" fillId="14" borderId="70" xfId="0" applyFont="1" applyFill="1" applyBorder="1" applyAlignment="1">
      <alignment horizontal="center"/>
    </xf>
    <xf numFmtId="0" fontId="36" fillId="4" borderId="35" xfId="0" applyFont="1" applyFill="1" applyBorder="1" applyAlignment="1">
      <alignment horizontal="center"/>
    </xf>
    <xf numFmtId="0" fontId="10" fillId="4" borderId="0" xfId="0" applyFont="1" applyFill="1" applyAlignment="1">
      <alignment horizontal="center"/>
    </xf>
    <xf numFmtId="0" fontId="6" fillId="4" borderId="0" xfId="0" applyFont="1" applyFill="1"/>
    <xf numFmtId="0" fontId="0" fillId="12" borderId="8" xfId="0" applyFill="1" applyBorder="1" applyAlignment="1">
      <alignment horizontal="center"/>
    </xf>
    <xf numFmtId="0" fontId="0" fillId="0" borderId="8" xfId="0" applyBorder="1"/>
    <xf numFmtId="167" fontId="7" fillId="0" borderId="291" xfId="0" applyNumberFormat="1" applyFont="1" applyBorder="1" applyAlignment="1">
      <alignment horizontal="center" textRotation="90"/>
    </xf>
    <xf numFmtId="0" fontId="0" fillId="0" borderId="23" xfId="0" applyBorder="1"/>
    <xf numFmtId="167" fontId="7" fillId="0" borderId="292" xfId="0" applyNumberFormat="1" applyFont="1" applyBorder="1" applyAlignment="1">
      <alignment horizontal="center" textRotation="90"/>
    </xf>
    <xf numFmtId="0" fontId="0" fillId="0" borderId="7" xfId="0" applyBorder="1"/>
    <xf numFmtId="167" fontId="7" fillId="2" borderId="291" xfId="0" applyNumberFormat="1" applyFont="1" applyFill="1" applyBorder="1" applyAlignment="1">
      <alignment horizontal="center" textRotation="90"/>
    </xf>
    <xf numFmtId="0" fontId="15" fillId="5" borderId="0" xfId="0" applyFont="1" applyFill="1" applyAlignment="1">
      <alignment horizontal="left" vertical="top" wrapText="1"/>
    </xf>
    <xf numFmtId="0" fontId="16" fillId="5" borderId="0" xfId="0" applyFont="1" applyFill="1"/>
    <xf numFmtId="0" fontId="8" fillId="3" borderId="0" xfId="0" applyFont="1" applyFill="1" applyAlignment="1">
      <alignment horizontal="right"/>
    </xf>
    <xf numFmtId="0" fontId="16" fillId="0" borderId="0" xfId="0" applyFont="1" applyAlignment="1">
      <alignment horizontal="center"/>
    </xf>
    <xf numFmtId="0" fontId="51" fillId="2" borderId="32" xfId="0" applyFont="1" applyFill="1" applyBorder="1" applyAlignment="1">
      <alignment horizontal="center" vertical="center"/>
    </xf>
    <xf numFmtId="0" fontId="0" fillId="0" borderId="34" xfId="0" applyBorder="1"/>
    <xf numFmtId="0" fontId="51" fillId="9" borderId="32" xfId="0" applyFont="1" applyFill="1" applyBorder="1" applyAlignment="1">
      <alignment horizontal="center" vertical="center"/>
    </xf>
    <xf numFmtId="0" fontId="16" fillId="5" borderId="0" xfId="0" applyFont="1" applyFill="1" applyAlignment="1">
      <alignment horizontal="left" vertical="top" wrapText="1"/>
    </xf>
    <xf numFmtId="0" fontId="0" fillId="0" borderId="1" xfId="0" applyBorder="1"/>
    <xf numFmtId="0" fontId="8" fillId="3" borderId="0" xfId="0" applyFont="1" applyFill="1" applyAlignment="1">
      <alignment horizontal="center"/>
    </xf>
    <xf numFmtId="0" fontId="0" fillId="5" borderId="0" xfId="0" applyFill="1"/>
    <xf numFmtId="0" fontId="0" fillId="4" borderId="13" xfId="0" applyFill="1" applyBorder="1" applyAlignment="1">
      <alignment horizontal="center" vertical="center"/>
    </xf>
    <xf numFmtId="0" fontId="0" fillId="0" borderId="14" xfId="0" applyBorder="1"/>
    <xf numFmtId="0" fontId="0" fillId="4" borderId="18" xfId="0" applyFill="1" applyBorder="1" applyAlignment="1">
      <alignment horizontal="center" vertical="center"/>
    </xf>
    <xf numFmtId="0" fontId="0" fillId="0" borderId="28" xfId="0" applyBorder="1"/>
    <xf numFmtId="0" fontId="0" fillId="4" borderId="17" xfId="0" applyFill="1" applyBorder="1" applyAlignment="1">
      <alignment horizontal="center" vertical="center"/>
    </xf>
    <xf numFmtId="0" fontId="0" fillId="4" borderId="15" xfId="0" applyFill="1" applyBorder="1" applyAlignment="1">
      <alignment horizontal="center" vertical="center"/>
    </xf>
    <xf numFmtId="0" fontId="0" fillId="0" borderId="16" xfId="0" applyBorder="1"/>
    <xf numFmtId="0" fontId="0" fillId="5" borderId="1" xfId="0" applyFill="1" applyBorder="1" applyAlignment="1">
      <alignment horizontal="center"/>
    </xf>
    <xf numFmtId="0" fontId="0" fillId="4" borderId="0" xfId="0" applyFill="1" applyAlignment="1">
      <alignment vertical="center"/>
    </xf>
    <xf numFmtId="0" fontId="9" fillId="5" borderId="0" xfId="1" applyFont="1" applyFill="1" applyAlignment="1">
      <alignment horizontal="left"/>
    </xf>
    <xf numFmtId="0" fontId="0" fillId="5" borderId="0" xfId="0" applyFill="1" applyAlignment="1">
      <alignment horizontal="center" vertical="center"/>
    </xf>
    <xf numFmtId="0" fontId="7" fillId="5" borderId="0" xfId="0" applyFont="1" applyFill="1" applyAlignment="1">
      <alignment horizontal="center" vertical="center"/>
    </xf>
    <xf numFmtId="0" fontId="8" fillId="3" borderId="0" xfId="0" applyFont="1" applyFill="1" applyAlignment="1" applyProtection="1">
      <alignment horizontal="center"/>
    </xf>
    <xf numFmtId="0" fontId="8" fillId="3" borderId="0" xfId="1" applyFont="1" applyFill="1" applyAlignment="1" applyProtection="1">
      <alignment horizontal="center" vertical="center"/>
    </xf>
    <xf numFmtId="0" fontId="19" fillId="5" borderId="0" xfId="0" applyFont="1" applyFill="1" applyProtection="1"/>
    <xf numFmtId="166" fontId="8" fillId="3" borderId="0" xfId="0" applyNumberFormat="1" applyFont="1" applyFill="1" applyAlignment="1" applyProtection="1">
      <alignment horizontal="center"/>
    </xf>
    <xf numFmtId="0" fontId="53" fillId="3" borderId="0" xfId="0" applyFont="1" applyFill="1" applyAlignment="1" applyProtection="1">
      <alignment horizontal="center" vertical="center"/>
    </xf>
    <xf numFmtId="0" fontId="0" fillId="5" borderId="0" xfId="0" applyFill="1" applyProtection="1"/>
    <xf numFmtId="0" fontId="7" fillId="5" borderId="0" xfId="0" applyFont="1" applyFill="1" applyProtection="1"/>
    <xf numFmtId="0" fontId="19" fillId="5" borderId="0" xfId="0" applyFont="1" applyFill="1" applyProtection="1"/>
    <xf numFmtId="166" fontId="20" fillId="5" borderId="0" xfId="0" applyNumberFormat="1" applyFont="1" applyFill="1" applyProtection="1"/>
    <xf numFmtId="0" fontId="9" fillId="5" borderId="0" xfId="1" applyFont="1" applyFill="1" applyProtection="1"/>
    <xf numFmtId="0" fontId="52" fillId="5" borderId="0" xfId="0" applyFont="1" applyFill="1" applyAlignment="1" applyProtection="1">
      <alignment horizontal="center" vertical="center"/>
    </xf>
    <xf numFmtId="0" fontId="20" fillId="8" borderId="274" xfId="0" applyFont="1" applyFill="1" applyBorder="1" applyAlignment="1" applyProtection="1">
      <alignment horizontal="center"/>
    </xf>
    <xf numFmtId="0" fontId="0" fillId="0" borderId="275" xfId="0" applyBorder="1" applyProtection="1"/>
    <xf numFmtId="0" fontId="20" fillId="6" borderId="276" xfId="0" applyFont="1" applyFill="1" applyBorder="1" applyAlignment="1" applyProtection="1">
      <alignment horizontal="center"/>
    </xf>
    <xf numFmtId="0" fontId="0" fillId="0" borderId="276" xfId="0" applyBorder="1" applyProtection="1"/>
    <xf numFmtId="0" fontId="19" fillId="5" borderId="0" xfId="0" applyFont="1" applyFill="1" applyAlignment="1" applyProtection="1">
      <alignment horizontal="left"/>
    </xf>
    <xf numFmtId="0" fontId="20" fillId="5" borderId="0" xfId="0" applyFont="1" applyFill="1" applyAlignment="1" applyProtection="1">
      <alignment horizontal="left"/>
    </xf>
    <xf numFmtId="0" fontId="63" fillId="5" borderId="0" xfId="0" applyFont="1" applyFill="1" applyAlignment="1" applyProtection="1">
      <alignment horizontal="center"/>
    </xf>
    <xf numFmtId="0" fontId="64" fillId="5" borderId="0" xfId="0" applyFont="1" applyFill="1" applyAlignment="1" applyProtection="1">
      <alignment horizontal="left" vertical="center"/>
    </xf>
    <xf numFmtId="0" fontId="62" fillId="5" borderId="0" xfId="0" applyFont="1" applyFill="1" applyAlignment="1" applyProtection="1">
      <alignment horizontal="left" vertical="center"/>
    </xf>
    <xf numFmtId="0" fontId="19" fillId="5" borderId="0" xfId="0" applyFont="1" applyFill="1" applyAlignment="1" applyProtection="1">
      <alignment horizontal="left"/>
    </xf>
    <xf numFmtId="0" fontId="19" fillId="5" borderId="0" xfId="0" applyFont="1" applyFill="1" applyAlignment="1" applyProtection="1">
      <alignment horizontal="left" wrapText="1"/>
    </xf>
    <xf numFmtId="0" fontId="19" fillId="5" borderId="0" xfId="0" quotePrefix="1" applyFont="1" applyFill="1" applyAlignment="1" applyProtection="1">
      <alignment horizontal="left"/>
    </xf>
    <xf numFmtId="0" fontId="55" fillId="5" borderId="0" xfId="0" applyFont="1" applyFill="1" applyAlignment="1" applyProtection="1">
      <alignment horizontal="center"/>
    </xf>
  </cellXfs>
  <cellStyles count="4">
    <cellStyle name="Hyperlink 2" xfId="3" xr:uid="{00000000-0005-0000-0000-000003000000}"/>
    <cellStyle name="Link" xfId="1" builtinId="8"/>
    <cellStyle name="Normal 2" xfId="2" xr:uid="{00000000-0005-0000-0000-000002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fussballnationalmannschaft.net/"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fussballnationalmannschaft.net/"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fussballnationalmannschaft.net/"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fussballnationalmannschaft.net/" TargetMode="Externa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fussballnationalmannschaft.net/" TargetMode="Externa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485775</xdr:colOff>
      <xdr:row>8</xdr:row>
      <xdr:rowOff>142875</xdr:rowOff>
    </xdr:from>
    <xdr:to>
      <xdr:col>14</xdr:col>
      <xdr:colOff>587788</xdr:colOff>
      <xdr:row>17</xdr:row>
      <xdr:rowOff>143871</xdr:rowOff>
    </xdr:to>
    <xdr:pic>
      <xdr:nvPicPr>
        <xdr:cNvPr id="10" name="Picture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9248775" y="1733550"/>
          <a:ext cx="711613" cy="1715496"/>
        </a:xfrm>
        <a:prstGeom prst="rect">
          <a:avLst/>
        </a:prstGeom>
        <a:ln>
          <a:prstDash val="solid"/>
        </a:ln>
      </xdr:spPr>
    </xdr:pic>
    <xdr:clientData/>
  </xdr:twoCellAnchor>
  <xdr:twoCellAnchor editAs="oneCell">
    <xdr:from>
      <xdr:col>0</xdr:col>
      <xdr:colOff>47626</xdr:colOff>
      <xdr:row>0</xdr:row>
      <xdr:rowOff>1</xdr:rowOff>
    </xdr:from>
    <xdr:to>
      <xdr:col>0</xdr:col>
      <xdr:colOff>142876</xdr:colOff>
      <xdr:row>0</xdr:row>
      <xdr:rowOff>224519</xdr:rowOff>
    </xdr:to>
    <xdr:pic>
      <xdr:nvPicPr>
        <xdr:cNvPr id="12" name="Picture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2"/>
        <a:stretch>
          <a:fillRect/>
        </a:stretch>
      </xdr:blipFill>
      <xdr:spPr>
        <a:xfrm>
          <a:off x="47626" y="1"/>
          <a:ext cx="95250" cy="224518"/>
        </a:xfrm>
        <a:prstGeom prst="rect">
          <a:avLst/>
        </a:prstGeom>
        <a:ln>
          <a:prstDash val="solid"/>
        </a:ln>
      </xdr:spPr>
    </xdr:pic>
    <xdr:clientData/>
  </xdr:twoCellAnchor>
  <xdr:twoCellAnchor editAs="oneCell">
    <xdr:from>
      <xdr:col>11</xdr:col>
      <xdr:colOff>241299</xdr:colOff>
      <xdr:row>18</xdr:row>
      <xdr:rowOff>165100</xdr:rowOff>
    </xdr:from>
    <xdr:to>
      <xdr:col>17</xdr:col>
      <xdr:colOff>544688</xdr:colOff>
      <xdr:row>29</xdr:row>
      <xdr:rowOff>152400</xdr:rowOff>
    </xdr:to>
    <xdr:pic>
      <xdr:nvPicPr>
        <xdr:cNvPr id="3" name="Grafik 2">
          <a:hlinkClick xmlns:r="http://schemas.openxmlformats.org/officeDocument/2006/relationships" r:id="rId3"/>
          <a:extLst>
            <a:ext uri="{FF2B5EF4-FFF2-40B4-BE49-F238E27FC236}">
              <a16:creationId xmlns:a16="http://schemas.microsoft.com/office/drawing/2014/main" id="{C66B7F0C-0451-8E7C-79C3-7E4E7F6BF251}"/>
            </a:ext>
          </a:extLst>
        </xdr:cNvPr>
        <xdr:cNvPicPr>
          <a:picLocks noChangeAspect="1"/>
        </xdr:cNvPicPr>
      </xdr:nvPicPr>
      <xdr:blipFill>
        <a:blip xmlns:r="http://schemas.openxmlformats.org/officeDocument/2006/relationships" r:embed="rId4"/>
        <a:stretch>
          <a:fillRect/>
        </a:stretch>
      </xdr:blipFill>
      <xdr:spPr>
        <a:xfrm>
          <a:off x="8877299" y="3644900"/>
          <a:ext cx="4494389" cy="1155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142875</xdr:colOff>
      <xdr:row>0</xdr:row>
      <xdr:rowOff>224518</xdr:rowOff>
    </xdr:to>
    <xdr:pic>
      <xdr:nvPicPr>
        <xdr:cNvPr id="4" name="Picture 3">
          <a:hlinkClick xmlns:r="http://schemas.openxmlformats.org/officeDocument/2006/relationships" r:id=""/>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47625" y="0"/>
          <a:ext cx="95250" cy="224518"/>
        </a:xfrm>
        <a:prstGeom prst="rect">
          <a:avLst/>
        </a:prstGeom>
        <a:ln>
          <a:prstDash val="solid"/>
        </a:ln>
      </xdr:spPr>
    </xdr:pic>
    <xdr:clientData/>
  </xdr:twoCellAnchor>
  <xdr:twoCellAnchor editAs="oneCell">
    <xdr:from>
      <xdr:col>0</xdr:col>
      <xdr:colOff>139701</xdr:colOff>
      <xdr:row>18</xdr:row>
      <xdr:rowOff>85634</xdr:rowOff>
    </xdr:from>
    <xdr:to>
      <xdr:col>2</xdr:col>
      <xdr:colOff>63501</xdr:colOff>
      <xdr:row>22</xdr:row>
      <xdr:rowOff>12700</xdr:rowOff>
    </xdr:to>
    <xdr:pic>
      <xdr:nvPicPr>
        <xdr:cNvPr id="2" name="Grafik 1">
          <a:hlinkClick xmlns:r="http://schemas.openxmlformats.org/officeDocument/2006/relationships" r:id="rId2"/>
          <a:extLst>
            <a:ext uri="{FF2B5EF4-FFF2-40B4-BE49-F238E27FC236}">
              <a16:creationId xmlns:a16="http://schemas.microsoft.com/office/drawing/2014/main" id="{19E2C555-EE8D-884F-9285-A1144CD5874A}"/>
            </a:ext>
          </a:extLst>
        </xdr:cNvPr>
        <xdr:cNvPicPr>
          <a:picLocks noChangeAspect="1"/>
        </xdr:cNvPicPr>
      </xdr:nvPicPr>
      <xdr:blipFill>
        <a:blip xmlns:r="http://schemas.openxmlformats.org/officeDocument/2006/relationships" r:embed="rId3"/>
        <a:stretch>
          <a:fillRect/>
        </a:stretch>
      </xdr:blipFill>
      <xdr:spPr>
        <a:xfrm>
          <a:off x="139701" y="3565434"/>
          <a:ext cx="2679700" cy="689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147052</xdr:colOff>
      <xdr:row>26</xdr:row>
      <xdr:rowOff>126808</xdr:rowOff>
    </xdr:from>
    <xdr:to>
      <xdr:col>5</xdr:col>
      <xdr:colOff>1115593</xdr:colOff>
      <xdr:row>29</xdr:row>
      <xdr:rowOff>140960</xdr:rowOff>
    </xdr:to>
    <xdr:pic>
      <xdr:nvPicPr>
        <xdr:cNvPr id="3" name="Grafik 2">
          <a:hlinkClick xmlns:r="http://schemas.openxmlformats.org/officeDocument/2006/relationships" r:id="rId1"/>
          <a:extLst>
            <a:ext uri="{FF2B5EF4-FFF2-40B4-BE49-F238E27FC236}">
              <a16:creationId xmlns:a16="http://schemas.microsoft.com/office/drawing/2014/main" id="{E0357483-F412-7543-A65A-EF8E8ACFAD68}"/>
            </a:ext>
          </a:extLst>
        </xdr:cNvPr>
        <xdr:cNvPicPr>
          <a:picLocks noChangeAspect="1"/>
        </xdr:cNvPicPr>
      </xdr:nvPicPr>
      <xdr:blipFill>
        <a:blip xmlns:r="http://schemas.openxmlformats.org/officeDocument/2006/relationships" r:embed="rId2"/>
        <a:stretch>
          <a:fillRect/>
        </a:stretch>
      </xdr:blipFill>
      <xdr:spPr>
        <a:xfrm>
          <a:off x="147052" y="4658703"/>
          <a:ext cx="2238541" cy="575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133350</xdr:colOff>
      <xdr:row>0</xdr:row>
      <xdr:rowOff>224518</xdr:rowOff>
    </xdr:to>
    <xdr:pic>
      <xdr:nvPicPr>
        <xdr:cNvPr id="4" name="Picture 3">
          <a:hlinkClick xmlns:r="http://schemas.openxmlformats.org/officeDocument/2006/relationships" r:id=""/>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38100" y="0"/>
          <a:ext cx="95250" cy="224518"/>
        </a:xfrm>
        <a:prstGeom prst="rect">
          <a:avLst/>
        </a:prstGeom>
        <a:ln>
          <a:prstDash val="solid"/>
        </a:ln>
      </xdr:spPr>
    </xdr:pic>
    <xdr:clientData/>
  </xdr:twoCellAnchor>
  <xdr:twoCellAnchor editAs="oneCell">
    <xdr:from>
      <xdr:col>11</xdr:col>
      <xdr:colOff>482599</xdr:colOff>
      <xdr:row>20</xdr:row>
      <xdr:rowOff>101600</xdr:rowOff>
    </xdr:from>
    <xdr:to>
      <xdr:col>20</xdr:col>
      <xdr:colOff>369708</xdr:colOff>
      <xdr:row>28</xdr:row>
      <xdr:rowOff>165100</xdr:rowOff>
    </xdr:to>
    <xdr:pic>
      <xdr:nvPicPr>
        <xdr:cNvPr id="2" name="Grafik 1">
          <a:hlinkClick xmlns:r="http://schemas.openxmlformats.org/officeDocument/2006/relationships" r:id="rId2"/>
          <a:extLst>
            <a:ext uri="{FF2B5EF4-FFF2-40B4-BE49-F238E27FC236}">
              <a16:creationId xmlns:a16="http://schemas.microsoft.com/office/drawing/2014/main" id="{EB7FBAD5-05C5-0345-9F67-F175435C08A6}"/>
            </a:ext>
          </a:extLst>
        </xdr:cNvPr>
        <xdr:cNvPicPr>
          <a:picLocks noChangeAspect="1"/>
        </xdr:cNvPicPr>
      </xdr:nvPicPr>
      <xdr:blipFill>
        <a:blip xmlns:r="http://schemas.openxmlformats.org/officeDocument/2006/relationships" r:embed="rId3"/>
        <a:stretch>
          <a:fillRect/>
        </a:stretch>
      </xdr:blipFill>
      <xdr:spPr>
        <a:xfrm>
          <a:off x="7912099" y="5880100"/>
          <a:ext cx="6173609" cy="1587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133350</xdr:colOff>
      <xdr:row>0</xdr:row>
      <xdr:rowOff>224518</xdr:rowOff>
    </xdr:to>
    <xdr:pic>
      <xdr:nvPicPr>
        <xdr:cNvPr id="4" name="Picture 3">
          <a:hlinkClick xmlns:r="http://schemas.openxmlformats.org/officeDocument/2006/relationships" r:id=""/>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1"/>
        <a:stretch>
          <a:fillRect/>
        </a:stretch>
      </xdr:blipFill>
      <xdr:spPr>
        <a:xfrm>
          <a:off x="38100" y="0"/>
          <a:ext cx="95250" cy="224518"/>
        </a:xfrm>
        <a:prstGeom prst="rect">
          <a:avLst/>
        </a:prstGeom>
        <a:ln>
          <a:prstDash val="solid"/>
        </a:ln>
      </xdr:spPr>
    </xdr:pic>
    <xdr:clientData/>
  </xdr:twoCellAnchor>
  <xdr:twoCellAnchor editAs="oneCell">
    <xdr:from>
      <xdr:col>0</xdr:col>
      <xdr:colOff>25400</xdr:colOff>
      <xdr:row>18</xdr:row>
      <xdr:rowOff>101600</xdr:rowOff>
    </xdr:from>
    <xdr:to>
      <xdr:col>3</xdr:col>
      <xdr:colOff>593960</xdr:colOff>
      <xdr:row>21</xdr:row>
      <xdr:rowOff>50800</xdr:rowOff>
    </xdr:to>
    <xdr:pic>
      <xdr:nvPicPr>
        <xdr:cNvPr id="5" name="Grafik 4">
          <a:hlinkClick xmlns:r="http://schemas.openxmlformats.org/officeDocument/2006/relationships" r:id="rId2"/>
          <a:extLst>
            <a:ext uri="{FF2B5EF4-FFF2-40B4-BE49-F238E27FC236}">
              <a16:creationId xmlns:a16="http://schemas.microsoft.com/office/drawing/2014/main" id="{D49C4E75-2154-F042-B6D4-39C0EC96FCA8}"/>
            </a:ext>
          </a:extLst>
        </xdr:cNvPr>
        <xdr:cNvPicPr>
          <a:picLocks noChangeAspect="1"/>
        </xdr:cNvPicPr>
      </xdr:nvPicPr>
      <xdr:blipFill>
        <a:blip xmlns:r="http://schemas.openxmlformats.org/officeDocument/2006/relationships" r:embed="rId3"/>
        <a:stretch>
          <a:fillRect/>
        </a:stretch>
      </xdr:blipFill>
      <xdr:spPr>
        <a:xfrm>
          <a:off x="25400" y="3632200"/>
          <a:ext cx="3514960" cy="520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133350</xdr:colOff>
      <xdr:row>0</xdr:row>
      <xdr:rowOff>224518</xdr:rowOff>
    </xdr:to>
    <xdr:pic>
      <xdr:nvPicPr>
        <xdr:cNvPr id="4" name="Picture 3">
          <a:hlinkClick xmlns:r="http://schemas.openxmlformats.org/officeDocument/2006/relationships" r:id=""/>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a:stretch>
          <a:fillRect/>
        </a:stretch>
      </xdr:blipFill>
      <xdr:spPr>
        <a:xfrm>
          <a:off x="38100" y="0"/>
          <a:ext cx="95250" cy="224518"/>
        </a:xfrm>
        <a:prstGeom prst="rect">
          <a:avLst/>
        </a:prstGeom>
        <a:ln>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133350</xdr:colOff>
      <xdr:row>0</xdr:row>
      <xdr:rowOff>224518</xdr:rowOff>
    </xdr:to>
    <xdr:pic>
      <xdr:nvPicPr>
        <xdr:cNvPr id="73" name="Picture 72">
          <a:hlinkClick xmlns:r="http://schemas.openxmlformats.org/officeDocument/2006/relationships" r:id=""/>
          <a:extLst>
            <a:ext uri="{FF2B5EF4-FFF2-40B4-BE49-F238E27FC236}">
              <a16:creationId xmlns:a16="http://schemas.microsoft.com/office/drawing/2014/main" id="{00000000-0008-0000-1900-000049000000}"/>
            </a:ext>
          </a:extLst>
        </xdr:cNvPr>
        <xdr:cNvPicPr>
          <a:picLocks noChangeAspect="1"/>
        </xdr:cNvPicPr>
      </xdr:nvPicPr>
      <xdr:blipFill>
        <a:blip xmlns:r="http://schemas.openxmlformats.org/officeDocument/2006/relationships" r:embed="rId1"/>
        <a:stretch>
          <a:fillRect/>
        </a:stretch>
      </xdr:blipFill>
      <xdr:spPr>
        <a:xfrm>
          <a:off x="38100" y="0"/>
          <a:ext cx="95250" cy="224518"/>
        </a:xfrm>
        <a:prstGeom prst="rect">
          <a:avLst/>
        </a:prstGeom>
        <a:ln>
          <a:prstDash val="soli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371476</xdr:colOff>
      <xdr:row>2</xdr:row>
      <xdr:rowOff>95250</xdr:rowOff>
    </xdr:from>
    <xdr:to>
      <xdr:col>7</xdr:col>
      <xdr:colOff>276225</xdr:colOff>
      <xdr:row>8</xdr:row>
      <xdr:rowOff>95250</xdr:rowOff>
    </xdr:to>
    <xdr:pic>
      <xdr:nvPicPr>
        <xdr:cNvPr id="8" name="Picture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1"/>
        <a:stretch>
          <a:fillRect/>
        </a:stretch>
      </xdr:blipFill>
      <xdr:spPr>
        <a:xfrm>
          <a:off x="5295901" y="523875"/>
          <a:ext cx="514349" cy="1143000"/>
        </a:xfrm>
        <a:prstGeom prst="rect">
          <a:avLst/>
        </a:prstGeom>
        <a:ln>
          <a:prstDash val="solid"/>
        </a:ln>
      </xdr:spPr>
    </xdr:pic>
    <xdr:clientData/>
  </xdr:twoCellAnchor>
  <xdr:twoCellAnchor editAs="oneCell">
    <xdr:from>
      <xdr:col>0</xdr:col>
      <xdr:colOff>38100</xdr:colOff>
      <xdr:row>0</xdr:row>
      <xdr:rowOff>0</xdr:rowOff>
    </xdr:from>
    <xdr:to>
      <xdr:col>0</xdr:col>
      <xdr:colOff>133350</xdr:colOff>
      <xdr:row>0</xdr:row>
      <xdr:rowOff>224518</xdr:rowOff>
    </xdr:to>
    <xdr:pic>
      <xdr:nvPicPr>
        <xdr:cNvPr id="9" name="Picture 8">
          <a:hlinkClick xmlns:r="http://schemas.openxmlformats.org/officeDocument/2006/relationships" r:id=""/>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2"/>
        <a:stretch>
          <a:fillRect/>
        </a:stretch>
      </xdr:blipFill>
      <xdr:spPr>
        <a:xfrm>
          <a:off x="38100" y="0"/>
          <a:ext cx="95250" cy="224518"/>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Group%20einf&#252;ge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einfüge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hyperlink" Target="mailto:spreadsheetsonetsy@gmail.com"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etsy.com/uk/listing/4397439219/world-cup-26-excel-spreadsheet-to"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etsy.com/uk/listing/4397439219/world-cup-26-excel-spreadsheet-to" TargetMode="Externa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A1:X58"/>
  <sheetViews>
    <sheetView topLeftCell="A16" workbookViewId="0">
      <selection activeCell="L40" sqref="L40"/>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L</v>
      </c>
      <c r="C1" t="str">
        <f ca="1">MID(CELL("FILENAME",A3), FIND("]",CELL("FILENAME",A1))+1,255)</f>
        <v>GrpL</v>
      </c>
    </row>
    <row r="2" spans="1:20" x14ac:dyDescent="0.2">
      <c r="A2" s="12" t="s">
        <v>192</v>
      </c>
    </row>
    <row r="3" spans="1:20" x14ac:dyDescent="0.2">
      <c r="A3" t="str">
        <f ca="1">CONCATENATE(B$1,"1")</f>
        <v>L1</v>
      </c>
      <c r="B3" t="str">
        <f ca="1">VLOOKUP(A3,'2. Teilnehmer'!D$2:E$49,2)</f>
        <v>England</v>
      </c>
    </row>
    <row r="4" spans="1:20" x14ac:dyDescent="0.2">
      <c r="A4" t="str">
        <f ca="1">CONCATENATE(B$1,"2")</f>
        <v>L2</v>
      </c>
      <c r="B4" t="str">
        <f ca="1">VLOOKUP(A4,'2. Teilnehmer'!D$2:E$49,2)</f>
        <v>Kroatien</v>
      </c>
    </row>
    <row r="5" spans="1:20" x14ac:dyDescent="0.2">
      <c r="A5" t="str">
        <f ca="1">CONCATENATE(B$1,"3")</f>
        <v>L3</v>
      </c>
      <c r="B5" t="str">
        <f ca="1">VLOOKUP(A5,'2. Teilnehmer'!D$2:E$49,2)</f>
        <v>Ghana</v>
      </c>
    </row>
    <row r="6" spans="1:20" x14ac:dyDescent="0.2">
      <c r="A6" t="str">
        <f ca="1">CONCATENATE(B$1,"4")</f>
        <v>L4</v>
      </c>
      <c r="B6" t="str">
        <f ca="1">VLOOKUP(A6,'2. Teilnehmer'!D$2:E$49,2)</f>
        <v>Panama</v>
      </c>
      <c r="E6" t="s">
        <v>193</v>
      </c>
    </row>
    <row r="7" spans="1:20" x14ac:dyDescent="0.2">
      <c r="A7" s="12" t="s">
        <v>194</v>
      </c>
      <c r="E7" t="s">
        <v>195</v>
      </c>
      <c r="F7" t="s">
        <v>196</v>
      </c>
    </row>
    <row r="8" spans="1:20" x14ac:dyDescent="0.2">
      <c r="A8" t="str">
        <f ca="1">CONCATENATE(B$1,"1")</f>
        <v>L1</v>
      </c>
      <c r="B8" t="str">
        <f ca="1">VLOOKUP($A8,'Group Schedule'!$C$2:$I$73,5)</f>
        <v>Ghana</v>
      </c>
      <c r="C8" t="s">
        <v>197</v>
      </c>
      <c r="D8" t="str">
        <f ca="1">VLOOKUP($A8,'Group Schedule'!$C$2:$I$73,7)</f>
        <v>Panama</v>
      </c>
      <c r="E8" s="9">
        <f>'3. Vorrunde'!BG52</f>
        <v>0</v>
      </c>
      <c r="F8" s="9">
        <f>'3. Vorrunde'!BH52</f>
        <v>0</v>
      </c>
      <c r="H8" t="s">
        <v>198</v>
      </c>
      <c r="L8" t="s">
        <v>199</v>
      </c>
      <c r="M8" t="s">
        <v>13</v>
      </c>
    </row>
    <row r="9" spans="1:20" x14ac:dyDescent="0.2">
      <c r="A9" t="str">
        <f ca="1">CONCATENATE(B$1,"2")</f>
        <v>L2</v>
      </c>
      <c r="B9" t="str">
        <f ca="1">VLOOKUP($A9,'Group Schedule'!$C$2:$I$73,5)</f>
        <v>England</v>
      </c>
      <c r="C9" t="s">
        <v>197</v>
      </c>
      <c r="D9" t="str">
        <f ca="1">VLOOKUP($A9,'Group Schedule'!$C$2:$I$73,7)</f>
        <v>Kroatien</v>
      </c>
      <c r="E9" s="9">
        <f>'3. Vorrunde'!BG53</f>
        <v>0</v>
      </c>
      <c r="F9" s="9">
        <f>'3. Vorrunde'!BH53</f>
        <v>0</v>
      </c>
      <c r="H9" t="s">
        <v>16</v>
      </c>
      <c r="L9" t="s">
        <v>199</v>
      </c>
      <c r="M9" t="s">
        <v>21</v>
      </c>
    </row>
    <row r="10" spans="1:20" x14ac:dyDescent="0.2">
      <c r="A10" t="str">
        <f ca="1">CONCATENATE(B$1,"3")</f>
        <v>L3</v>
      </c>
      <c r="B10" t="str">
        <f ca="1">VLOOKUP($A10,'Group Schedule'!$C$2:$I$73,5)</f>
        <v>England</v>
      </c>
      <c r="C10" t="s">
        <v>197</v>
      </c>
      <c r="D10" t="str">
        <f ca="1">VLOOKUP($A10,'Group Schedule'!$C$2:$I$73,7)</f>
        <v>Ghana</v>
      </c>
      <c r="E10" s="9">
        <f>'3. Vorrunde'!BG54</f>
        <v>0</v>
      </c>
      <c r="F10" s="9">
        <f>'3. Vorrunde'!BH54</f>
        <v>0</v>
      </c>
      <c r="H10" t="s">
        <v>198</v>
      </c>
      <c r="L10" t="s">
        <v>199</v>
      </c>
      <c r="M10" t="s">
        <v>16</v>
      </c>
    </row>
    <row r="11" spans="1:20" x14ac:dyDescent="0.2">
      <c r="A11" t="str">
        <f ca="1">CONCATENATE(B$1,"4")</f>
        <v>L4</v>
      </c>
      <c r="B11" t="str">
        <f ca="1">VLOOKUP($A11,'Group Schedule'!$C$2:$I$73,5)</f>
        <v>Panama</v>
      </c>
      <c r="C11" t="s">
        <v>197</v>
      </c>
      <c r="D11" t="str">
        <f ca="1">VLOOKUP($A11,'Group Schedule'!$C$2:$I$73,7)</f>
        <v>Kroatien</v>
      </c>
      <c r="E11" s="9">
        <f>'3. Vorrunde'!BG55</f>
        <v>0</v>
      </c>
      <c r="F11" s="9">
        <f>'3. Vorrunde'!BH55</f>
        <v>0</v>
      </c>
      <c r="H11" t="s">
        <v>21</v>
      </c>
      <c r="L11" t="s">
        <v>199</v>
      </c>
      <c r="M11" t="s">
        <v>13</v>
      </c>
    </row>
    <row r="12" spans="1:20" x14ac:dyDescent="0.2">
      <c r="A12" t="str">
        <f ca="1">CONCATENATE(B$1,"5")</f>
        <v>L5</v>
      </c>
      <c r="B12" t="str">
        <f ca="1">VLOOKUP($A12,'Group Schedule'!$C$2:$I$73,5)</f>
        <v>Panama</v>
      </c>
      <c r="C12" t="s">
        <v>197</v>
      </c>
      <c r="D12" t="str">
        <f ca="1">VLOOKUP($A12,'Group Schedule'!$C$2:$I$73,7)</f>
        <v>England</v>
      </c>
      <c r="E12" s="9">
        <f>'3. Vorrunde'!BG56</f>
        <v>0</v>
      </c>
      <c r="F12" s="9">
        <f>'3. Vorrunde'!BH56</f>
        <v>0</v>
      </c>
      <c r="H12" t="s">
        <v>21</v>
      </c>
      <c r="I12" t="s">
        <v>200</v>
      </c>
      <c r="L12" t="s">
        <v>199</v>
      </c>
      <c r="M12" t="s">
        <v>198</v>
      </c>
    </row>
    <row r="13" spans="1:20" x14ac:dyDescent="0.2">
      <c r="A13" t="str">
        <f ca="1">CONCATENATE(B$1,"6")</f>
        <v>L6</v>
      </c>
      <c r="B13" t="str">
        <f ca="1">VLOOKUP($A13,'Group Schedule'!$C$2:$I$73,5)</f>
        <v>Kroatien</v>
      </c>
      <c r="C13" t="s">
        <v>197</v>
      </c>
      <c r="D13" t="str">
        <f ca="1">VLOOKUP($A13,'Group Schedule'!$C$2:$I$73,7)</f>
        <v>Ghana</v>
      </c>
      <c r="E13" s="9">
        <f>'3. Vorrunde'!BG57</f>
        <v>0</v>
      </c>
      <c r="F13" s="9">
        <f>'3. Vorrunde'!BH57</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Ghana</v>
      </c>
      <c r="C16" t="s">
        <v>212</v>
      </c>
      <c r="D16" t="str">
        <f t="shared" ref="D16:F21" ca="1" si="1">D8</f>
        <v>Panama</v>
      </c>
      <c r="E16">
        <f t="shared" si="1"/>
        <v>0</v>
      </c>
      <c r="F16">
        <f t="shared" si="1"/>
        <v>0</v>
      </c>
      <c r="G16">
        <f t="shared" ref="G16:G21" si="2">IF(I16=0,0,IF(E16&lt;F16,0,IF(E16&gt;F16,3,1)))</f>
        <v>0</v>
      </c>
      <c r="H16">
        <f t="shared" ref="H16:H21" si="3">IF(I16=0,0,IF(F16&lt;E16,0,IF(F16&gt;E16,3,1)))</f>
        <v>0</v>
      </c>
      <c r="I16" s="9">
        <f>IF(ISBLANK('3. Vorrunde'!BG52)=TRUE,0,IF(ISBLANK('3. Vorrunde'!BH52)=TRUE,0,1))</f>
        <v>0</v>
      </c>
      <c r="K16" t="str">
        <f ca="1">B3</f>
        <v>England</v>
      </c>
      <c r="L16" t="str">
        <f ca="1">B4</f>
        <v>Kroatien</v>
      </c>
      <c r="M16" t="str">
        <f ca="1">B5</f>
        <v>Ghana</v>
      </c>
      <c r="N16" t="str">
        <f ca="1">B6</f>
        <v>Panama</v>
      </c>
      <c r="P16" s="1" t="str">
        <f ca="1">K16</f>
        <v>England</v>
      </c>
      <c r="Q16" s="1" t="str">
        <f ca="1">L16</f>
        <v>Kroatien</v>
      </c>
      <c r="R16" s="1" t="str">
        <f ca="1">M16</f>
        <v>Ghana</v>
      </c>
      <c r="S16" s="1" t="str">
        <f ca="1">N16</f>
        <v>Panama</v>
      </c>
      <c r="T16" s="1" t="s">
        <v>213</v>
      </c>
    </row>
    <row r="17" spans="2:22" x14ac:dyDescent="0.2">
      <c r="B17" t="str">
        <f t="shared" ca="1" si="0"/>
        <v>England</v>
      </c>
      <c r="C17" t="s">
        <v>212</v>
      </c>
      <c r="D17" t="str">
        <f t="shared" ca="1" si="1"/>
        <v>Kroatien</v>
      </c>
      <c r="E17">
        <f t="shared" si="1"/>
        <v>0</v>
      </c>
      <c r="F17">
        <f t="shared" si="1"/>
        <v>0</v>
      </c>
      <c r="G17">
        <f t="shared" si="2"/>
        <v>0</v>
      </c>
      <c r="H17">
        <f t="shared" si="3"/>
        <v>0</v>
      </c>
      <c r="I17" s="9">
        <f>IF(ISBLANK('3. Vorrunde'!BG53)=TRUE,0,IF(ISBLANK('3. Vorrunde'!BH53)=TRUE,0,1))</f>
        <v>0</v>
      </c>
      <c r="J17" t="str">
        <f ca="1">B3</f>
        <v>England</v>
      </c>
      <c r="K17">
        <v>0</v>
      </c>
      <c r="L17" s="541">
        <f>E17</f>
        <v>0</v>
      </c>
      <c r="M17">
        <f>E18</f>
        <v>0</v>
      </c>
      <c r="N17">
        <f>F20</f>
        <v>0</v>
      </c>
      <c r="P17">
        <v>0</v>
      </c>
      <c r="Q17">
        <f>IF($K39=$K40,L17,0)</f>
        <v>0</v>
      </c>
      <c r="R17">
        <f>IF($K39=$K41,M17,0)</f>
        <v>0</v>
      </c>
      <c r="S17">
        <f>IF($K39=$K42,N17,0)</f>
        <v>0</v>
      </c>
      <c r="T17">
        <f>SUM(P17:S17)</f>
        <v>0</v>
      </c>
    </row>
    <row r="18" spans="2:22" x14ac:dyDescent="0.2">
      <c r="B18" t="str">
        <f t="shared" ca="1" si="0"/>
        <v>England</v>
      </c>
      <c r="C18" t="s">
        <v>212</v>
      </c>
      <c r="D18" t="str">
        <f t="shared" ca="1" si="1"/>
        <v>Ghana</v>
      </c>
      <c r="E18">
        <f t="shared" si="1"/>
        <v>0</v>
      </c>
      <c r="F18">
        <f t="shared" si="1"/>
        <v>0</v>
      </c>
      <c r="G18">
        <f t="shared" si="2"/>
        <v>0</v>
      </c>
      <c r="H18">
        <f t="shared" si="3"/>
        <v>0</v>
      </c>
      <c r="I18" s="9">
        <f>IF(ISBLANK('3. Vorrunde'!BG54)=TRUE,0,IF(ISBLANK('3. Vorrunde'!BH54)=TRUE,0,1))</f>
        <v>0</v>
      </c>
      <c r="J18" t="str">
        <f ca="1">B4</f>
        <v>Kroatien</v>
      </c>
      <c r="K18" s="541">
        <f>F17</f>
        <v>0</v>
      </c>
      <c r="L18">
        <v>0</v>
      </c>
      <c r="M18">
        <f>E21</f>
        <v>0</v>
      </c>
      <c r="N18">
        <f>F19</f>
        <v>0</v>
      </c>
      <c r="P18">
        <f>IF($K40=$K39,K18,0)</f>
        <v>0</v>
      </c>
      <c r="Q18">
        <v>0</v>
      </c>
      <c r="R18">
        <f>IF($K40=$K41,M18,0)</f>
        <v>0</v>
      </c>
      <c r="S18">
        <f>IF($K40=$K42,N18,0)</f>
        <v>0</v>
      </c>
      <c r="T18">
        <f>SUM(P18:S18)</f>
        <v>0</v>
      </c>
    </row>
    <row r="19" spans="2:22" x14ac:dyDescent="0.2">
      <c r="B19" t="str">
        <f t="shared" ca="1" si="0"/>
        <v>Panama</v>
      </c>
      <c r="C19" t="s">
        <v>212</v>
      </c>
      <c r="D19" t="str">
        <f t="shared" ca="1" si="1"/>
        <v>Kroatien</v>
      </c>
      <c r="E19">
        <f t="shared" si="1"/>
        <v>0</v>
      </c>
      <c r="F19">
        <f t="shared" si="1"/>
        <v>0</v>
      </c>
      <c r="G19">
        <f t="shared" si="2"/>
        <v>0</v>
      </c>
      <c r="H19">
        <f t="shared" si="3"/>
        <v>0</v>
      </c>
      <c r="I19" s="9">
        <f>IF(ISBLANK('3. Vorrunde'!BG55)=TRUE,0,IF(ISBLANK('3. Vorrunde'!BH55)=TRUE,0,1))</f>
        <v>0</v>
      </c>
      <c r="J19" t="str">
        <f ca="1">B5</f>
        <v>Ghana</v>
      </c>
      <c r="K19">
        <f>F18</f>
        <v>0</v>
      </c>
      <c r="L19">
        <f>F21</f>
        <v>0</v>
      </c>
      <c r="M19">
        <v>0</v>
      </c>
      <c r="N19" s="541">
        <f>E16</f>
        <v>0</v>
      </c>
      <c r="P19">
        <f>IF($K41=$K39,K19,0)</f>
        <v>0</v>
      </c>
      <c r="Q19">
        <f>IF($K41=$K40,L19,0)</f>
        <v>0</v>
      </c>
      <c r="R19">
        <v>0</v>
      </c>
      <c r="S19">
        <f>IF($K41=$K42,N19,0)</f>
        <v>0</v>
      </c>
      <c r="T19">
        <f>SUM(P19:S19)</f>
        <v>0</v>
      </c>
    </row>
    <row r="20" spans="2:22" x14ac:dyDescent="0.2">
      <c r="B20" t="str">
        <f t="shared" ca="1" si="0"/>
        <v>Panama</v>
      </c>
      <c r="C20" t="s">
        <v>212</v>
      </c>
      <c r="D20" t="str">
        <f t="shared" ca="1" si="1"/>
        <v>England</v>
      </c>
      <c r="E20">
        <f t="shared" si="1"/>
        <v>0</v>
      </c>
      <c r="F20">
        <f t="shared" si="1"/>
        <v>0</v>
      </c>
      <c r="G20">
        <f t="shared" si="2"/>
        <v>0</v>
      </c>
      <c r="H20">
        <f t="shared" si="3"/>
        <v>0</v>
      </c>
      <c r="I20" s="9">
        <f>IF(ISBLANK('3. Vorrunde'!BG56)=TRUE,0,IF(ISBLANK('3. Vorrunde'!BH56)=TRUE,0,1))</f>
        <v>0</v>
      </c>
      <c r="J20" t="str">
        <f ca="1">B6</f>
        <v>Panama</v>
      </c>
      <c r="K20">
        <f>E20</f>
        <v>0</v>
      </c>
      <c r="L20">
        <f>E19</f>
        <v>0</v>
      </c>
      <c r="M20" s="541">
        <f>F16</f>
        <v>0</v>
      </c>
      <c r="N20">
        <v>0</v>
      </c>
      <c r="P20">
        <f>IF($K42=$K39,K20,0)</f>
        <v>0</v>
      </c>
      <c r="Q20">
        <f>IF($K42=$K40,L20,0)</f>
        <v>0</v>
      </c>
      <c r="R20">
        <f>IF($K42=$K41,M20,0)</f>
        <v>0</v>
      </c>
      <c r="S20">
        <v>0</v>
      </c>
      <c r="T20">
        <f>SUM(P20:S20)</f>
        <v>0</v>
      </c>
    </row>
    <row r="21" spans="2:22" x14ac:dyDescent="0.2">
      <c r="B21" t="str">
        <f t="shared" ca="1" si="0"/>
        <v>Kroatien</v>
      </c>
      <c r="C21" t="s">
        <v>212</v>
      </c>
      <c r="D21" t="str">
        <f t="shared" ca="1" si="1"/>
        <v>Ghana</v>
      </c>
      <c r="E21">
        <f t="shared" si="1"/>
        <v>0</v>
      </c>
      <c r="F21">
        <f t="shared" si="1"/>
        <v>0</v>
      </c>
      <c r="G21">
        <f t="shared" si="2"/>
        <v>0</v>
      </c>
      <c r="H21">
        <f t="shared" si="3"/>
        <v>0</v>
      </c>
      <c r="I21" s="9">
        <f>IF(ISBLANK('3. Vorrunde'!BG57)=TRUE,0,IF(ISBLANK('3. Vorrunde'!BH57)=TRUE,0,1))</f>
        <v>0</v>
      </c>
    </row>
    <row r="22" spans="2:22" x14ac:dyDescent="0.2">
      <c r="I22">
        <f>SUM(I16:I21)</f>
        <v>0</v>
      </c>
      <c r="K22" t="s">
        <v>214</v>
      </c>
      <c r="P22" t="s">
        <v>215</v>
      </c>
      <c r="V22" s="12"/>
    </row>
    <row r="23" spans="2:22" ht="16" customHeight="1" thickBot="1" x14ac:dyDescent="0.25">
      <c r="K23" t="str">
        <f ca="1">K16</f>
        <v>England</v>
      </c>
      <c r="L23" t="str">
        <f ca="1">L16</f>
        <v>Kroatien</v>
      </c>
      <c r="M23" t="str">
        <f ca="1">M16</f>
        <v>Ghana</v>
      </c>
      <c r="N23" t="str">
        <f ca="1">N16</f>
        <v>Panama</v>
      </c>
      <c r="P23" s="1" t="str">
        <f ca="1">P16</f>
        <v>England</v>
      </c>
      <c r="Q23" s="1" t="str">
        <f ca="1">Q16</f>
        <v>Kroatien</v>
      </c>
      <c r="R23" s="1" t="str">
        <f ca="1">R16</f>
        <v>Ghana</v>
      </c>
      <c r="S23" s="1" t="str">
        <f ca="1">S16</f>
        <v>Panama</v>
      </c>
      <c r="T23" s="1" t="s">
        <v>213</v>
      </c>
      <c r="V23" s="12"/>
    </row>
    <row r="24" spans="2:22" x14ac:dyDescent="0.2">
      <c r="B24" s="40" t="s">
        <v>216</v>
      </c>
      <c r="C24" s="18" t="s">
        <v>217</v>
      </c>
      <c r="D24" s="41" t="s">
        <v>218</v>
      </c>
      <c r="E24" s="41" t="s">
        <v>219</v>
      </c>
      <c r="F24" s="41" t="s">
        <v>220</v>
      </c>
      <c r="G24" s="41" t="s">
        <v>221</v>
      </c>
      <c r="H24" s="43" t="s">
        <v>222</v>
      </c>
      <c r="I24" s="13"/>
      <c r="J24" t="str">
        <f ca="1">J17</f>
        <v>England</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England</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Kroatien</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Kroatien</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Ghana</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Ghana</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Panama</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Panama</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England</v>
      </c>
      <c r="L30" t="str">
        <f ca="1">L16</f>
        <v>Kroatien</v>
      </c>
      <c r="M30" t="str">
        <f ca="1">M16</f>
        <v>Ghana</v>
      </c>
      <c r="N30" t="str">
        <f ca="1">N16</f>
        <v>Panama</v>
      </c>
      <c r="P30" t="str">
        <f ca="1">P16</f>
        <v>England</v>
      </c>
      <c r="Q30" t="str">
        <f ca="1">Q16</f>
        <v>Kroatien</v>
      </c>
      <c r="R30" t="str">
        <f ca="1">R16</f>
        <v>Ghana</v>
      </c>
      <c r="S30" t="str">
        <f ca="1">S16</f>
        <v>Panama</v>
      </c>
      <c r="T30" s="1" t="s">
        <v>213</v>
      </c>
      <c r="V30" s="12"/>
    </row>
    <row r="31" spans="2:22" x14ac:dyDescent="0.2">
      <c r="J31" t="str">
        <f ca="1">J17</f>
        <v>England</v>
      </c>
      <c r="K31">
        <v>0</v>
      </c>
      <c r="L31" s="541">
        <f>IF(I17=1,IF(L24&lt;0,0,IF(L24&gt;0,3,1)),0)</f>
        <v>0</v>
      </c>
      <c r="M31">
        <f>IF(I18=1,IF(M24&lt;0,0,IF(M24&gt;0,3,1)),0)</f>
        <v>0</v>
      </c>
      <c r="N31">
        <f>IF(I20=1,IF(N24&lt;0,0,IF(N24&gt;0,3,1)),0)</f>
        <v>0</v>
      </c>
      <c r="P31">
        <v>0</v>
      </c>
      <c r="Q31">
        <f>IF(SUM($K31:$N31)=SUM($K32:$N32),L31,0)</f>
        <v>0</v>
      </c>
      <c r="R31">
        <f>IF(SUM($K31:$N31)=SUM($K33:$N33),M31,0)</f>
        <v>0</v>
      </c>
      <c r="S31">
        <f>IF(SUM($K31:$N31)=SUM($K34:$N34),N31,0)</f>
        <v>0</v>
      </c>
      <c r="T31">
        <f>SUM(P31:S31)</f>
        <v>0</v>
      </c>
      <c r="V31" s="12"/>
    </row>
    <row r="32" spans="2:22" x14ac:dyDescent="0.2">
      <c r="J32" t="str">
        <f ca="1">J18</f>
        <v>Kroatien</v>
      </c>
      <c r="K32" s="541">
        <f>IF(I17=1,IF(K25&lt;0,0,IF(K25&gt;0,3,1)),0)</f>
        <v>0</v>
      </c>
      <c r="L32">
        <v>0</v>
      </c>
      <c r="M32">
        <f>IF(I21=1,IF(M25&lt;0,0,IF(M25&gt;0,3,1)),0)</f>
        <v>0</v>
      </c>
      <c r="N32">
        <f>IF(I19=1,IF(N25&lt;0,0,IF(N25&gt;0,3,1)),0)</f>
        <v>0</v>
      </c>
      <c r="P32">
        <f>IF(SUM($K32:$N32)=SUM($K31:$N31),K32,0)</f>
        <v>0</v>
      </c>
      <c r="Q32">
        <v>0</v>
      </c>
      <c r="R32">
        <f>IF(SUM($K32:$N32)=SUM($K33:$N33),M32,0)</f>
        <v>0</v>
      </c>
      <c r="S32">
        <f>IF(SUM($K32:$N32)=SUM($K34:$N34),N32,0)</f>
        <v>0</v>
      </c>
      <c r="T32">
        <f>SUM(P32:S32)</f>
        <v>0</v>
      </c>
      <c r="V32" s="12"/>
    </row>
    <row r="33" spans="1:24" x14ac:dyDescent="0.2">
      <c r="J33" t="str">
        <f ca="1">J19</f>
        <v>Ghana</v>
      </c>
      <c r="K33">
        <f>IF(I18=1,IF(K26&lt;0,0,IF(K26&gt;0,3,1)),0)</f>
        <v>0</v>
      </c>
      <c r="L33">
        <f>IF(I21=1,IF(L26&lt;0,0,IF(L26&gt;0,3,1)),0)</f>
        <v>0</v>
      </c>
      <c r="M33">
        <v>0</v>
      </c>
      <c r="N33" s="541">
        <f>IF(I16=1,IF(N26&lt;0,0,IF(N26&gt;0,3,1)),0)</f>
        <v>0</v>
      </c>
      <c r="P33">
        <f>IF(SUM($K33:$N33)=SUM($K31:$N31),K33,0)</f>
        <v>0</v>
      </c>
      <c r="Q33">
        <f>IF(SUM($K33:$N33)=SUM($K32:$N32),L33,0)</f>
        <v>0</v>
      </c>
      <c r="R33">
        <v>0</v>
      </c>
      <c r="S33">
        <f>IF(SUM($K33:$N33)=SUM($K34:$N34),N33,0)</f>
        <v>0</v>
      </c>
      <c r="T33">
        <f>SUM(P33:S33)</f>
        <v>0</v>
      </c>
      <c r="V33" s="12"/>
    </row>
    <row r="34" spans="1:24" x14ac:dyDescent="0.2">
      <c r="J34" t="str">
        <f ca="1">J20</f>
        <v>Panama</v>
      </c>
      <c r="K34">
        <f>IF(I20=1,IF(K27&lt;0,0,IF(K27&gt;0,3,1)),0)</f>
        <v>0</v>
      </c>
      <c r="L34">
        <f>IF(I19=1,IF(L27&lt;0,0,IF(L27&gt;0,3,1)),0)</f>
        <v>0</v>
      </c>
      <c r="M34" s="541">
        <f>IF(I16=1,IF(M27&lt;0,0,IF(M27&gt;0,3,1)),0)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England</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Kroatien</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Ghana</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Panama</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England</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Kroatien</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Ghana</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Panama</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4">
    <mergeCell ref="A48:X48"/>
    <mergeCell ref="A49:X49"/>
    <mergeCell ref="A47:F47"/>
    <mergeCell ref="F53:H53"/>
  </mergeCells>
  <dataValidations count="1">
    <dataValidation allowBlank="1" showErrorMessage="1" prompt="Used for Fifa lots if requried" sqref="I25:I28" xr:uid="{00000000-0002-0000-0000-000000000000}"/>
  </dataValidation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X58"/>
  <sheetViews>
    <sheetView topLeftCell="A43" workbookViewId="0">
      <selection activeCell="G58" sqref="G58"/>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C</v>
      </c>
      <c r="C1" t="str">
        <f ca="1">MID(CELL("FILENAME",A3), FIND("]",CELL("FILENAME",A1))+1,255)</f>
        <v>GrpC</v>
      </c>
    </row>
    <row r="2" spans="1:20" x14ac:dyDescent="0.2">
      <c r="A2" s="12" t="s">
        <v>192</v>
      </c>
    </row>
    <row r="3" spans="1:20" x14ac:dyDescent="0.2">
      <c r="A3" t="str">
        <f ca="1">CONCATENATE(B$1,"1")</f>
        <v>C1</v>
      </c>
      <c r="B3" t="str">
        <f ca="1">VLOOKUP(A3,'2. Teilnehmer'!D$2:E$49,2)</f>
        <v>Brasilien</v>
      </c>
    </row>
    <row r="4" spans="1:20" x14ac:dyDescent="0.2">
      <c r="A4" t="str">
        <f ca="1">CONCATENATE(B$1,"2")</f>
        <v>C2</v>
      </c>
      <c r="B4" t="str">
        <f ca="1">VLOOKUP(A4,'2. Teilnehmer'!D$2:E$49,2)</f>
        <v>Marokko</v>
      </c>
    </row>
    <row r="5" spans="1:20" x14ac:dyDescent="0.2">
      <c r="A5" t="str">
        <f ca="1">CONCATENATE(B$1,"3")</f>
        <v>C3</v>
      </c>
      <c r="B5" t="str">
        <f ca="1">VLOOKUP(A5,'2. Teilnehmer'!D$2:E$49,2)</f>
        <v>Haiti</v>
      </c>
    </row>
    <row r="6" spans="1:20" x14ac:dyDescent="0.2">
      <c r="A6" t="str">
        <f ca="1">CONCATENATE(B$1,"4")</f>
        <v>C4</v>
      </c>
      <c r="B6" t="str">
        <f ca="1">VLOOKUP(A6,'2. Teilnehmer'!D$2:E$49,2)</f>
        <v>Schottland</v>
      </c>
      <c r="E6" t="s">
        <v>193</v>
      </c>
    </row>
    <row r="7" spans="1:20" x14ac:dyDescent="0.2">
      <c r="A7" s="12" t="s">
        <v>194</v>
      </c>
      <c r="E7" t="s">
        <v>195</v>
      </c>
      <c r="F7" t="s">
        <v>196</v>
      </c>
    </row>
    <row r="8" spans="1:20" x14ac:dyDescent="0.2">
      <c r="A8" t="str">
        <f ca="1">CONCATENATE(B$1,"1")</f>
        <v>C1</v>
      </c>
      <c r="B8" t="str">
        <f ca="1">VLOOKUP($A8,'Group Schedule'!$C$2:$I$73,5)</f>
        <v>Haiti</v>
      </c>
      <c r="C8" t="s">
        <v>197</v>
      </c>
      <c r="D8" t="str">
        <f ca="1">VLOOKUP($A8,'Group Schedule'!$C$2:$I$73,7)</f>
        <v>Schottland</v>
      </c>
      <c r="E8" s="9">
        <f>'3. Vorrunde'!BG4</f>
        <v>0</v>
      </c>
      <c r="F8" s="9">
        <f>'3. Vorrunde'!BH4</f>
        <v>0</v>
      </c>
      <c r="H8" t="s">
        <v>198</v>
      </c>
      <c r="L8" t="s">
        <v>199</v>
      </c>
      <c r="M8" t="s">
        <v>13</v>
      </c>
    </row>
    <row r="9" spans="1:20" x14ac:dyDescent="0.2">
      <c r="A9" t="str">
        <f ca="1">CONCATENATE(B$1,"2")</f>
        <v>C2</v>
      </c>
      <c r="B9" t="str">
        <f ca="1">VLOOKUP($A9,'Group Schedule'!$C$2:$I$73,5)</f>
        <v>Brasilien</v>
      </c>
      <c r="C9" t="s">
        <v>197</v>
      </c>
      <c r="D9" t="str">
        <f ca="1">VLOOKUP($A9,'Group Schedule'!$C$2:$I$73,7)</f>
        <v>Marokko</v>
      </c>
      <c r="E9" s="9">
        <f>'3. Vorrunde'!BG5</f>
        <v>0</v>
      </c>
      <c r="F9" s="9">
        <f>'3. Vorrunde'!BH5</f>
        <v>0</v>
      </c>
      <c r="H9" t="s">
        <v>16</v>
      </c>
      <c r="L9" t="s">
        <v>199</v>
      </c>
      <c r="M9" t="s">
        <v>21</v>
      </c>
    </row>
    <row r="10" spans="1:20" x14ac:dyDescent="0.2">
      <c r="A10" t="str">
        <f ca="1">CONCATENATE(B$1,"3")</f>
        <v>C3</v>
      </c>
      <c r="B10" t="str">
        <f ca="1">VLOOKUP($A10,'Group Schedule'!$C$2:$I$73,5)</f>
        <v>Brasilien</v>
      </c>
      <c r="C10" t="s">
        <v>197</v>
      </c>
      <c r="D10" t="str">
        <f ca="1">VLOOKUP($A10,'Group Schedule'!$C$2:$I$73,7)</f>
        <v>Haiti</v>
      </c>
      <c r="E10" s="9">
        <f>'3. Vorrunde'!BG6</f>
        <v>0</v>
      </c>
      <c r="F10" s="9">
        <f>'3. Vorrunde'!BH6</f>
        <v>0</v>
      </c>
      <c r="H10" t="s">
        <v>198</v>
      </c>
      <c r="L10" t="s">
        <v>199</v>
      </c>
      <c r="M10" t="s">
        <v>16</v>
      </c>
    </row>
    <row r="11" spans="1:20" x14ac:dyDescent="0.2">
      <c r="A11" t="str">
        <f ca="1">CONCATENATE(B$1,"4")</f>
        <v>C4</v>
      </c>
      <c r="B11" t="str">
        <f ca="1">VLOOKUP($A11,'Group Schedule'!$C$2:$I$73,5)</f>
        <v>Schottland</v>
      </c>
      <c r="C11" t="s">
        <v>197</v>
      </c>
      <c r="D11" t="str">
        <f ca="1">VLOOKUP($A11,'Group Schedule'!$C$2:$I$73,7)</f>
        <v>Marokko</v>
      </c>
      <c r="E11" s="9">
        <f>'3. Vorrunde'!BG7</f>
        <v>0</v>
      </c>
      <c r="F11" s="9">
        <f>'3. Vorrunde'!BH7</f>
        <v>0</v>
      </c>
      <c r="H11" t="s">
        <v>21</v>
      </c>
      <c r="L11" t="s">
        <v>199</v>
      </c>
      <c r="M11" t="s">
        <v>13</v>
      </c>
    </row>
    <row r="12" spans="1:20" x14ac:dyDescent="0.2">
      <c r="A12" t="str">
        <f ca="1">CONCATENATE(B$1,"5")</f>
        <v>C5</v>
      </c>
      <c r="B12" t="str">
        <f ca="1">VLOOKUP($A12,'Group Schedule'!$C$2:$I$73,5)</f>
        <v>Schottland</v>
      </c>
      <c r="C12" t="s">
        <v>197</v>
      </c>
      <c r="D12" t="str">
        <f ca="1">VLOOKUP($A12,'Group Schedule'!$C$2:$I$73,7)</f>
        <v>Brasilien</v>
      </c>
      <c r="E12" s="9">
        <f>'3. Vorrunde'!BG8</f>
        <v>0</v>
      </c>
      <c r="F12" s="9">
        <f>'3. Vorrunde'!BH8</f>
        <v>0</v>
      </c>
      <c r="H12" t="s">
        <v>21</v>
      </c>
      <c r="I12" t="s">
        <v>200</v>
      </c>
      <c r="L12" t="s">
        <v>199</v>
      </c>
      <c r="M12" t="s">
        <v>198</v>
      </c>
    </row>
    <row r="13" spans="1:20" x14ac:dyDescent="0.2">
      <c r="A13" t="str">
        <f ca="1">CONCATENATE(B$1,"6")</f>
        <v>C6</v>
      </c>
      <c r="B13" t="str">
        <f ca="1">VLOOKUP($A13,'Group Schedule'!$C$2:$I$73,5)</f>
        <v>Marokko</v>
      </c>
      <c r="C13" t="s">
        <v>197</v>
      </c>
      <c r="D13" t="str">
        <f ca="1">VLOOKUP($A13,'Group Schedule'!$C$2:$I$73,7)</f>
        <v>Haiti</v>
      </c>
      <c r="E13" s="9">
        <f>'3. Vorrunde'!BG9</f>
        <v>0</v>
      </c>
      <c r="F13" s="9">
        <f>'3. Vorrunde'!BH9</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Haiti</v>
      </c>
      <c r="C16" t="s">
        <v>212</v>
      </c>
      <c r="D16" t="str">
        <f t="shared" ref="D16:F21" ca="1" si="1">D8</f>
        <v>Schottland</v>
      </c>
      <c r="E16">
        <f t="shared" si="1"/>
        <v>0</v>
      </c>
      <c r="F16">
        <f t="shared" si="1"/>
        <v>0</v>
      </c>
      <c r="G16">
        <f t="shared" ref="G16:G21" si="2">IF(I16=0,0,IF(E16&lt;F16,0,IF(E16&gt;F16,3,1)))</f>
        <v>0</v>
      </c>
      <c r="H16">
        <f t="shared" ref="H16:H21" si="3">IF(I16=0,0,IF(F16&lt;E16,0,IF(F16&gt;E16,3,1)))</f>
        <v>0</v>
      </c>
      <c r="I16" s="9">
        <f>IF(ISBLANK('3. Vorrunde'!BG4)=TRUE,0,IF(ISBLANK('3. Vorrunde'!BH4)=TRUE,0,1))</f>
        <v>0</v>
      </c>
      <c r="K16" t="str">
        <f ca="1">B3</f>
        <v>Brasilien</v>
      </c>
      <c r="L16" t="str">
        <f ca="1">B4</f>
        <v>Marokko</v>
      </c>
      <c r="M16" t="str">
        <f ca="1">B5</f>
        <v>Haiti</v>
      </c>
      <c r="N16" t="str">
        <f ca="1">B6</f>
        <v>Schottland</v>
      </c>
      <c r="P16" s="1" t="str">
        <f ca="1">K16</f>
        <v>Brasilien</v>
      </c>
      <c r="Q16" s="1" t="str">
        <f ca="1">L16</f>
        <v>Marokko</v>
      </c>
      <c r="R16" s="1" t="str">
        <f ca="1">M16</f>
        <v>Haiti</v>
      </c>
      <c r="S16" s="1" t="str">
        <f ca="1">N16</f>
        <v>Schottland</v>
      </c>
      <c r="T16" s="1" t="s">
        <v>213</v>
      </c>
    </row>
    <row r="17" spans="2:22" x14ac:dyDescent="0.2">
      <c r="B17" t="str">
        <f t="shared" ca="1" si="0"/>
        <v>Brasilien</v>
      </c>
      <c r="C17" t="s">
        <v>212</v>
      </c>
      <c r="D17" t="str">
        <f t="shared" ca="1" si="1"/>
        <v>Marokko</v>
      </c>
      <c r="E17">
        <f t="shared" si="1"/>
        <v>0</v>
      </c>
      <c r="F17">
        <f t="shared" si="1"/>
        <v>0</v>
      </c>
      <c r="G17">
        <f t="shared" si="2"/>
        <v>0</v>
      </c>
      <c r="H17">
        <f t="shared" si="3"/>
        <v>0</v>
      </c>
      <c r="I17" s="9">
        <f>IF(ISBLANK('3. Vorrunde'!BG5)=TRUE,0,IF(ISBLANK('3. Vorrunde'!BH5)=TRUE,0,1))</f>
        <v>0</v>
      </c>
      <c r="J17" t="str">
        <f ca="1">B3</f>
        <v>Brasilien</v>
      </c>
      <c r="K17">
        <v>0</v>
      </c>
      <c r="L17" s="541">
        <f>E17</f>
        <v>0</v>
      </c>
      <c r="M17">
        <f>E18</f>
        <v>0</v>
      </c>
      <c r="N17">
        <f>F20</f>
        <v>0</v>
      </c>
      <c r="P17">
        <v>0</v>
      </c>
      <c r="Q17">
        <f>IF($K39=$K40,L17,0)</f>
        <v>0</v>
      </c>
      <c r="R17">
        <f>IF($K39=$K41,M17,0)</f>
        <v>0</v>
      </c>
      <c r="S17">
        <f>IF($K39=$K42,N17,0)</f>
        <v>0</v>
      </c>
      <c r="T17">
        <f>SUM(P17:S17)</f>
        <v>0</v>
      </c>
    </row>
    <row r="18" spans="2:22" x14ac:dyDescent="0.2">
      <c r="B18" t="str">
        <f t="shared" ca="1" si="0"/>
        <v>Brasilien</v>
      </c>
      <c r="C18" t="s">
        <v>212</v>
      </c>
      <c r="D18" t="str">
        <f t="shared" ca="1" si="1"/>
        <v>Haiti</v>
      </c>
      <c r="E18">
        <f t="shared" si="1"/>
        <v>0</v>
      </c>
      <c r="F18">
        <f t="shared" si="1"/>
        <v>0</v>
      </c>
      <c r="G18">
        <f t="shared" si="2"/>
        <v>0</v>
      </c>
      <c r="H18">
        <f t="shared" si="3"/>
        <v>0</v>
      </c>
      <c r="I18" s="9">
        <f>IF(ISBLANK('3. Vorrunde'!BG6)=TRUE,0,IF(ISBLANK('3. Vorrunde'!BH6)=TRUE,0,1))</f>
        <v>0</v>
      </c>
      <c r="J18" t="str">
        <f ca="1">B4</f>
        <v>Marokko</v>
      </c>
      <c r="K18" s="541">
        <f>F17</f>
        <v>0</v>
      </c>
      <c r="L18">
        <v>0</v>
      </c>
      <c r="M18">
        <f>E21</f>
        <v>0</v>
      </c>
      <c r="N18">
        <f>F19</f>
        <v>0</v>
      </c>
      <c r="P18">
        <f>IF($K40=$K39,K18,0)</f>
        <v>0</v>
      </c>
      <c r="Q18">
        <v>0</v>
      </c>
      <c r="R18">
        <f>IF($K40=$K41,M18,0)</f>
        <v>0</v>
      </c>
      <c r="S18">
        <f>IF($K40=$K42,N18,0)</f>
        <v>0</v>
      </c>
      <c r="T18">
        <f>SUM(P18:S18)</f>
        <v>0</v>
      </c>
    </row>
    <row r="19" spans="2:22" x14ac:dyDescent="0.2">
      <c r="B19" t="str">
        <f t="shared" ca="1" si="0"/>
        <v>Schottland</v>
      </c>
      <c r="C19" t="s">
        <v>212</v>
      </c>
      <c r="D19" t="str">
        <f t="shared" ca="1" si="1"/>
        <v>Marokko</v>
      </c>
      <c r="E19">
        <f t="shared" si="1"/>
        <v>0</v>
      </c>
      <c r="F19">
        <f t="shared" si="1"/>
        <v>0</v>
      </c>
      <c r="G19">
        <f t="shared" si="2"/>
        <v>0</v>
      </c>
      <c r="H19">
        <f t="shared" si="3"/>
        <v>0</v>
      </c>
      <c r="I19" s="9">
        <f>IF(ISBLANK('3. Vorrunde'!BG7)=TRUE,0,IF(ISBLANK('3. Vorrunde'!BH7)=TRUE,0,1))</f>
        <v>0</v>
      </c>
      <c r="J19" t="str">
        <f ca="1">B5</f>
        <v>Haiti</v>
      </c>
      <c r="K19">
        <f>F18</f>
        <v>0</v>
      </c>
      <c r="L19">
        <f>F21</f>
        <v>0</v>
      </c>
      <c r="M19">
        <v>0</v>
      </c>
      <c r="N19" s="541">
        <f>E16</f>
        <v>0</v>
      </c>
      <c r="P19">
        <f>IF($K41=$K39,K19,0)</f>
        <v>0</v>
      </c>
      <c r="Q19">
        <f>IF($K41=$K40,L19,0)</f>
        <v>0</v>
      </c>
      <c r="R19">
        <v>0</v>
      </c>
      <c r="S19">
        <f>IF($K41=$K42,N19,0)</f>
        <v>0</v>
      </c>
      <c r="T19">
        <f>SUM(P19:S19)</f>
        <v>0</v>
      </c>
    </row>
    <row r="20" spans="2:22" x14ac:dyDescent="0.2">
      <c r="B20" t="str">
        <f t="shared" ca="1" si="0"/>
        <v>Schottland</v>
      </c>
      <c r="C20" t="s">
        <v>212</v>
      </c>
      <c r="D20" t="str">
        <f t="shared" ca="1" si="1"/>
        <v>Brasilien</v>
      </c>
      <c r="E20">
        <f t="shared" si="1"/>
        <v>0</v>
      </c>
      <c r="F20">
        <f t="shared" si="1"/>
        <v>0</v>
      </c>
      <c r="G20">
        <f t="shared" si="2"/>
        <v>0</v>
      </c>
      <c r="H20">
        <f t="shared" si="3"/>
        <v>0</v>
      </c>
      <c r="I20" s="9">
        <f>IF(ISBLANK('3. Vorrunde'!BG8)=TRUE,0,IF(ISBLANK('3. Vorrunde'!BH8)=TRUE,0,1))</f>
        <v>0</v>
      </c>
      <c r="J20" t="str">
        <f ca="1">B6</f>
        <v>Schottland</v>
      </c>
      <c r="K20">
        <f>E20</f>
        <v>0</v>
      </c>
      <c r="L20">
        <f>E19</f>
        <v>0</v>
      </c>
      <c r="M20" s="541">
        <f>F16</f>
        <v>0</v>
      </c>
      <c r="N20">
        <v>0</v>
      </c>
      <c r="P20">
        <f>IF($K42=$K39,K20,0)</f>
        <v>0</v>
      </c>
      <c r="Q20">
        <f>IF($K42=$K40,L20,0)</f>
        <v>0</v>
      </c>
      <c r="R20">
        <f>IF($K42=$K41,M20,0)</f>
        <v>0</v>
      </c>
      <c r="S20">
        <v>0</v>
      </c>
      <c r="T20">
        <f>SUM(P20:S20)</f>
        <v>0</v>
      </c>
    </row>
    <row r="21" spans="2:22" x14ac:dyDescent="0.2">
      <c r="B21" t="str">
        <f t="shared" ca="1" si="0"/>
        <v>Marokko</v>
      </c>
      <c r="C21" t="s">
        <v>212</v>
      </c>
      <c r="D21" t="str">
        <f t="shared" ca="1" si="1"/>
        <v>Haiti</v>
      </c>
      <c r="E21">
        <f t="shared" si="1"/>
        <v>0</v>
      </c>
      <c r="F21">
        <f t="shared" si="1"/>
        <v>0</v>
      </c>
      <c r="G21">
        <f t="shared" si="2"/>
        <v>0</v>
      </c>
      <c r="H21">
        <f t="shared" si="3"/>
        <v>0</v>
      </c>
      <c r="I21" s="9">
        <f>IF(ISBLANK('3. Vorrunde'!BG9)=TRUE,0,IF(ISBLANK('3. Vorrunde'!BH9)=TRUE,0,1))</f>
        <v>0</v>
      </c>
    </row>
    <row r="22" spans="2:22" x14ac:dyDescent="0.2">
      <c r="I22">
        <f>SUM(I16:I21)</f>
        <v>0</v>
      </c>
      <c r="K22" t="s">
        <v>214</v>
      </c>
      <c r="P22" t="s">
        <v>215</v>
      </c>
      <c r="V22" s="12"/>
    </row>
    <row r="23" spans="2:22" ht="16" customHeight="1" thickBot="1" x14ac:dyDescent="0.25">
      <c r="K23" t="str">
        <f ca="1">K16</f>
        <v>Brasilien</v>
      </c>
      <c r="L23" t="str">
        <f ca="1">L16</f>
        <v>Marokko</v>
      </c>
      <c r="M23" t="str">
        <f ca="1">M16</f>
        <v>Haiti</v>
      </c>
      <c r="N23" t="str">
        <f ca="1">N16</f>
        <v>Schottland</v>
      </c>
      <c r="P23" s="1" t="str">
        <f ca="1">P16</f>
        <v>Brasilien</v>
      </c>
      <c r="Q23" s="1" t="str">
        <f ca="1">Q16</f>
        <v>Marokko</v>
      </c>
      <c r="R23" s="1" t="str">
        <f ca="1">R16</f>
        <v>Haiti</v>
      </c>
      <c r="S23" s="1" t="str">
        <f ca="1">S16</f>
        <v>Schottland</v>
      </c>
      <c r="T23" s="1" t="s">
        <v>213</v>
      </c>
      <c r="V23" s="12"/>
    </row>
    <row r="24" spans="2:22" x14ac:dyDescent="0.2">
      <c r="B24" s="40" t="s">
        <v>216</v>
      </c>
      <c r="C24" s="18" t="s">
        <v>217</v>
      </c>
      <c r="D24" s="41" t="s">
        <v>218</v>
      </c>
      <c r="E24" s="41" t="s">
        <v>219</v>
      </c>
      <c r="F24" s="41" t="s">
        <v>220</v>
      </c>
      <c r="G24" s="41" t="s">
        <v>221</v>
      </c>
      <c r="H24" s="43" t="s">
        <v>222</v>
      </c>
      <c r="I24" s="13"/>
      <c r="J24" t="str">
        <f ca="1">J17</f>
        <v>Brasilien</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Brasilien</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Marokko</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Marokko</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Haiti</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Haiti</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Schottland</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Schottland</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Brasilien</v>
      </c>
      <c r="L30" t="str">
        <f ca="1">L16</f>
        <v>Marokko</v>
      </c>
      <c r="M30" t="str">
        <f ca="1">M16</f>
        <v>Haiti</v>
      </c>
      <c r="N30" t="str">
        <f ca="1">N16</f>
        <v>Schottland</v>
      </c>
      <c r="P30" t="str">
        <f ca="1">P16</f>
        <v>Brasilien</v>
      </c>
      <c r="Q30" t="str">
        <f ca="1">Q16</f>
        <v>Marokko</v>
      </c>
      <c r="R30" t="str">
        <f ca="1">R16</f>
        <v>Haiti</v>
      </c>
      <c r="S30" t="str">
        <f ca="1">S16</f>
        <v>Schottland</v>
      </c>
      <c r="T30" s="1" t="s">
        <v>213</v>
      </c>
      <c r="V30" s="12"/>
    </row>
    <row r="31" spans="2:22" x14ac:dyDescent="0.2">
      <c r="J31" t="str">
        <f ca="1">J17</f>
        <v>Brasilien</v>
      </c>
      <c r="K31">
        <v>0</v>
      </c>
      <c r="L31" s="541">
        <f>IF(I17=1,IF(L24&lt;0,0,IF(L24&gt;0,3,1)),0)</f>
        <v>0</v>
      </c>
      <c r="M31">
        <f>IF(I18=1,IF(M24&lt;0,0,IF(M24&gt;0,3,1)),0)</f>
        <v>0</v>
      </c>
      <c r="N31">
        <f>IF(I20=1,IF(N24&lt;0,0,IF(N24&gt;0,3,1)),0)</f>
        <v>0</v>
      </c>
      <c r="P31">
        <v>0</v>
      </c>
      <c r="Q31">
        <f>IF(SUM($K31:$N31)=SUM($K32:$N32),L31,0)</f>
        <v>0</v>
      </c>
      <c r="R31">
        <f>IF(SUM($K31:$N31)=SUM($K33:$N33),M31,0)</f>
        <v>0</v>
      </c>
      <c r="S31">
        <f>IF(SUM($K31:$N31)=SUM($K34:$N34),N31,0)</f>
        <v>0</v>
      </c>
      <c r="T31">
        <f>SUM(P31:S31)</f>
        <v>0</v>
      </c>
      <c r="V31" s="12"/>
    </row>
    <row r="32" spans="2:22" x14ac:dyDescent="0.2">
      <c r="J32" t="str">
        <f ca="1">J18</f>
        <v>Marokko</v>
      </c>
      <c r="K32" s="541">
        <f>IF(I17=1,IF(K25&lt;0,0,IF(K25&gt;0,3,1)),0)</f>
        <v>0</v>
      </c>
      <c r="L32">
        <v>0</v>
      </c>
      <c r="M32">
        <f>IF(I21=1,IF(M25&lt;0,0,IF(M25&gt;0,3,1)),0)</f>
        <v>0</v>
      </c>
      <c r="N32">
        <f>IF(I19=1,IF(N25&lt;0,0,IF(N25&gt;0,3,1)),0)</f>
        <v>0</v>
      </c>
      <c r="P32">
        <f>IF(SUM($K32:$N32)=SUM($K31:$N31),K32,0)</f>
        <v>0</v>
      </c>
      <c r="Q32">
        <v>0</v>
      </c>
      <c r="R32">
        <f>IF(SUM($K32:$N32)=SUM($K33:$N33),M32,0)</f>
        <v>0</v>
      </c>
      <c r="S32">
        <f>IF(SUM($K32:$N32)=SUM($K34:$N34),N32,0)</f>
        <v>0</v>
      </c>
      <c r="T32">
        <f>SUM(P32:S32)</f>
        <v>0</v>
      </c>
      <c r="V32" s="12"/>
    </row>
    <row r="33" spans="1:24" x14ac:dyDescent="0.2">
      <c r="J33" t="str">
        <f ca="1">J19</f>
        <v>Haiti</v>
      </c>
      <c r="K33">
        <f>IF(I18=1,IF(K26&lt;0,0,IF(K26&gt;0,3,1)),0)</f>
        <v>0</v>
      </c>
      <c r="L33">
        <f>IF(I21=1,IF(L26&lt;0,0,IF(L26&gt;0,3,1)),0)</f>
        <v>0</v>
      </c>
      <c r="M33">
        <v>0</v>
      </c>
      <c r="N33" s="541">
        <f>IF(I16=1,IF(N26&lt;0,0,IF(N26&gt;0,3,1)),0)</f>
        <v>0</v>
      </c>
      <c r="P33">
        <f>IF(SUM($K33:$N33)=SUM($K31:$N31),K33,0)</f>
        <v>0</v>
      </c>
      <c r="Q33">
        <f>IF(SUM($K33:$N33)=SUM($K32:$N32),L33,0)</f>
        <v>0</v>
      </c>
      <c r="R33">
        <v>0</v>
      </c>
      <c r="S33">
        <f>IF(SUM($K33:$N33)=SUM($K34:$N34),N33,0)</f>
        <v>0</v>
      </c>
      <c r="T33">
        <f>SUM(P33:S33)</f>
        <v>0</v>
      </c>
      <c r="V33" s="12"/>
    </row>
    <row r="34" spans="1:24" x14ac:dyDescent="0.2">
      <c r="J34" t="str">
        <f ca="1">J20</f>
        <v>Schottland</v>
      </c>
      <c r="K34">
        <f>IF(I20=1,IF(K27&lt;0,0,IF(K27&gt;0,3,1)),0)</f>
        <v>0</v>
      </c>
      <c r="L34">
        <f>IF(I19=1,IF(L27&lt;0,0,IF(L27&gt;0,3,1)),0)</f>
        <v>0</v>
      </c>
      <c r="M34" s="541">
        <f>IF(I16=1,IF(M27&lt;0,0,IF(M27&gt;0,3,1)),0)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Brasilien</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Marokko</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Haiti</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Schottland</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Brasilien</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Marokko</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Haiti</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Schottland</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4">
    <mergeCell ref="A48:X48"/>
    <mergeCell ref="A49:X49"/>
    <mergeCell ref="A47:F47"/>
    <mergeCell ref="F53:H53"/>
  </mergeCells>
  <dataValidations count="1">
    <dataValidation allowBlank="1" showErrorMessage="1" prompt="Used for Fifa lots if requried" sqref="I25:I28" xr:uid="{00000000-0002-0000-0900-000000000000}"/>
  </dataValidation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dimension ref="A1:X58"/>
  <sheetViews>
    <sheetView topLeftCell="A40" workbookViewId="0">
      <selection activeCell="G58" sqref="G58"/>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B</v>
      </c>
      <c r="C1" t="str">
        <f ca="1">MID(CELL("FILENAME",A3), FIND("]",CELL("FILENAME",A1))+1,255)</f>
        <v>GrpB</v>
      </c>
    </row>
    <row r="2" spans="1:20" x14ac:dyDescent="0.2">
      <c r="A2" s="12" t="s">
        <v>192</v>
      </c>
      <c r="L2" s="617" t="s">
        <v>272</v>
      </c>
      <c r="M2" s="614"/>
      <c r="N2" s="614"/>
      <c r="O2" s="614"/>
    </row>
    <row r="3" spans="1:20" x14ac:dyDescent="0.2">
      <c r="A3" t="str">
        <f ca="1">CONCATENATE(B$1,"1")</f>
        <v>B1</v>
      </c>
      <c r="B3" t="str">
        <f ca="1">VLOOKUP(A3,'2. Teilnehmer'!D$2:E$49,2)</f>
        <v>Kanada</v>
      </c>
      <c r="L3" s="616" t="s">
        <v>273</v>
      </c>
      <c r="M3" s="614"/>
      <c r="N3" s="614"/>
      <c r="O3" s="614"/>
    </row>
    <row r="4" spans="1:20" x14ac:dyDescent="0.2">
      <c r="A4" t="str">
        <f ca="1">CONCATENATE(B$1,"2")</f>
        <v>B2</v>
      </c>
      <c r="B4" t="str">
        <f ca="1">VLOOKUP(A4,'2. Teilnehmer'!D$2:E$49,2)</f>
        <v>WAL/BIH/ITA/NIR</v>
      </c>
    </row>
    <row r="5" spans="1:20" x14ac:dyDescent="0.2">
      <c r="A5" t="str">
        <f ca="1">CONCATENATE(B$1,"3")</f>
        <v>B3</v>
      </c>
      <c r="B5" t="str">
        <f ca="1">VLOOKUP(A5,'2. Teilnehmer'!D$2:E$49,2)</f>
        <v>Katar</v>
      </c>
    </row>
    <row r="6" spans="1:20" x14ac:dyDescent="0.2">
      <c r="A6" t="str">
        <f ca="1">CONCATENATE(B$1,"4")</f>
        <v>B4</v>
      </c>
      <c r="B6" t="str">
        <f ca="1">VLOOKUP(A6,'2. Teilnehmer'!D$2:E$49,2)</f>
        <v>Schweiz</v>
      </c>
      <c r="E6" t="s">
        <v>193</v>
      </c>
    </row>
    <row r="7" spans="1:20" x14ac:dyDescent="0.2">
      <c r="A7" s="12" t="s">
        <v>194</v>
      </c>
      <c r="E7" t="s">
        <v>195</v>
      </c>
      <c r="F7" t="s">
        <v>196</v>
      </c>
    </row>
    <row r="8" spans="1:20" x14ac:dyDescent="0.2">
      <c r="A8" t="str">
        <f ca="1">CONCATENATE(B$1,"1")</f>
        <v>B1</v>
      </c>
      <c r="B8" t="str">
        <f ca="1">VLOOKUP($A8,'Group Schedule'!$C$2:$I$73,5)</f>
        <v>Kanada</v>
      </c>
      <c r="C8" t="s">
        <v>197</v>
      </c>
      <c r="D8" t="str">
        <f ca="1">VLOOKUP($A8,'Group Schedule'!$C$2:$I$73,7)</f>
        <v>WAL/BIH/ITA/NIR</v>
      </c>
      <c r="E8" s="9">
        <f>'3. Vorrunde'!AO4</f>
        <v>0</v>
      </c>
      <c r="F8" s="9">
        <f>'3. Vorrunde'!AP4</f>
        <v>0</v>
      </c>
      <c r="H8" t="s">
        <v>198</v>
      </c>
      <c r="L8" t="s">
        <v>199</v>
      </c>
      <c r="M8" t="s">
        <v>13</v>
      </c>
    </row>
    <row r="9" spans="1:20" x14ac:dyDescent="0.2">
      <c r="A9" t="str">
        <f ca="1">CONCATENATE(B$1,"2")</f>
        <v>B2</v>
      </c>
      <c r="B9" t="str">
        <f ca="1">VLOOKUP($A9,'Group Schedule'!$C$2:$I$73,5)</f>
        <v>Katar</v>
      </c>
      <c r="C9" t="s">
        <v>197</v>
      </c>
      <c r="D9" t="str">
        <f ca="1">VLOOKUP($A9,'Group Schedule'!$C$2:$I$73,7)</f>
        <v>Schweiz</v>
      </c>
      <c r="E9" s="9">
        <f>'3. Vorrunde'!AO5</f>
        <v>0</v>
      </c>
      <c r="F9" s="9">
        <f>'3. Vorrunde'!AP5</f>
        <v>0</v>
      </c>
      <c r="H9" t="s">
        <v>16</v>
      </c>
      <c r="L9" t="s">
        <v>199</v>
      </c>
      <c r="M9" t="s">
        <v>21</v>
      </c>
    </row>
    <row r="10" spans="1:20" x14ac:dyDescent="0.2">
      <c r="A10" t="str">
        <f ca="1">CONCATENATE(B$1,"3")</f>
        <v>B3</v>
      </c>
      <c r="B10" t="str">
        <f ca="1">VLOOKUP($A10,'Group Schedule'!$C$2:$I$73,5)</f>
        <v>Schweiz</v>
      </c>
      <c r="C10" t="s">
        <v>197</v>
      </c>
      <c r="D10" t="str">
        <f ca="1">VLOOKUP($A10,'Group Schedule'!$C$2:$I$73,7)</f>
        <v>WAL/BIH/ITA/NIR</v>
      </c>
      <c r="E10" s="9">
        <f>'3. Vorrunde'!AO6</f>
        <v>0</v>
      </c>
      <c r="F10" s="9">
        <f>'3. Vorrunde'!AP6</f>
        <v>0</v>
      </c>
      <c r="H10" t="s">
        <v>198</v>
      </c>
      <c r="L10" t="s">
        <v>199</v>
      </c>
      <c r="M10" t="s">
        <v>16</v>
      </c>
    </row>
    <row r="11" spans="1:20" x14ac:dyDescent="0.2">
      <c r="A11" t="str">
        <f ca="1">CONCATENATE(B$1,"4")</f>
        <v>B4</v>
      </c>
      <c r="B11" t="str">
        <f ca="1">VLOOKUP($A11,'Group Schedule'!$C$2:$I$73,5)</f>
        <v>Kanada</v>
      </c>
      <c r="C11" t="s">
        <v>197</v>
      </c>
      <c r="D11" t="str">
        <f ca="1">VLOOKUP($A11,'Group Schedule'!$C$2:$I$73,7)</f>
        <v>Katar</v>
      </c>
      <c r="E11" s="9">
        <f>'3. Vorrunde'!AO7</f>
        <v>0</v>
      </c>
      <c r="F11" s="9">
        <f>'3. Vorrunde'!AP7</f>
        <v>0</v>
      </c>
      <c r="H11" t="s">
        <v>21</v>
      </c>
      <c r="L11" t="s">
        <v>199</v>
      </c>
      <c r="M11" t="s">
        <v>13</v>
      </c>
    </row>
    <row r="12" spans="1:20" x14ac:dyDescent="0.2">
      <c r="A12" t="str">
        <f ca="1">CONCATENATE(B$1,"5")</f>
        <v>B5</v>
      </c>
      <c r="B12" t="str">
        <f ca="1">VLOOKUP($A12,'Group Schedule'!$C$2:$I$73,5)</f>
        <v>Schweiz</v>
      </c>
      <c r="C12" t="s">
        <v>197</v>
      </c>
      <c r="D12" t="str">
        <f ca="1">VLOOKUP($A12,'Group Schedule'!$C$2:$I$73,7)</f>
        <v>Kanada</v>
      </c>
      <c r="E12" s="9">
        <f>'3. Vorrunde'!AO8</f>
        <v>0</v>
      </c>
      <c r="F12" s="9">
        <f>'3. Vorrunde'!AP8</f>
        <v>0</v>
      </c>
      <c r="H12" t="s">
        <v>21</v>
      </c>
      <c r="I12" t="s">
        <v>200</v>
      </c>
      <c r="L12" t="s">
        <v>199</v>
      </c>
      <c r="M12" t="s">
        <v>198</v>
      </c>
    </row>
    <row r="13" spans="1:20" x14ac:dyDescent="0.2">
      <c r="A13" t="str">
        <f ca="1">CONCATENATE(B$1,"6")</f>
        <v>B6</v>
      </c>
      <c r="B13" t="str">
        <f ca="1">VLOOKUP($A13,'Group Schedule'!$C$2:$I$73,5)</f>
        <v>WAL/BIH/ITA/NIR</v>
      </c>
      <c r="C13" t="s">
        <v>197</v>
      </c>
      <c r="D13" t="str">
        <f ca="1">VLOOKUP($A13,'Group Schedule'!$C$2:$I$73,7)</f>
        <v>Katar</v>
      </c>
      <c r="E13" s="9">
        <f>'3. Vorrunde'!AO9</f>
        <v>0</v>
      </c>
      <c r="F13" s="9">
        <f>'3. Vorrunde'!AP9</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Kanada</v>
      </c>
      <c r="C16" t="s">
        <v>212</v>
      </c>
      <c r="D16" t="str">
        <f t="shared" ref="D16:F21" ca="1" si="1">D8</f>
        <v>WAL/BIH/ITA/NIR</v>
      </c>
      <c r="E16">
        <f t="shared" si="1"/>
        <v>0</v>
      </c>
      <c r="F16">
        <f t="shared" si="1"/>
        <v>0</v>
      </c>
      <c r="G16">
        <f t="shared" ref="G16:G21" si="2">IF(I16=0,0,IF(E16&lt;F16,0,IF(E16&gt;F16,3,1)))</f>
        <v>0</v>
      </c>
      <c r="H16">
        <f t="shared" ref="H16:H21" si="3">IF(I16=0,0,IF(F16&lt;E16,0,IF(F16&gt;E16,3,1)))</f>
        <v>0</v>
      </c>
      <c r="I16">
        <f>IF(ISBLANK('3. Vorrunde'!AO4)=TRUE,0,IF(ISBLANK('3. Vorrunde'!AP4)=TRUE,0,1))</f>
        <v>0</v>
      </c>
      <c r="K16" t="str">
        <f ca="1">B3</f>
        <v>Kanada</v>
      </c>
      <c r="L16" t="str">
        <f ca="1">B4</f>
        <v>WAL/BIH/ITA/NIR</v>
      </c>
      <c r="M16" t="str">
        <f ca="1">B5</f>
        <v>Katar</v>
      </c>
      <c r="N16" t="str">
        <f ca="1">B6</f>
        <v>Schweiz</v>
      </c>
      <c r="P16" s="1" t="str">
        <f ca="1">K16</f>
        <v>Kanada</v>
      </c>
      <c r="Q16" s="1" t="str">
        <f ca="1">L16</f>
        <v>WAL/BIH/ITA/NIR</v>
      </c>
      <c r="R16" s="1" t="str">
        <f ca="1">M16</f>
        <v>Katar</v>
      </c>
      <c r="S16" s="1" t="str">
        <f ca="1">N16</f>
        <v>Schweiz</v>
      </c>
      <c r="T16" s="1" t="s">
        <v>213</v>
      </c>
    </row>
    <row r="17" spans="2:22" x14ac:dyDescent="0.2">
      <c r="B17" t="str">
        <f t="shared" ca="1" si="0"/>
        <v>Katar</v>
      </c>
      <c r="C17" t="s">
        <v>212</v>
      </c>
      <c r="D17" t="str">
        <f t="shared" ca="1" si="1"/>
        <v>Schweiz</v>
      </c>
      <c r="E17">
        <f t="shared" si="1"/>
        <v>0</v>
      </c>
      <c r="F17">
        <f t="shared" si="1"/>
        <v>0</v>
      </c>
      <c r="G17">
        <f t="shared" si="2"/>
        <v>0</v>
      </c>
      <c r="H17">
        <f t="shared" si="3"/>
        <v>0</v>
      </c>
      <c r="I17">
        <f>IF(ISBLANK('3. Vorrunde'!AO5)=TRUE,0,IF(ISBLANK('3. Vorrunde'!AP5)=TRUE,0,1))</f>
        <v>0</v>
      </c>
      <c r="J17" t="str">
        <f ca="1">B3</f>
        <v>Kanada</v>
      </c>
      <c r="K17">
        <v>0</v>
      </c>
      <c r="L17">
        <f>E16</f>
        <v>0</v>
      </c>
      <c r="M17" s="541">
        <f>E19</f>
        <v>0</v>
      </c>
      <c r="N17">
        <f>F20</f>
        <v>0</v>
      </c>
      <c r="P17">
        <v>0</v>
      </c>
      <c r="Q17">
        <f>IF($K39=$K40,L17,0)</f>
        <v>0</v>
      </c>
      <c r="R17">
        <f>IF($K39=$K41,M17,0)</f>
        <v>0</v>
      </c>
      <c r="S17">
        <f>IF($K39=$K42,N17,0)</f>
        <v>0</v>
      </c>
      <c r="T17">
        <f>SUM(P17:S17)</f>
        <v>0</v>
      </c>
    </row>
    <row r="18" spans="2:22" x14ac:dyDescent="0.2">
      <c r="B18" t="str">
        <f t="shared" ca="1" si="0"/>
        <v>Schweiz</v>
      </c>
      <c r="C18" t="s">
        <v>212</v>
      </c>
      <c r="D18" t="str">
        <f t="shared" ca="1" si="1"/>
        <v>WAL/BIH/ITA/NIR</v>
      </c>
      <c r="E18">
        <f t="shared" si="1"/>
        <v>0</v>
      </c>
      <c r="F18">
        <f t="shared" si="1"/>
        <v>0</v>
      </c>
      <c r="G18">
        <f t="shared" si="2"/>
        <v>0</v>
      </c>
      <c r="H18">
        <f t="shared" si="3"/>
        <v>0</v>
      </c>
      <c r="I18">
        <f>IF(ISBLANK('3. Vorrunde'!AO6)=TRUE,0,IF(ISBLANK('3. Vorrunde'!AP6)=TRUE,0,1))</f>
        <v>0</v>
      </c>
      <c r="J18" t="str">
        <f ca="1">B4</f>
        <v>WAL/BIH/ITA/NIR</v>
      </c>
      <c r="K18">
        <f>F16</f>
        <v>0</v>
      </c>
      <c r="L18">
        <v>0</v>
      </c>
      <c r="M18">
        <f>E21</f>
        <v>0</v>
      </c>
      <c r="N18" s="541">
        <f>F18</f>
        <v>0</v>
      </c>
      <c r="P18">
        <f>IF($K40=$K39,K18,0)</f>
        <v>0</v>
      </c>
      <c r="Q18">
        <v>0</v>
      </c>
      <c r="R18">
        <f>IF($K40=$K41,M18,0)</f>
        <v>0</v>
      </c>
      <c r="S18">
        <f>IF($K40=$K42,N18,0)</f>
        <v>0</v>
      </c>
      <c r="T18">
        <f>SUM(P18:S18)</f>
        <v>0</v>
      </c>
    </row>
    <row r="19" spans="2:22" x14ac:dyDescent="0.2">
      <c r="B19" t="str">
        <f t="shared" ca="1" si="0"/>
        <v>Kanada</v>
      </c>
      <c r="C19" t="s">
        <v>212</v>
      </c>
      <c r="D19" t="str">
        <f t="shared" ca="1" si="1"/>
        <v>Katar</v>
      </c>
      <c r="E19">
        <f t="shared" si="1"/>
        <v>0</v>
      </c>
      <c r="F19">
        <f t="shared" si="1"/>
        <v>0</v>
      </c>
      <c r="G19">
        <f t="shared" si="2"/>
        <v>0</v>
      </c>
      <c r="H19">
        <f t="shared" si="3"/>
        <v>0</v>
      </c>
      <c r="I19">
        <f>IF(ISBLANK('3. Vorrunde'!AO7)=TRUE,0,IF(ISBLANK('3. Vorrunde'!AP7)=TRUE,0,1))</f>
        <v>0</v>
      </c>
      <c r="J19" t="str">
        <f ca="1">B5</f>
        <v>Katar</v>
      </c>
      <c r="K19" s="541">
        <f>F19</f>
        <v>0</v>
      </c>
      <c r="L19">
        <f>F21</f>
        <v>0</v>
      </c>
      <c r="M19">
        <v>0</v>
      </c>
      <c r="N19">
        <f>E17</f>
        <v>0</v>
      </c>
      <c r="P19">
        <f>IF($K41=$K39,K19,0)</f>
        <v>0</v>
      </c>
      <c r="Q19">
        <f>IF($K41=$K40,L19,0)</f>
        <v>0</v>
      </c>
      <c r="R19">
        <v>0</v>
      </c>
      <c r="S19">
        <f>IF($K41=$K42,N19,0)</f>
        <v>0</v>
      </c>
      <c r="T19">
        <f>SUM(P19:S19)</f>
        <v>0</v>
      </c>
    </row>
    <row r="20" spans="2:22" x14ac:dyDescent="0.2">
      <c r="B20" t="str">
        <f t="shared" ca="1" si="0"/>
        <v>Schweiz</v>
      </c>
      <c r="C20" t="s">
        <v>212</v>
      </c>
      <c r="D20" t="str">
        <f t="shared" ca="1" si="1"/>
        <v>Kanada</v>
      </c>
      <c r="E20">
        <f t="shared" si="1"/>
        <v>0</v>
      </c>
      <c r="F20">
        <f t="shared" si="1"/>
        <v>0</v>
      </c>
      <c r="G20">
        <f t="shared" si="2"/>
        <v>0</v>
      </c>
      <c r="H20">
        <f t="shared" si="3"/>
        <v>0</v>
      </c>
      <c r="I20">
        <f>IF(ISBLANK('3. Vorrunde'!AO8)=TRUE,0,IF(ISBLANK('3. Vorrunde'!AP8)=TRUE,0,1))</f>
        <v>0</v>
      </c>
      <c r="J20" t="str">
        <f ca="1">B6</f>
        <v>Schweiz</v>
      </c>
      <c r="K20">
        <f>E20</f>
        <v>0</v>
      </c>
      <c r="L20" s="541">
        <f>E18</f>
        <v>0</v>
      </c>
      <c r="M20">
        <f>F17</f>
        <v>0</v>
      </c>
      <c r="N20">
        <v>0</v>
      </c>
      <c r="P20">
        <f>IF($K42=$K39,K20,0)</f>
        <v>0</v>
      </c>
      <c r="Q20">
        <f>IF($K42=$K40,L20,0)</f>
        <v>0</v>
      </c>
      <c r="R20">
        <f>IF($K42=$K41,M20,0)</f>
        <v>0</v>
      </c>
      <c r="S20">
        <v>0</v>
      </c>
      <c r="T20">
        <f>SUM(P20:S20)</f>
        <v>0</v>
      </c>
    </row>
    <row r="21" spans="2:22" x14ac:dyDescent="0.2">
      <c r="B21" t="str">
        <f t="shared" ca="1" si="0"/>
        <v>WAL/BIH/ITA/NIR</v>
      </c>
      <c r="C21" t="s">
        <v>212</v>
      </c>
      <c r="D21" t="str">
        <f t="shared" ca="1" si="1"/>
        <v>Katar</v>
      </c>
      <c r="E21">
        <f t="shared" si="1"/>
        <v>0</v>
      </c>
      <c r="F21">
        <f t="shared" si="1"/>
        <v>0</v>
      </c>
      <c r="G21">
        <f t="shared" si="2"/>
        <v>0</v>
      </c>
      <c r="H21">
        <f t="shared" si="3"/>
        <v>0</v>
      </c>
      <c r="I21">
        <f>IF(ISBLANK('3. Vorrunde'!AO9)=TRUE,0,IF(ISBLANK('3. Vorrunde'!AP9)=TRUE,0,1))</f>
        <v>0</v>
      </c>
    </row>
    <row r="22" spans="2:22" x14ac:dyDescent="0.2">
      <c r="I22">
        <f>SUM(I16:I21)</f>
        <v>0</v>
      </c>
      <c r="K22" t="s">
        <v>214</v>
      </c>
      <c r="P22" t="s">
        <v>215</v>
      </c>
      <c r="V22" s="12"/>
    </row>
    <row r="23" spans="2:22" ht="16" customHeight="1" thickBot="1" x14ac:dyDescent="0.25">
      <c r="K23" t="str">
        <f ca="1">K16</f>
        <v>Kanada</v>
      </c>
      <c r="L23" t="str">
        <f ca="1">L16</f>
        <v>WAL/BIH/ITA/NIR</v>
      </c>
      <c r="M23" t="str">
        <f ca="1">M16</f>
        <v>Katar</v>
      </c>
      <c r="N23" t="str">
        <f ca="1">N16</f>
        <v>Schweiz</v>
      </c>
      <c r="P23" s="1" t="str">
        <f ca="1">P16</f>
        <v>Kanada</v>
      </c>
      <c r="Q23" s="1" t="str">
        <f ca="1">Q16</f>
        <v>WAL/BIH/ITA/NIR</v>
      </c>
      <c r="R23" s="1" t="str">
        <f ca="1">R16</f>
        <v>Katar</v>
      </c>
      <c r="S23" s="1" t="str">
        <f ca="1">S16</f>
        <v>Schweiz</v>
      </c>
      <c r="T23" s="1" t="s">
        <v>213</v>
      </c>
      <c r="V23" s="12"/>
    </row>
    <row r="24" spans="2:22" x14ac:dyDescent="0.2">
      <c r="B24" s="40" t="s">
        <v>216</v>
      </c>
      <c r="C24" s="18" t="s">
        <v>217</v>
      </c>
      <c r="D24" s="41" t="s">
        <v>218</v>
      </c>
      <c r="E24" s="41" t="s">
        <v>219</v>
      </c>
      <c r="F24" s="41" t="s">
        <v>220</v>
      </c>
      <c r="G24" s="41" t="s">
        <v>221</v>
      </c>
      <c r="H24" s="43" t="s">
        <v>222</v>
      </c>
      <c r="I24" s="13"/>
      <c r="J24" t="str">
        <f ca="1">J17</f>
        <v>Kanada</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Kanada</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WAL/BIH/ITA/NIR</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WAL/BIH/ITA/NIR</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Katar</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Katar</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Schweiz</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Schweiz</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Kanada</v>
      </c>
      <c r="L30" t="str">
        <f ca="1">L16</f>
        <v>WAL/BIH/ITA/NIR</v>
      </c>
      <c r="M30" t="str">
        <f ca="1">M16</f>
        <v>Katar</v>
      </c>
      <c r="N30" t="str">
        <f ca="1">N16</f>
        <v>Schweiz</v>
      </c>
      <c r="P30" t="str">
        <f ca="1">P16</f>
        <v>Kanada</v>
      </c>
      <c r="Q30" t="str">
        <f ca="1">Q16</f>
        <v>WAL/BIH/ITA/NIR</v>
      </c>
      <c r="R30" t="str">
        <f ca="1">R16</f>
        <v>Katar</v>
      </c>
      <c r="S30" t="str">
        <f ca="1">S16</f>
        <v>Schweiz</v>
      </c>
      <c r="T30" s="1" t="s">
        <v>213</v>
      </c>
      <c r="V30" s="12"/>
    </row>
    <row r="31" spans="2:22" x14ac:dyDescent="0.2">
      <c r="J31" t="str">
        <f ca="1">J17</f>
        <v>Kanada</v>
      </c>
      <c r="K31">
        <v>0</v>
      </c>
      <c r="L31">
        <f>IF(I16=1,IF(L24&lt;0,0,IF(L24&gt;0,3,1)),0)</f>
        <v>0</v>
      </c>
      <c r="M31" s="541">
        <f>IF(I19=1,IF(M24&lt;0,0,IF(M24&gt;0,3,1)),0)</f>
        <v>0</v>
      </c>
      <c r="N31">
        <f>IF(I20=1,IF(N24&lt;0,0,IF(N24&gt;0,3,1)),0)</f>
        <v>0</v>
      </c>
      <c r="P31">
        <v>0</v>
      </c>
      <c r="Q31">
        <f>IF(SUM($K31:$N31)=SUM($K32:$N32),L31,0)</f>
        <v>0</v>
      </c>
      <c r="R31">
        <f>IF(SUM($K31:$N31)=SUM($K33:$N33),M31,0)</f>
        <v>0</v>
      </c>
      <c r="S31">
        <f>IF(SUM($K31:$N31)=SUM($K34:$N34),N31,0)</f>
        <v>0</v>
      </c>
      <c r="T31">
        <f>SUM(P31:S31)</f>
        <v>0</v>
      </c>
      <c r="V31" s="12"/>
    </row>
    <row r="32" spans="2:22" x14ac:dyDescent="0.2">
      <c r="J32" t="str">
        <f ca="1">J18</f>
        <v>WAL/BIH/ITA/NIR</v>
      </c>
      <c r="K32">
        <f>IF(I16=1,IF(K25&lt;0,0,IF(K25&gt;0,3,1)),0)</f>
        <v>0</v>
      </c>
      <c r="L32">
        <v>0</v>
      </c>
      <c r="M32">
        <f>IF(I21=1,IF(M25&lt;0,0,IF(M25&gt;0,3,1)),0)</f>
        <v>0</v>
      </c>
      <c r="N32" s="541">
        <f>IF(I18=1,IF(N25&lt;0,0,IF(N25&gt;0,3,1)),0)</f>
        <v>0</v>
      </c>
      <c r="P32">
        <f>IF(SUM($K32:$N32)=SUM($K31:$N31),K32,0)</f>
        <v>0</v>
      </c>
      <c r="Q32">
        <v>0</v>
      </c>
      <c r="R32">
        <f>IF(SUM($K32:$N32)=SUM($K33:$N33),M32,0)</f>
        <v>0</v>
      </c>
      <c r="S32">
        <f>IF(SUM($K32:$N32)=SUM($K34:$N34),N32,0)</f>
        <v>0</v>
      </c>
      <c r="T32">
        <f>SUM(P32:S32)</f>
        <v>0</v>
      </c>
      <c r="V32" s="12"/>
    </row>
    <row r="33" spans="1:24" x14ac:dyDescent="0.2">
      <c r="J33" t="str">
        <f ca="1">J19</f>
        <v>Katar</v>
      </c>
      <c r="K33" s="541">
        <f>IF(I19=1,IF(K26&lt;0,0,IF(K26&gt;0,3,1)),0)</f>
        <v>0</v>
      </c>
      <c r="L33">
        <f>IF(I21=1,IF(L26&lt;0,0,IF(L26&gt;0,3,1)),0)</f>
        <v>0</v>
      </c>
      <c r="M33">
        <v>0</v>
      </c>
      <c r="N33">
        <f>IF(I17=1,IF(N26&lt;0,0,IF(N26&gt;0,3,1)),0)</f>
        <v>0</v>
      </c>
      <c r="P33">
        <f>IF(SUM($K33:$N33)=SUM($K31:$N31),K33,0)</f>
        <v>0</v>
      </c>
      <c r="Q33">
        <f>IF(SUM($K33:$N33)=SUM($K32:$N32),L33,0)</f>
        <v>0</v>
      </c>
      <c r="R33">
        <v>0</v>
      </c>
      <c r="S33">
        <f>IF(SUM($K33:$N33)=SUM($K34:$N34),N33,0)</f>
        <v>0</v>
      </c>
      <c r="T33">
        <f>SUM(P33:S33)</f>
        <v>0</v>
      </c>
      <c r="V33" s="12"/>
    </row>
    <row r="34" spans="1:24" x14ac:dyDescent="0.2">
      <c r="J34" t="str">
        <f ca="1">J20</f>
        <v>Schweiz</v>
      </c>
      <c r="K34">
        <f>IF(I20=1,IF(K27&lt;0,0,IF(K27&gt;0,3,1)),0)</f>
        <v>0</v>
      </c>
      <c r="L34" s="541">
        <f>IF(I18=1,IF(L27&lt;0,0,IF(L27&gt;0,3,1)),0)</f>
        <v>0</v>
      </c>
      <c r="M34">
        <f>IF(I17=1,IF(M27&lt;0,0,IF(M27&gt;0,3,1)),0)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Kanada</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WAL/BIH/ITA/NIR</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Katar</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Schweiz</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Kanada</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WAL/BIH/ITA/NIR</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Katar</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Schweiz</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6">
    <mergeCell ref="F53:H53"/>
    <mergeCell ref="A47:F47"/>
    <mergeCell ref="A48:X48"/>
    <mergeCell ref="L3:O3"/>
    <mergeCell ref="L2:O2"/>
    <mergeCell ref="A49:X49"/>
  </mergeCells>
  <dataValidations disablePrompts="1" count="1">
    <dataValidation allowBlank="1" showErrorMessage="1" prompt="Used for Fifa lots if requried" sqref="I25:I28" xr:uid="{00000000-0002-0000-0A00-000000000000}"/>
  </dataValidation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codeName="Sheet14"/>
  <dimension ref="A1:X58"/>
  <sheetViews>
    <sheetView workbookViewId="0">
      <selection activeCell="G55" sqref="G55"/>
    </sheetView>
  </sheetViews>
  <sheetFormatPr baseColWidth="10" defaultColWidth="8.83203125" defaultRowHeight="15" x14ac:dyDescent="0.2"/>
  <cols>
    <col min="1" max="1" width="25" customWidth="1"/>
    <col min="2" max="2" width="17.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16.6640625" bestFit="1" customWidth="1"/>
    <col min="20" max="20" width="6" bestFit="1" customWidth="1"/>
    <col min="21" max="21" width="11.1640625" bestFit="1" customWidth="1"/>
    <col min="22" max="23" width="3.6640625" bestFit="1" customWidth="1"/>
  </cols>
  <sheetData>
    <row r="1" spans="1:20" x14ac:dyDescent="0.2">
      <c r="A1" s="12" t="s">
        <v>191</v>
      </c>
      <c r="B1" s="12" t="str">
        <f ca="1">RIGHT(C1,1)</f>
        <v>A</v>
      </c>
      <c r="C1" t="str">
        <f ca="1">MID(CELL("FILENAME",A3), FIND("]",CELL("FILENAME",A1))+1,255)</f>
        <v>GrpA</v>
      </c>
    </row>
    <row r="2" spans="1:20" x14ac:dyDescent="0.2">
      <c r="A2" s="12" t="s">
        <v>192</v>
      </c>
      <c r="L2" s="617" t="s">
        <v>272</v>
      </c>
      <c r="M2" s="614"/>
      <c r="N2" s="614"/>
      <c r="O2" s="614"/>
    </row>
    <row r="3" spans="1:20" x14ac:dyDescent="0.2">
      <c r="A3" t="str">
        <f ca="1">CONCATENATE(B$1,"1")</f>
        <v>A1</v>
      </c>
      <c r="B3" t="str">
        <f ca="1">VLOOKUP(A3,'2. Teilnehmer'!D$2:E$49,2)</f>
        <v>Mexiko</v>
      </c>
      <c r="L3" s="616" t="s">
        <v>273</v>
      </c>
      <c r="M3" s="614"/>
      <c r="N3" s="614"/>
      <c r="O3" s="614"/>
    </row>
    <row r="4" spans="1:20" x14ac:dyDescent="0.2">
      <c r="A4" t="str">
        <f ca="1">CONCATENATE(B$1,"2")</f>
        <v>A2</v>
      </c>
      <c r="B4" t="str">
        <f ca="1">VLOOKUP(A4,'2. Teilnehmer'!D$2:E$49,2)</f>
        <v>Südafrika</v>
      </c>
    </row>
    <row r="5" spans="1:20" x14ac:dyDescent="0.2">
      <c r="A5" t="str">
        <f ca="1">CONCATENATE(B$1,"3")</f>
        <v>A3</v>
      </c>
      <c r="B5" t="str">
        <f ca="1">VLOOKUP(A5,'2. Teilnehmer'!D$2:E$49,2)</f>
        <v>Südkorea</v>
      </c>
    </row>
    <row r="6" spans="1:20" x14ac:dyDescent="0.2">
      <c r="A6" t="str">
        <f ca="1">CONCATENATE(B$1,"4")</f>
        <v>A4</v>
      </c>
      <c r="B6" t="str">
        <f ca="1">VLOOKUP(A6,'2. Teilnehmer'!D$2:E$49,2)</f>
        <v>CZE/IRL/DNK/MKD</v>
      </c>
      <c r="E6" t="s">
        <v>193</v>
      </c>
      <c r="I6" s="92"/>
      <c r="J6" s="92"/>
      <c r="K6" s="92"/>
      <c r="L6" s="92"/>
      <c r="M6" s="92"/>
      <c r="N6" s="92"/>
      <c r="O6" s="92"/>
    </row>
    <row r="7" spans="1:20" x14ac:dyDescent="0.2">
      <c r="A7" s="12" t="s">
        <v>194</v>
      </c>
      <c r="E7" t="s">
        <v>195</v>
      </c>
      <c r="F7" t="s">
        <v>196</v>
      </c>
      <c r="I7" s="92"/>
      <c r="J7" s="92"/>
      <c r="K7" s="92"/>
      <c r="L7" s="92"/>
      <c r="M7" s="92"/>
      <c r="N7" s="92"/>
      <c r="O7" s="92"/>
    </row>
    <row r="8" spans="1:20" x14ac:dyDescent="0.2">
      <c r="A8" t="str">
        <f ca="1">CONCATENATE(B$1,"1")</f>
        <v>A1</v>
      </c>
      <c r="B8" t="str">
        <f ca="1">VLOOKUP($A8,'Group Schedule'!$C$2:$I$73,5)</f>
        <v>Mexiko</v>
      </c>
      <c r="C8" t="s">
        <v>197</v>
      </c>
      <c r="D8" t="str">
        <f ca="1">VLOOKUP($A8,'Group Schedule'!$C$2:$I$73,7)</f>
        <v>Südafrika</v>
      </c>
      <c r="E8">
        <f>'3. Vorrunde'!W4</f>
        <v>0</v>
      </c>
      <c r="F8">
        <f>'3. Vorrunde'!X4</f>
        <v>0</v>
      </c>
      <c r="H8" t="s">
        <v>198</v>
      </c>
      <c r="I8" s="92"/>
      <c r="J8" s="92"/>
      <c r="K8" s="92"/>
      <c r="L8" s="92" t="s">
        <v>199</v>
      </c>
      <c r="M8" s="92" t="s">
        <v>13</v>
      </c>
      <c r="N8" s="92"/>
      <c r="O8" s="92"/>
    </row>
    <row r="9" spans="1:20" x14ac:dyDescent="0.2">
      <c r="A9" t="str">
        <f ca="1">CONCATENATE(B$1,"2")</f>
        <v>A2</v>
      </c>
      <c r="B9" t="str">
        <f ca="1">VLOOKUP($A9,'Group Schedule'!$C$2:$I$73,5)</f>
        <v>Südkorea</v>
      </c>
      <c r="C9" t="s">
        <v>197</v>
      </c>
      <c r="D9" t="str">
        <f ca="1">VLOOKUP($A9,'Group Schedule'!$C$2:$I$73,7)</f>
        <v>CZE/IRL/DNK/MKD</v>
      </c>
      <c r="E9">
        <f>'3. Vorrunde'!W5</f>
        <v>0</v>
      </c>
      <c r="F9">
        <f>'3. Vorrunde'!X5</f>
        <v>0</v>
      </c>
      <c r="H9" t="s">
        <v>16</v>
      </c>
      <c r="I9" s="92"/>
      <c r="J9" s="92"/>
      <c r="K9" s="92"/>
      <c r="L9" s="92" t="s">
        <v>199</v>
      </c>
      <c r="M9" s="92" t="s">
        <v>21</v>
      </c>
      <c r="N9" s="92"/>
      <c r="O9" s="92"/>
    </row>
    <row r="10" spans="1:20" x14ac:dyDescent="0.2">
      <c r="A10" t="str">
        <f ca="1">CONCATENATE(B$1,"3")</f>
        <v>A3</v>
      </c>
      <c r="B10" t="str">
        <f ca="1">VLOOKUP($A10,'Group Schedule'!$C$2:$I$73,5)</f>
        <v>CZE/IRL/DNK/MKD</v>
      </c>
      <c r="C10" t="s">
        <v>197</v>
      </c>
      <c r="D10" t="str">
        <f ca="1">VLOOKUP($A10,'Group Schedule'!$C$2:$I$73,7)</f>
        <v>Südafrika</v>
      </c>
      <c r="E10">
        <f>'3. Vorrunde'!W6</f>
        <v>0</v>
      </c>
      <c r="F10">
        <f>'3. Vorrunde'!X6</f>
        <v>0</v>
      </c>
      <c r="H10" t="s">
        <v>198</v>
      </c>
      <c r="I10" s="92"/>
      <c r="J10" s="92"/>
      <c r="K10" s="92"/>
      <c r="L10" s="92" t="s">
        <v>199</v>
      </c>
      <c r="M10" s="92" t="s">
        <v>16</v>
      </c>
      <c r="N10" s="92"/>
      <c r="O10" s="92"/>
    </row>
    <row r="11" spans="1:20" x14ac:dyDescent="0.2">
      <c r="A11" t="str">
        <f ca="1">CONCATENATE(B$1,"4")</f>
        <v>A4</v>
      </c>
      <c r="B11" t="str">
        <f ca="1">VLOOKUP($A11,'Group Schedule'!$C$2:$I$73,5)</f>
        <v>Mexiko</v>
      </c>
      <c r="C11" t="s">
        <v>197</v>
      </c>
      <c r="D11" t="str">
        <f ca="1">VLOOKUP($A11,'Group Schedule'!$C$2:$I$73,7)</f>
        <v>Südkorea</v>
      </c>
      <c r="E11">
        <f>'3. Vorrunde'!W7</f>
        <v>0</v>
      </c>
      <c r="F11">
        <f>'3. Vorrunde'!X7</f>
        <v>0</v>
      </c>
      <c r="H11" t="s">
        <v>21</v>
      </c>
      <c r="I11" s="92"/>
      <c r="J11" s="92"/>
      <c r="K11" s="92"/>
      <c r="L11" s="92" t="s">
        <v>199</v>
      </c>
      <c r="M11" s="92" t="s">
        <v>13</v>
      </c>
      <c r="N11" s="92"/>
      <c r="O11" s="92"/>
    </row>
    <row r="12" spans="1:20" x14ac:dyDescent="0.2">
      <c r="A12" t="str">
        <f ca="1">CONCATENATE(B$1,"5")</f>
        <v>A5</v>
      </c>
      <c r="B12" t="str">
        <f ca="1">VLOOKUP($A12,'Group Schedule'!$C$2:$I$73,5)</f>
        <v>CZE/IRL/DNK/MKD</v>
      </c>
      <c r="C12" t="s">
        <v>197</v>
      </c>
      <c r="D12" t="str">
        <f ca="1">VLOOKUP($A12,'Group Schedule'!$C$2:$I$73,7)</f>
        <v>Mexiko</v>
      </c>
      <c r="E12">
        <f>'3. Vorrunde'!W8</f>
        <v>0</v>
      </c>
      <c r="F12">
        <f>'3. Vorrunde'!X8</f>
        <v>0</v>
      </c>
      <c r="H12" t="s">
        <v>21</v>
      </c>
      <c r="I12" s="92" t="s">
        <v>200</v>
      </c>
      <c r="J12" s="92"/>
      <c r="K12" s="92"/>
      <c r="L12" s="92" t="s">
        <v>199</v>
      </c>
      <c r="M12" s="92" t="s">
        <v>198</v>
      </c>
      <c r="N12" s="92"/>
      <c r="O12" s="92"/>
    </row>
    <row r="13" spans="1:20" x14ac:dyDescent="0.2">
      <c r="A13" t="str">
        <f ca="1">CONCATENATE(B$1,"6")</f>
        <v>A6</v>
      </c>
      <c r="B13" t="str">
        <f ca="1">VLOOKUP($A13,'Group Schedule'!$C$2:$I$73,5)</f>
        <v>Südafrika</v>
      </c>
      <c r="C13" t="s">
        <v>197</v>
      </c>
      <c r="D13" t="str">
        <f ca="1">VLOOKUP($A13,'Group Schedule'!$C$2:$I$73,7)</f>
        <v>Südkorea</v>
      </c>
      <c r="E13">
        <f>'3. Vorrunde'!W9</f>
        <v>0</v>
      </c>
      <c r="F13">
        <f>'3. Vorrunde'!X9</f>
        <v>0</v>
      </c>
      <c r="H13" t="s">
        <v>13</v>
      </c>
      <c r="I13" s="92" t="s">
        <v>201</v>
      </c>
      <c r="J13" s="92"/>
      <c r="K13" s="92"/>
      <c r="L13" s="92" t="s">
        <v>199</v>
      </c>
      <c r="M13" s="92" t="s">
        <v>16</v>
      </c>
      <c r="N13" s="92"/>
      <c r="O13" s="92"/>
    </row>
    <row r="14" spans="1:20" x14ac:dyDescent="0.2">
      <c r="I14" t="s">
        <v>202</v>
      </c>
    </row>
    <row r="15" spans="1:20" x14ac:dyDescent="0.2">
      <c r="B15" t="s">
        <v>203</v>
      </c>
      <c r="D15" t="s">
        <v>204</v>
      </c>
      <c r="E15" t="s">
        <v>205</v>
      </c>
      <c r="F15" t="s">
        <v>206</v>
      </c>
      <c r="G15" t="s">
        <v>207</v>
      </c>
      <c r="H15" t="s">
        <v>208</v>
      </c>
      <c r="I15" t="s">
        <v>209</v>
      </c>
      <c r="K15" s="92" t="s">
        <v>210</v>
      </c>
      <c r="L15" s="92"/>
      <c r="M15" s="92"/>
      <c r="N15" s="92"/>
      <c r="O15" s="92"/>
      <c r="P15" s="92" t="s">
        <v>211</v>
      </c>
      <c r="Q15" s="92"/>
      <c r="R15" s="92"/>
      <c r="S15" s="92"/>
      <c r="T15" s="92"/>
    </row>
    <row r="16" spans="1:20" x14ac:dyDescent="0.2">
      <c r="B16" t="str">
        <f t="shared" ref="B16:B21" ca="1" si="0">B8</f>
        <v>Mexiko</v>
      </c>
      <c r="C16" t="s">
        <v>212</v>
      </c>
      <c r="D16" t="str">
        <f t="shared" ref="D16:F21" ca="1" si="1">D8</f>
        <v>Südafrika</v>
      </c>
      <c r="E16">
        <f t="shared" si="1"/>
        <v>0</v>
      </c>
      <c r="F16">
        <f t="shared" si="1"/>
        <v>0</v>
      </c>
      <c r="G16">
        <f t="shared" ref="G16:G21" si="2">IF(I16=0,0,IF(E16&lt;F16,0,IF(E16&gt;F16,3,1)))</f>
        <v>0</v>
      </c>
      <c r="H16">
        <f t="shared" ref="H16:H21" si="3">IF(I16=0,0,IF(F16&lt;E16,0,IF(F16&gt;E16,3,1)))</f>
        <v>0</v>
      </c>
      <c r="I16">
        <f>IF(ISBLANK('3. Vorrunde'!W4)=TRUE,0,IF(ISBLANK('3. Vorrunde'!X4)=TRUE,0,1))</f>
        <v>0</v>
      </c>
      <c r="K16" s="92" t="str">
        <f ca="1">B3</f>
        <v>Mexiko</v>
      </c>
      <c r="L16" s="92" t="str">
        <f ca="1">B4</f>
        <v>Südafrika</v>
      </c>
      <c r="M16" s="92" t="str">
        <f ca="1">B5</f>
        <v>Südkorea</v>
      </c>
      <c r="N16" s="92" t="str">
        <f ca="1">B6</f>
        <v>CZE/IRL/DNK/MKD</v>
      </c>
      <c r="O16" s="92"/>
      <c r="P16" s="119" t="str">
        <f ca="1">K16</f>
        <v>Mexiko</v>
      </c>
      <c r="Q16" s="119" t="str">
        <f ca="1">L16</f>
        <v>Südafrika</v>
      </c>
      <c r="R16" s="119" t="str">
        <f ca="1">M16</f>
        <v>Südkorea</v>
      </c>
      <c r="S16" s="119" t="str">
        <f ca="1">N16</f>
        <v>CZE/IRL/DNK/MKD</v>
      </c>
      <c r="T16" s="119" t="s">
        <v>213</v>
      </c>
    </row>
    <row r="17" spans="2:22" x14ac:dyDescent="0.2">
      <c r="B17" t="str">
        <f t="shared" ca="1" si="0"/>
        <v>Südkorea</v>
      </c>
      <c r="C17" t="s">
        <v>212</v>
      </c>
      <c r="D17" t="str">
        <f t="shared" ca="1" si="1"/>
        <v>CZE/IRL/DNK/MKD</v>
      </c>
      <c r="E17">
        <f t="shared" si="1"/>
        <v>0</v>
      </c>
      <c r="F17">
        <f t="shared" si="1"/>
        <v>0</v>
      </c>
      <c r="G17">
        <f t="shared" si="2"/>
        <v>0</v>
      </c>
      <c r="H17">
        <f t="shared" si="3"/>
        <v>0</v>
      </c>
      <c r="I17">
        <f>IF(ISBLANK('3. Vorrunde'!W5)=TRUE,0,IF(ISBLANK('3. Vorrunde'!X5)=TRUE,0,1))</f>
        <v>0</v>
      </c>
      <c r="J17" t="str">
        <f ca="1">B3</f>
        <v>Mexiko</v>
      </c>
      <c r="K17" s="92">
        <v>0</v>
      </c>
      <c r="L17" s="92">
        <f>E16</f>
        <v>0</v>
      </c>
      <c r="M17" s="540">
        <f>E19</f>
        <v>0</v>
      </c>
      <c r="N17" s="92">
        <f>F20</f>
        <v>0</v>
      </c>
      <c r="O17" s="92"/>
      <c r="P17" s="92">
        <v>0</v>
      </c>
      <c r="Q17" s="92">
        <f>IF($K39=$K40,L17,0)</f>
        <v>0</v>
      </c>
      <c r="R17" s="92">
        <f>IF($K39=$K41,M17,0)</f>
        <v>0</v>
      </c>
      <c r="S17" s="92">
        <f>IF($K39=$K42,N17,0)</f>
        <v>0</v>
      </c>
      <c r="T17" s="92">
        <f>SUM(P17:S17)</f>
        <v>0</v>
      </c>
    </row>
    <row r="18" spans="2:22" x14ac:dyDescent="0.2">
      <c r="B18" t="str">
        <f t="shared" ca="1" si="0"/>
        <v>CZE/IRL/DNK/MKD</v>
      </c>
      <c r="C18" t="s">
        <v>212</v>
      </c>
      <c r="D18" t="str">
        <f t="shared" ca="1" si="1"/>
        <v>Südafrika</v>
      </c>
      <c r="E18">
        <f t="shared" si="1"/>
        <v>0</v>
      </c>
      <c r="F18">
        <f t="shared" si="1"/>
        <v>0</v>
      </c>
      <c r="G18">
        <f t="shared" si="2"/>
        <v>0</v>
      </c>
      <c r="H18">
        <f t="shared" si="3"/>
        <v>0</v>
      </c>
      <c r="I18">
        <f>IF(ISBLANK('3. Vorrunde'!W6)=TRUE,0,IF(ISBLANK('3. Vorrunde'!X6)=TRUE,0,1))</f>
        <v>0</v>
      </c>
      <c r="J18" t="str">
        <f ca="1">B4</f>
        <v>Südafrika</v>
      </c>
      <c r="K18" s="92">
        <f>F16</f>
        <v>0</v>
      </c>
      <c r="L18" s="92">
        <v>0</v>
      </c>
      <c r="M18" s="92">
        <f>E21</f>
        <v>0</v>
      </c>
      <c r="N18" s="540">
        <f>F18</f>
        <v>0</v>
      </c>
      <c r="O18" s="92"/>
      <c r="P18" s="92">
        <f>IF($K40=$K39,K18,0)</f>
        <v>0</v>
      </c>
      <c r="Q18" s="92">
        <v>0</v>
      </c>
      <c r="R18" s="92">
        <f>IF($K40=$K41,M18,0)</f>
        <v>0</v>
      </c>
      <c r="S18" s="92">
        <f>IF($K40=$K42,N18,0)</f>
        <v>0</v>
      </c>
      <c r="T18" s="92">
        <f>SUM(P18:S18)</f>
        <v>0</v>
      </c>
    </row>
    <row r="19" spans="2:22" x14ac:dyDescent="0.2">
      <c r="B19" t="str">
        <f t="shared" ca="1" si="0"/>
        <v>Mexiko</v>
      </c>
      <c r="C19" t="s">
        <v>212</v>
      </c>
      <c r="D19" t="str">
        <f t="shared" ca="1" si="1"/>
        <v>Südkorea</v>
      </c>
      <c r="E19">
        <f t="shared" si="1"/>
        <v>0</v>
      </c>
      <c r="F19">
        <f t="shared" si="1"/>
        <v>0</v>
      </c>
      <c r="G19">
        <f t="shared" si="2"/>
        <v>0</v>
      </c>
      <c r="H19">
        <f t="shared" si="3"/>
        <v>0</v>
      </c>
      <c r="I19">
        <f>IF(ISBLANK('3. Vorrunde'!W7)=TRUE,0,IF(ISBLANK('3. Vorrunde'!X7)=TRUE,0,1))</f>
        <v>0</v>
      </c>
      <c r="J19" t="str">
        <f ca="1">B5</f>
        <v>Südkorea</v>
      </c>
      <c r="K19" s="540">
        <f>F19</f>
        <v>0</v>
      </c>
      <c r="L19" s="92">
        <f>F21</f>
        <v>0</v>
      </c>
      <c r="M19" s="92">
        <v>0</v>
      </c>
      <c r="N19" s="92">
        <f>E17</f>
        <v>0</v>
      </c>
      <c r="O19" s="92"/>
      <c r="P19" s="92">
        <f>IF($K41=$K39,K19,0)</f>
        <v>0</v>
      </c>
      <c r="Q19" s="92">
        <f>IF($K41=$K40,L19,0)</f>
        <v>0</v>
      </c>
      <c r="R19" s="92">
        <v>0</v>
      </c>
      <c r="S19" s="92">
        <f>IF($K41=$K42,N19,0)</f>
        <v>0</v>
      </c>
      <c r="T19" s="92">
        <f>SUM(P19:S19)</f>
        <v>0</v>
      </c>
    </row>
    <row r="20" spans="2:22" x14ac:dyDescent="0.2">
      <c r="B20" t="str">
        <f t="shared" ca="1" si="0"/>
        <v>CZE/IRL/DNK/MKD</v>
      </c>
      <c r="C20" t="s">
        <v>212</v>
      </c>
      <c r="D20" t="str">
        <f t="shared" ca="1" si="1"/>
        <v>Mexiko</v>
      </c>
      <c r="E20">
        <f t="shared" si="1"/>
        <v>0</v>
      </c>
      <c r="F20">
        <f t="shared" si="1"/>
        <v>0</v>
      </c>
      <c r="G20">
        <f t="shared" si="2"/>
        <v>0</v>
      </c>
      <c r="H20">
        <f t="shared" si="3"/>
        <v>0</v>
      </c>
      <c r="I20">
        <f>IF(ISBLANK('3. Vorrunde'!W8)=TRUE,0,IF(ISBLANK('3. Vorrunde'!X8)=TRUE,0,1))</f>
        <v>0</v>
      </c>
      <c r="J20" t="str">
        <f ca="1">B6</f>
        <v>CZE/IRL/DNK/MKD</v>
      </c>
      <c r="K20" s="92">
        <f>E20</f>
        <v>0</v>
      </c>
      <c r="L20" s="540">
        <f>E18</f>
        <v>0</v>
      </c>
      <c r="M20" s="92">
        <f>F17</f>
        <v>0</v>
      </c>
      <c r="N20" s="92">
        <v>0</v>
      </c>
      <c r="O20" s="92"/>
      <c r="P20" s="92">
        <f>IF($K42=$K39,K20,0)</f>
        <v>0</v>
      </c>
      <c r="Q20" s="92">
        <f>IF($K42=$K40,L20,0)</f>
        <v>0</v>
      </c>
      <c r="R20" s="92">
        <f>IF($K42=$K41,M20,0)</f>
        <v>0</v>
      </c>
      <c r="S20" s="92">
        <v>0</v>
      </c>
      <c r="T20" s="92">
        <f>SUM(P20:S20)</f>
        <v>0</v>
      </c>
    </row>
    <row r="21" spans="2:22" x14ac:dyDescent="0.2">
      <c r="B21" t="str">
        <f t="shared" ca="1" si="0"/>
        <v>Südafrika</v>
      </c>
      <c r="C21" t="s">
        <v>212</v>
      </c>
      <c r="D21" t="str">
        <f t="shared" ca="1" si="1"/>
        <v>Südkorea</v>
      </c>
      <c r="E21">
        <f t="shared" si="1"/>
        <v>0</v>
      </c>
      <c r="F21">
        <f t="shared" si="1"/>
        <v>0</v>
      </c>
      <c r="G21">
        <f t="shared" si="2"/>
        <v>0</v>
      </c>
      <c r="H21">
        <f t="shared" si="3"/>
        <v>0</v>
      </c>
      <c r="I21">
        <f>IF(ISBLANK('3. Vorrunde'!W9)=TRUE,0,IF(ISBLANK('3. Vorrunde'!X9)=TRUE,0,1))</f>
        <v>0</v>
      </c>
      <c r="K21" s="92"/>
      <c r="L21" s="92"/>
      <c r="M21" s="92"/>
      <c r="N21" s="92"/>
      <c r="O21" s="92"/>
      <c r="P21" s="92"/>
      <c r="Q21" s="92"/>
      <c r="R21" s="92"/>
      <c r="S21" s="92"/>
      <c r="T21" s="92"/>
    </row>
    <row r="22" spans="2:22" x14ac:dyDescent="0.2">
      <c r="I22">
        <f>SUM(I16:I21)</f>
        <v>0</v>
      </c>
      <c r="K22" s="92" t="s">
        <v>214</v>
      </c>
      <c r="L22" s="92"/>
      <c r="M22" s="92"/>
      <c r="N22" s="92"/>
      <c r="O22" s="92"/>
      <c r="P22" s="92" t="s">
        <v>215</v>
      </c>
      <c r="Q22" s="92"/>
      <c r="R22" s="92"/>
      <c r="S22" s="92"/>
      <c r="T22" s="92"/>
      <c r="V22" s="12"/>
    </row>
    <row r="23" spans="2:22" ht="16" customHeight="1" thickBot="1" x14ac:dyDescent="0.25">
      <c r="K23" s="92" t="str">
        <f ca="1">K16</f>
        <v>Mexiko</v>
      </c>
      <c r="L23" s="92" t="str">
        <f ca="1">L16</f>
        <v>Südafrika</v>
      </c>
      <c r="M23" s="92" t="str">
        <f ca="1">M16</f>
        <v>Südkorea</v>
      </c>
      <c r="N23" s="92" t="str">
        <f ca="1">N16</f>
        <v>CZE/IRL/DNK/MKD</v>
      </c>
      <c r="O23" s="92"/>
      <c r="P23" s="119" t="str">
        <f ca="1">P16</f>
        <v>Mexiko</v>
      </c>
      <c r="Q23" s="119" t="str">
        <f ca="1">Q16</f>
        <v>Südafrika</v>
      </c>
      <c r="R23" s="119" t="str">
        <f ca="1">R16</f>
        <v>Südkorea</v>
      </c>
      <c r="S23" s="119" t="str">
        <f ca="1">S16</f>
        <v>CZE/IRL/DNK/MKD</v>
      </c>
      <c r="T23" s="119" t="s">
        <v>213</v>
      </c>
      <c r="V23" s="12"/>
    </row>
    <row r="24" spans="2:22" x14ac:dyDescent="0.2">
      <c r="B24" s="40" t="s">
        <v>216</v>
      </c>
      <c r="C24" s="18" t="s">
        <v>217</v>
      </c>
      <c r="D24" s="41" t="s">
        <v>218</v>
      </c>
      <c r="E24" s="41" t="s">
        <v>219</v>
      </c>
      <c r="F24" s="41" t="s">
        <v>220</v>
      </c>
      <c r="G24" s="41" t="s">
        <v>221</v>
      </c>
      <c r="H24" s="43" t="s">
        <v>222</v>
      </c>
      <c r="I24" s="13" t="s">
        <v>274</v>
      </c>
      <c r="J24" t="str">
        <f ca="1">J17</f>
        <v>Mexiko</v>
      </c>
      <c r="K24" s="92">
        <v>0</v>
      </c>
      <c r="L24" s="92">
        <f>L17-K18</f>
        <v>0</v>
      </c>
      <c r="M24" s="92">
        <f>M17-K19</f>
        <v>0</v>
      </c>
      <c r="N24" s="92">
        <f>N17-K20</f>
        <v>0</v>
      </c>
      <c r="O24" s="92"/>
      <c r="P24" s="92">
        <v>0</v>
      </c>
      <c r="Q24" s="92">
        <f>IF($I39=$I40,L24,0)</f>
        <v>0</v>
      </c>
      <c r="R24" s="92">
        <f>IF($I39=$I41,M24,0)</f>
        <v>0</v>
      </c>
      <c r="S24" s="92">
        <f>IF($I39=$I42,N24,0)</f>
        <v>0</v>
      </c>
      <c r="T24" s="92">
        <f>SUM(P24:S24)</f>
        <v>0</v>
      </c>
      <c r="V24" s="12"/>
    </row>
    <row r="25" spans="2:22" x14ac:dyDescent="0.2">
      <c r="B25" s="6">
        <v>1</v>
      </c>
      <c r="C25" t="str">
        <f ca="1">IF(T$39=1,A$39,IF(T$40=1,A$40,IF(T$41=1,A$41,A$42)))</f>
        <v>Mexiko</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Südafrika</v>
      </c>
      <c r="K25" s="92">
        <f>K18-L17</f>
        <v>0</v>
      </c>
      <c r="L25" s="92">
        <v>0</v>
      </c>
      <c r="M25" s="92">
        <f>M18-L19</f>
        <v>0</v>
      </c>
      <c r="N25" s="92">
        <f>N18-L20</f>
        <v>0</v>
      </c>
      <c r="O25" s="92"/>
      <c r="P25" s="92">
        <f>IF($I40=$I39,K25,0)</f>
        <v>0</v>
      </c>
      <c r="Q25" s="92">
        <v>0</v>
      </c>
      <c r="R25" s="92">
        <f>IF($I40=$I41,M25,0)</f>
        <v>0</v>
      </c>
      <c r="S25" s="92">
        <f>IF($I40=$I42,N25,0)</f>
        <v>0</v>
      </c>
      <c r="T25" s="92">
        <f>SUM(P25:S25)</f>
        <v>0</v>
      </c>
      <c r="V25" s="12"/>
    </row>
    <row r="26" spans="2:22" x14ac:dyDescent="0.2">
      <c r="B26" s="6">
        <v>2</v>
      </c>
      <c r="C26" t="str">
        <f ca="1">IF(T$39=2,A$39,IF(T$40=2,A$40,IF(T$41=2,A$41,A$42)))</f>
        <v>Südafrika</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Südkorea</v>
      </c>
      <c r="K26" s="92">
        <f>K19-M17</f>
        <v>0</v>
      </c>
      <c r="L26" s="92">
        <f>L19-M18</f>
        <v>0</v>
      </c>
      <c r="M26" s="92">
        <v>0</v>
      </c>
      <c r="N26" s="92">
        <f>N19-M20</f>
        <v>0</v>
      </c>
      <c r="O26" s="92"/>
      <c r="P26" s="92">
        <f>IF($I41=$I39,K26,0)</f>
        <v>0</v>
      </c>
      <c r="Q26" s="92">
        <f>IF($I41=$I40,L26,0)</f>
        <v>0</v>
      </c>
      <c r="R26" s="92">
        <v>0</v>
      </c>
      <c r="S26" s="92">
        <f>IF($I41=$I42,N26,0)</f>
        <v>0</v>
      </c>
      <c r="T26" s="92">
        <f>SUM(P26:S26)</f>
        <v>0</v>
      </c>
      <c r="V26" s="12"/>
    </row>
    <row r="27" spans="2:22" x14ac:dyDescent="0.2">
      <c r="B27" s="6">
        <v>3</v>
      </c>
      <c r="C27" t="str">
        <f ca="1">IF(T$39=3,A$39,IF(T$40=3,A$40,IF(T$41=3,A$41,A$42)))</f>
        <v>Südkorea</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CZE/IRL/DNK/MKD</v>
      </c>
      <c r="K27" s="92">
        <f>K20-N17</f>
        <v>0</v>
      </c>
      <c r="L27" s="92">
        <f>L20-N18</f>
        <v>0</v>
      </c>
      <c r="M27" s="92">
        <f>M20-N19</f>
        <v>0</v>
      </c>
      <c r="N27" s="92">
        <v>0</v>
      </c>
      <c r="O27" s="92"/>
      <c r="P27" s="92">
        <f>IF($I42=$I39,K27,0)</f>
        <v>0</v>
      </c>
      <c r="Q27" s="92">
        <f>IF($I42=$I40,L27,0)</f>
        <v>0</v>
      </c>
      <c r="R27" s="92">
        <f>IF($I42=$I41,M27,0)</f>
        <v>0</v>
      </c>
      <c r="S27" s="92">
        <v>0</v>
      </c>
      <c r="T27" s="92">
        <f>SUM(P27:S27)</f>
        <v>0</v>
      </c>
      <c r="V27" s="12"/>
    </row>
    <row r="28" spans="2:22" ht="16" customHeight="1" thickBot="1" x14ac:dyDescent="0.25">
      <c r="B28" s="7">
        <v>4</v>
      </c>
      <c r="C28" s="8" t="str">
        <f ca="1">IF(T$39=4,A$39,IF(T$40=4,A$40,IF(T$41=4,A$41,A$42)))</f>
        <v>CZE/IRL/DNK/MKD</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K28" s="92"/>
      <c r="L28" s="92"/>
      <c r="M28" s="92"/>
      <c r="N28" s="92"/>
      <c r="O28" s="92"/>
      <c r="P28" s="92"/>
      <c r="Q28" s="92"/>
      <c r="R28" s="92"/>
      <c r="S28" s="92"/>
      <c r="T28" s="92"/>
      <c r="V28" s="12"/>
    </row>
    <row r="29" spans="2:22" x14ac:dyDescent="0.2">
      <c r="I29" s="13"/>
      <c r="K29" s="92" t="s">
        <v>223</v>
      </c>
      <c r="L29" s="92"/>
      <c r="M29" s="92"/>
      <c r="N29" s="92"/>
      <c r="O29" s="92"/>
      <c r="P29" s="92" t="s">
        <v>224</v>
      </c>
      <c r="Q29" s="92"/>
      <c r="R29" s="92"/>
      <c r="S29" s="92"/>
      <c r="T29" s="92"/>
      <c r="V29" s="12"/>
    </row>
    <row r="30" spans="2:22" x14ac:dyDescent="0.2">
      <c r="K30" s="92" t="str">
        <f ca="1">K16</f>
        <v>Mexiko</v>
      </c>
      <c r="L30" s="92" t="str">
        <f ca="1">L16</f>
        <v>Südafrika</v>
      </c>
      <c r="M30" s="92" t="str">
        <f ca="1">M16</f>
        <v>Südkorea</v>
      </c>
      <c r="N30" s="92" t="str">
        <f ca="1">N16</f>
        <v>CZE/IRL/DNK/MKD</v>
      </c>
      <c r="O30" s="92"/>
      <c r="P30" s="92" t="str">
        <f ca="1">P16</f>
        <v>Mexiko</v>
      </c>
      <c r="Q30" s="92" t="str">
        <f ca="1">Q16</f>
        <v>Südafrika</v>
      </c>
      <c r="R30" s="92" t="str">
        <f ca="1">R16</f>
        <v>Südkorea</v>
      </c>
      <c r="S30" s="92" t="str">
        <f ca="1">S16</f>
        <v>CZE/IRL/DNK/MKD</v>
      </c>
      <c r="T30" s="119" t="s">
        <v>213</v>
      </c>
      <c r="V30" s="12"/>
    </row>
    <row r="31" spans="2:22" x14ac:dyDescent="0.2">
      <c r="J31" t="str">
        <f ca="1">J17</f>
        <v>Mexiko</v>
      </c>
      <c r="K31" s="92">
        <v>0</v>
      </c>
      <c r="L31" s="92">
        <f>IF(I16=1,IF(L24&lt;0,0,IF(L24&gt;0,3,1)),0)</f>
        <v>0</v>
      </c>
      <c r="M31" s="540">
        <f>IF(I19=1,IF(M24&lt;0,0,IF(M24&gt;0,3,1)),0)</f>
        <v>0</v>
      </c>
      <c r="N31" s="92">
        <f>IF(I20=1,IF(N24&lt;0,0,IF(N24&gt;0,3,1)),0)</f>
        <v>0</v>
      </c>
      <c r="O31" s="92"/>
      <c r="P31" s="92">
        <v>0</v>
      </c>
      <c r="Q31" s="92">
        <f>IF(SUM($K31:$N31)=SUM($K32:$N32),L31,0)</f>
        <v>0</v>
      </c>
      <c r="R31" s="92">
        <f>IF(SUM($K31:$N31)=SUM($K33:$N33),M31,0)</f>
        <v>0</v>
      </c>
      <c r="S31" s="92">
        <f>IF(SUM($K31:$N31)=SUM($K34:$N34),N31,0)</f>
        <v>0</v>
      </c>
      <c r="T31" s="92">
        <f>SUM(P31:S31)</f>
        <v>0</v>
      </c>
      <c r="V31" s="12"/>
    </row>
    <row r="32" spans="2:22" x14ac:dyDescent="0.2">
      <c r="J32" t="str">
        <f ca="1">J18</f>
        <v>Südafrika</v>
      </c>
      <c r="K32" s="92">
        <f>IF(I16=1,IF(K25&lt;0,0,IF(K25&gt;0,3,1)),0)</f>
        <v>0</v>
      </c>
      <c r="L32" s="92">
        <v>0</v>
      </c>
      <c r="M32" s="92">
        <f>IF(I21=1,IF(M25&lt;0,0,IF(M25&gt;0,3,1)),0)</f>
        <v>0</v>
      </c>
      <c r="N32" s="540">
        <f>IF(I18=1,IF(N25&lt;0,0,IF(N25&gt;0,3,1)),0)</f>
        <v>0</v>
      </c>
      <c r="O32" s="92"/>
      <c r="P32" s="92">
        <f>IF(SUM($K32:$N32)=SUM($K31:$N31),K32,0)</f>
        <v>0</v>
      </c>
      <c r="Q32" s="92">
        <v>0</v>
      </c>
      <c r="R32" s="92">
        <f>IF(SUM($K32:$N32)=SUM($K33:$N33),M32,0)</f>
        <v>0</v>
      </c>
      <c r="S32" s="92">
        <f>IF(SUM($K32:$N32)=SUM($K34:$N34),N32,0)</f>
        <v>0</v>
      </c>
      <c r="T32" s="92">
        <f>SUM(P32:S32)</f>
        <v>0</v>
      </c>
      <c r="V32" s="12"/>
    </row>
    <row r="33" spans="1:24" x14ac:dyDescent="0.2">
      <c r="J33" t="str">
        <f ca="1">J19</f>
        <v>Südkorea</v>
      </c>
      <c r="K33" s="540">
        <f>IF(I19=1,IF(K26&lt;0,0,IF(K26&gt;0,3,1)),0)</f>
        <v>0</v>
      </c>
      <c r="L33" s="92">
        <f>IF(I21=1,IF(L26&lt;0,0,IF(L26&gt;0,3,1)),0)</f>
        <v>0</v>
      </c>
      <c r="M33" s="92">
        <v>0</v>
      </c>
      <c r="N33" s="92">
        <f>IF(I17=1,IF(N26&lt;0,0,IF(N26&gt;0,3,1)),0)</f>
        <v>0</v>
      </c>
      <c r="O33" s="92"/>
      <c r="P33" s="92">
        <f>IF(SUM($K33:$N33)=SUM($K31:$N31),K33,0)</f>
        <v>0</v>
      </c>
      <c r="Q33" s="92">
        <f>IF(SUM($K33:$N33)=SUM($K32:$N32),L33,0)</f>
        <v>0</v>
      </c>
      <c r="R33" s="92">
        <v>0</v>
      </c>
      <c r="S33" s="92">
        <f>IF(SUM($K33:$N33)=SUM($K34:$N34),N33,0)</f>
        <v>0</v>
      </c>
      <c r="T33" s="92">
        <f>SUM(P33:S33)</f>
        <v>0</v>
      </c>
      <c r="V33" s="12"/>
    </row>
    <row r="34" spans="1:24" x14ac:dyDescent="0.2">
      <c r="J34" t="str">
        <f ca="1">J20</f>
        <v>CZE/IRL/DNK/MKD</v>
      </c>
      <c r="K34" s="92">
        <f>IF(I20=1,IF(K27&lt;0,0,IF(K27&gt;0,3,1)),0)</f>
        <v>0</v>
      </c>
      <c r="L34" s="540">
        <f>IF(I18=1,IF(L27&lt;0,0,IF(L27&gt;0,3,1)),0)</f>
        <v>0</v>
      </c>
      <c r="M34" s="92">
        <f>IF(I17=1,IF(M27&lt;0,0,IF(M27&gt;0,3,1)),0)</f>
        <v>0</v>
      </c>
      <c r="N34" s="92">
        <v>0</v>
      </c>
      <c r="O34" s="92"/>
      <c r="P34" s="92">
        <f>IF(SUM($K34:$N34)=SUM($K31:$N31),K34,0)</f>
        <v>0</v>
      </c>
      <c r="Q34" s="92">
        <f>IF(SUM($K34:$N34)=SUM($K32:$N32),L34,0)</f>
        <v>0</v>
      </c>
      <c r="R34" s="92">
        <f>IF(SUM($K34:$N34)=SUM($K33:$N33),M34,0)</f>
        <v>0</v>
      </c>
      <c r="S34" s="92">
        <v>0</v>
      </c>
      <c r="T34" s="92">
        <f>SUM(P34:S34)</f>
        <v>0</v>
      </c>
      <c r="V34" s="12"/>
    </row>
    <row r="35" spans="1:24" x14ac:dyDescent="0.2">
      <c r="K35" s="92"/>
      <c r="L35" s="92"/>
      <c r="M35" s="92"/>
      <c r="N35" s="92"/>
      <c r="O35" s="92"/>
      <c r="P35" s="92"/>
      <c r="Q35" s="92"/>
      <c r="R35" s="92"/>
      <c r="S35" s="92"/>
      <c r="T35" s="92"/>
    </row>
    <row r="36" spans="1:24" x14ac:dyDescent="0.2">
      <c r="A36" t="s">
        <v>225</v>
      </c>
      <c r="B36" s="1" t="s">
        <v>226</v>
      </c>
      <c r="C36" s="1" t="s">
        <v>227</v>
      </c>
      <c r="D36" s="1" t="s">
        <v>228</v>
      </c>
      <c r="E36" s="1" t="s">
        <v>229</v>
      </c>
      <c r="F36" s="1" t="s">
        <v>230</v>
      </c>
      <c r="G36" s="1" t="s">
        <v>231</v>
      </c>
      <c r="H36" s="1" t="s">
        <v>232</v>
      </c>
      <c r="I36" s="1" t="s">
        <v>233</v>
      </c>
      <c r="J36" s="1" t="s">
        <v>234</v>
      </c>
      <c r="K36" s="119" t="s">
        <v>235</v>
      </c>
      <c r="L36" s="119" t="s">
        <v>236</v>
      </c>
      <c r="M36" s="119" t="s">
        <v>237</v>
      </c>
      <c r="N36" s="119" t="s">
        <v>238</v>
      </c>
      <c r="O36" s="119" t="s">
        <v>239</v>
      </c>
      <c r="P36" s="119" t="s">
        <v>240</v>
      </c>
      <c r="Q36" s="119" t="s">
        <v>241</v>
      </c>
      <c r="R36" s="119" t="s">
        <v>242</v>
      </c>
      <c r="S36" s="119" t="s">
        <v>243</v>
      </c>
      <c r="T36" s="119"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Mexiko</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Südafrika</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Südkorea</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CZE/IRL/DNK/MKD</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Mexiko</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Südafrika</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Südkorea</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CZE/IRL/DNK/MKD</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6">
    <mergeCell ref="F53:H53"/>
    <mergeCell ref="A47:F47"/>
    <mergeCell ref="A48:X48"/>
    <mergeCell ref="L3:O3"/>
    <mergeCell ref="L2:O2"/>
    <mergeCell ref="A49:X49"/>
  </mergeCells>
  <dataValidations count="1">
    <dataValidation allowBlank="1" showErrorMessage="1" prompt="Used for Fifa lots if requried" sqref="I25:I28" xr:uid="{00000000-0002-0000-0B00-000000000000}"/>
  </dataValidation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tabColor rgb="FF00B050"/>
  </sheetPr>
  <dimension ref="A1:R33"/>
  <sheetViews>
    <sheetView tabSelected="1" workbookViewId="0">
      <selection sqref="A1:XFD1048576"/>
    </sheetView>
  </sheetViews>
  <sheetFormatPr baseColWidth="10" defaultColWidth="0" defaultRowHeight="15" zeroHeight="1" x14ac:dyDescent="0.2"/>
  <cols>
    <col min="1" max="1" width="2.6640625" style="1037" customWidth="1"/>
    <col min="2" max="2" width="33.5" style="1037" bestFit="1" customWidth="1"/>
    <col min="3" max="3" width="2.5" style="1037" customWidth="1"/>
    <col min="4" max="8" width="9.1640625" style="1039" customWidth="1"/>
    <col min="9" max="9" width="10.5" style="1039" bestFit="1" customWidth="1"/>
    <col min="10" max="18" width="9.1640625" style="1039" customWidth="1"/>
    <col min="19" max="19" width="9.1640625" style="1037" hidden="1" customWidth="1"/>
    <col min="20" max="16384" width="9.1640625" style="1037" hidden="1"/>
  </cols>
  <sheetData>
    <row r="1" spans="1:18" ht="19" customHeight="1" x14ac:dyDescent="0.25">
      <c r="A1" s="1032"/>
      <c r="B1" s="1032" t="s">
        <v>0</v>
      </c>
      <c r="C1" s="1032"/>
      <c r="D1" s="1032"/>
      <c r="E1" s="1033"/>
      <c r="F1" s="1034"/>
      <c r="G1" s="1034"/>
      <c r="H1" s="1034"/>
      <c r="I1" s="1034"/>
      <c r="J1" s="1034"/>
      <c r="K1" s="1034"/>
      <c r="L1" s="1034"/>
      <c r="M1" s="1034"/>
      <c r="N1" s="1032"/>
      <c r="O1" s="1035">
        <f ca="1">NOW()</f>
        <v>46099.848662847224</v>
      </c>
      <c r="P1" s="1034"/>
      <c r="Q1" s="1032"/>
      <c r="R1" s="1036"/>
    </row>
    <row r="2" spans="1:18" x14ac:dyDescent="0.2">
      <c r="B2" s="1038"/>
      <c r="Q2" s="1040"/>
      <c r="R2" s="1040"/>
    </row>
    <row r="3" spans="1:18" x14ac:dyDescent="0.2">
      <c r="B3" s="1041" t="s">
        <v>10</v>
      </c>
    </row>
    <row r="4" spans="1:18" x14ac:dyDescent="0.2">
      <c r="B4" s="1038"/>
      <c r="D4" s="1042" t="s">
        <v>275</v>
      </c>
      <c r="E4" s="1034"/>
      <c r="F4" s="1034"/>
      <c r="G4" s="1034"/>
      <c r="H4" s="1034"/>
      <c r="I4" s="1034"/>
      <c r="J4" s="1034"/>
      <c r="K4" s="1034"/>
      <c r="M4" s="1043" t="s">
        <v>276</v>
      </c>
      <c r="N4" s="1044"/>
      <c r="O4" s="1044"/>
      <c r="P4" s="1045" t="s">
        <v>277</v>
      </c>
      <c r="Q4" s="1046"/>
    </row>
    <row r="5" spans="1:18" x14ac:dyDescent="0.2">
      <c r="B5" s="1041" t="s">
        <v>18</v>
      </c>
      <c r="D5" s="1034"/>
      <c r="E5" s="1034"/>
      <c r="F5" s="1034"/>
      <c r="G5" s="1034"/>
      <c r="H5" s="1034"/>
      <c r="I5" s="1034"/>
      <c r="J5" s="1034"/>
      <c r="K5" s="1034"/>
    </row>
    <row r="6" spans="1:18" x14ac:dyDescent="0.2">
      <c r="B6" s="1038"/>
      <c r="D6" s="1047"/>
      <c r="E6" s="1034"/>
      <c r="F6" s="1034"/>
      <c r="G6" s="1034"/>
      <c r="H6" s="1034"/>
      <c r="I6" s="1034"/>
      <c r="J6" s="1034"/>
      <c r="K6" s="1034"/>
      <c r="M6" s="1039" t="s">
        <v>278</v>
      </c>
    </row>
    <row r="7" spans="1:18" x14ac:dyDescent="0.2">
      <c r="B7" s="1041" t="s">
        <v>26</v>
      </c>
      <c r="D7" s="1048" t="s">
        <v>1984</v>
      </c>
      <c r="E7" s="1034"/>
      <c r="F7" s="1034"/>
      <c r="G7" s="1034"/>
      <c r="H7" s="1034"/>
      <c r="I7" s="1034"/>
      <c r="J7" s="1034"/>
      <c r="K7" s="1034"/>
      <c r="M7" s="1039" t="s">
        <v>279</v>
      </c>
    </row>
    <row r="8" spans="1:18" x14ac:dyDescent="0.2">
      <c r="B8" s="1038"/>
      <c r="D8" s="1047" t="s">
        <v>1985</v>
      </c>
      <c r="E8" s="1034"/>
      <c r="F8" s="1034"/>
      <c r="G8" s="1034"/>
      <c r="H8" s="1034"/>
      <c r="I8" s="1034"/>
      <c r="J8" s="1034"/>
      <c r="K8" s="1034"/>
    </row>
    <row r="9" spans="1:18" x14ac:dyDescent="0.2">
      <c r="B9" s="1041" t="s">
        <v>35</v>
      </c>
      <c r="D9" s="1047" t="s">
        <v>280</v>
      </c>
      <c r="E9" s="1034"/>
      <c r="F9" s="1034"/>
      <c r="G9" s="1034"/>
      <c r="H9" s="1034"/>
      <c r="I9" s="1034"/>
      <c r="J9" s="1034"/>
      <c r="K9" s="1034"/>
    </row>
    <row r="10" spans="1:18" x14ac:dyDescent="0.2">
      <c r="B10" s="1038"/>
      <c r="D10" s="1047" t="s">
        <v>281</v>
      </c>
      <c r="E10" s="1034"/>
      <c r="F10" s="1034"/>
      <c r="G10" s="1034"/>
      <c r="H10" s="1034"/>
      <c r="I10" s="1034"/>
      <c r="J10" s="1034"/>
      <c r="K10" s="1034"/>
    </row>
    <row r="11" spans="1:18" x14ac:dyDescent="0.2">
      <c r="B11" s="1041" t="s">
        <v>42</v>
      </c>
      <c r="D11" s="1047" t="s">
        <v>282</v>
      </c>
      <c r="E11" s="1034"/>
      <c r="F11" s="1034"/>
      <c r="G11" s="1034"/>
      <c r="H11" s="1034"/>
      <c r="I11" s="1034"/>
      <c r="J11" s="1034"/>
      <c r="K11" s="1034"/>
    </row>
    <row r="12" spans="1:18" x14ac:dyDescent="0.2">
      <c r="B12" s="1038"/>
      <c r="D12" s="1047"/>
      <c r="E12" s="1034"/>
      <c r="F12" s="1034"/>
      <c r="G12" s="1034"/>
      <c r="H12" s="1034"/>
      <c r="I12" s="1034"/>
      <c r="J12" s="1034"/>
      <c r="K12" s="1034"/>
    </row>
    <row r="13" spans="1:18" x14ac:dyDescent="0.2">
      <c r="B13" s="1041" t="s">
        <v>51</v>
      </c>
      <c r="D13" s="1048" t="s">
        <v>283</v>
      </c>
      <c r="E13" s="1034"/>
      <c r="F13" s="1034"/>
      <c r="G13" s="1034"/>
      <c r="H13" s="1034"/>
      <c r="I13" s="1034"/>
      <c r="J13" s="1034"/>
      <c r="K13" s="1034"/>
    </row>
    <row r="14" spans="1:18" x14ac:dyDescent="0.2">
      <c r="B14" s="1038"/>
      <c r="D14" s="1047" t="s">
        <v>284</v>
      </c>
      <c r="E14" s="1034"/>
      <c r="F14" s="1034"/>
      <c r="G14" s="1034"/>
      <c r="H14" s="1034"/>
      <c r="I14" s="1034"/>
      <c r="J14" s="1034"/>
      <c r="K14" s="1034"/>
    </row>
    <row r="15" spans="1:18" x14ac:dyDescent="0.2">
      <c r="B15" s="1041" t="s">
        <v>59</v>
      </c>
      <c r="D15" s="1047" t="s">
        <v>285</v>
      </c>
      <c r="E15" s="1034"/>
      <c r="F15" s="1034"/>
      <c r="G15" s="1034"/>
      <c r="H15" s="1034"/>
      <c r="I15" s="1034"/>
      <c r="J15" s="1034"/>
      <c r="K15" s="1034"/>
    </row>
    <row r="16" spans="1:18" x14ac:dyDescent="0.2">
      <c r="B16" s="1038"/>
      <c r="D16" s="1047" t="s">
        <v>286</v>
      </c>
      <c r="E16" s="1034"/>
      <c r="F16" s="1034"/>
      <c r="G16" s="1034"/>
      <c r="H16" s="1034"/>
      <c r="I16" s="1034"/>
      <c r="J16" s="1034"/>
      <c r="K16" s="1034"/>
    </row>
    <row r="17" spans="2:18" x14ac:dyDescent="0.2">
      <c r="B17" s="1041" t="s">
        <v>67</v>
      </c>
      <c r="D17" s="1047"/>
      <c r="E17" s="1034"/>
      <c r="F17" s="1034"/>
      <c r="G17" s="1034"/>
      <c r="H17" s="1034"/>
      <c r="I17" s="1034"/>
      <c r="J17" s="1034"/>
      <c r="K17" s="1034"/>
    </row>
    <row r="18" spans="2:18" x14ac:dyDescent="0.2">
      <c r="D18" s="1048" t="s">
        <v>287</v>
      </c>
      <c r="E18" s="1034"/>
      <c r="F18" s="1034"/>
      <c r="G18" s="1034"/>
      <c r="H18" s="1034"/>
      <c r="I18" s="1034"/>
      <c r="J18" s="1034"/>
      <c r="K18" s="1034"/>
    </row>
    <row r="19" spans="2:18" x14ac:dyDescent="0.2">
      <c r="D19" s="1047" t="s">
        <v>288</v>
      </c>
      <c r="E19" s="1034"/>
      <c r="F19" s="1034"/>
      <c r="G19" s="1034"/>
      <c r="H19" s="1034"/>
      <c r="I19" s="1034"/>
      <c r="J19" s="1034"/>
      <c r="K19" s="1034"/>
    </row>
    <row r="20" spans="2:18" x14ac:dyDescent="0.2">
      <c r="D20" s="1047" t="s">
        <v>289</v>
      </c>
      <c r="E20" s="1034"/>
      <c r="F20" s="1034"/>
      <c r="G20" s="1034"/>
      <c r="H20" s="1034"/>
      <c r="I20" s="1034"/>
      <c r="J20" s="1034"/>
      <c r="K20" s="1034"/>
    </row>
    <row r="21" spans="2:18" hidden="1" x14ac:dyDescent="0.2">
      <c r="D21" s="1047" t="s">
        <v>290</v>
      </c>
      <c r="E21" s="1034"/>
      <c r="F21" s="1034"/>
      <c r="G21" s="1034"/>
      <c r="H21" s="1034"/>
      <c r="I21" s="1034"/>
      <c r="J21" s="1034"/>
      <c r="K21" s="1034"/>
    </row>
    <row r="22" spans="2:18" hidden="1" x14ac:dyDescent="0.2">
      <c r="D22" s="1047" t="s">
        <v>291</v>
      </c>
      <c r="E22" s="1034"/>
      <c r="F22" s="1034"/>
      <c r="G22" s="1034"/>
      <c r="H22" s="1034"/>
      <c r="I22" s="1034"/>
      <c r="J22" s="1034"/>
      <c r="K22" s="1034"/>
    </row>
    <row r="23" spans="2:18" hidden="1" x14ac:dyDescent="0.2">
      <c r="D23" s="1047" t="s">
        <v>292</v>
      </c>
      <c r="E23" s="1034"/>
      <c r="F23" s="1034"/>
      <c r="G23" s="1034"/>
      <c r="H23" s="1034"/>
      <c r="I23" s="1034"/>
      <c r="J23" s="1034"/>
      <c r="K23" s="1034"/>
      <c r="M23" s="1049" t="s">
        <v>299</v>
      </c>
      <c r="N23" s="1050"/>
      <c r="O23" s="1034"/>
      <c r="P23" s="1034"/>
      <c r="Q23" s="1034"/>
      <c r="R23" s="1051"/>
    </row>
    <row r="24" spans="2:18" hidden="1" x14ac:dyDescent="0.2">
      <c r="D24" s="1052" t="s">
        <v>293</v>
      </c>
      <c r="E24" s="1052"/>
      <c r="F24" s="1052"/>
      <c r="G24" s="1052"/>
      <c r="H24" s="1052"/>
      <c r="I24" s="1052"/>
      <c r="J24" s="1052"/>
      <c r="K24" s="1052"/>
    </row>
    <row r="25" spans="2:18" hidden="1" x14ac:dyDescent="0.2">
      <c r="D25" s="1047"/>
      <c r="E25" s="1034"/>
      <c r="F25" s="1034"/>
      <c r="G25" s="1034"/>
      <c r="H25" s="1034"/>
      <c r="I25" s="1034"/>
      <c r="J25" s="1034"/>
      <c r="K25" s="1034"/>
    </row>
    <row r="26" spans="2:18" x14ac:dyDescent="0.2">
      <c r="D26" s="1053" t="s">
        <v>294</v>
      </c>
      <c r="E26" s="1034"/>
      <c r="F26" s="1034"/>
      <c r="G26" s="1034"/>
      <c r="H26" s="1034"/>
      <c r="I26" s="1034"/>
      <c r="J26" s="1034"/>
      <c r="K26" s="1034"/>
    </row>
    <row r="27" spans="2:18" x14ac:dyDescent="0.2">
      <c r="D27" s="1054" t="s">
        <v>295</v>
      </c>
      <c r="E27" s="1034"/>
      <c r="F27" s="1034"/>
      <c r="G27" s="1034"/>
      <c r="H27" s="1034"/>
      <c r="I27" s="1034"/>
      <c r="J27" s="1034"/>
      <c r="K27" s="1034"/>
    </row>
    <row r="28" spans="2:18" ht="16" customHeight="1" x14ac:dyDescent="0.2">
      <c r="D28" s="1054" t="s">
        <v>296</v>
      </c>
      <c r="E28" s="1034"/>
      <c r="F28" s="1034"/>
      <c r="G28" s="1034"/>
      <c r="H28" s="1034"/>
      <c r="I28" s="1034"/>
      <c r="J28" s="1034"/>
      <c r="K28" s="1034"/>
    </row>
    <row r="29" spans="2:18" ht="16" customHeight="1" x14ac:dyDescent="0.2">
      <c r="D29" s="1054" t="s">
        <v>297</v>
      </c>
      <c r="E29" s="1034"/>
      <c r="F29" s="1034"/>
      <c r="G29" s="1034"/>
      <c r="H29" s="1034"/>
      <c r="I29" s="1034"/>
      <c r="J29" s="1034"/>
      <c r="K29" s="1034"/>
    </row>
    <row r="30" spans="2:18" x14ac:dyDescent="0.2">
      <c r="D30" s="1047"/>
      <c r="E30" s="1034"/>
      <c r="F30" s="1034"/>
      <c r="G30" s="1034"/>
      <c r="H30" s="1034"/>
      <c r="I30" s="1034"/>
      <c r="J30" s="1034"/>
      <c r="K30" s="1034"/>
    </row>
    <row r="31" spans="2:18" x14ac:dyDescent="0.2">
      <c r="D31" s="1048" t="s">
        <v>298</v>
      </c>
      <c r="E31" s="1034"/>
      <c r="F31" s="1034"/>
      <c r="G31" s="1034"/>
      <c r="H31" s="1034"/>
      <c r="I31" s="1034"/>
      <c r="J31" s="1034"/>
      <c r="K31" s="1034"/>
    </row>
    <row r="32" spans="2:18" x14ac:dyDescent="0.2">
      <c r="O32" s="1039" t="s">
        <v>1986</v>
      </c>
    </row>
    <row r="33" spans="7:9" x14ac:dyDescent="0.2">
      <c r="G33" s="1055"/>
      <c r="H33" s="1034"/>
      <c r="I33" s="1034"/>
    </row>
  </sheetData>
  <sheetProtection algorithmName="SHA-512" hashValue="UJUGBYSnN0p25LOeNtNnSR1QJhgp79RmX41xmu5pJWk1rQmHc5amWi0g2/VVPOSlVO4HiC/qDV+IbAeaV4Nt6w==" saltValue="Bu/4ZaPwT1Vsz4oRn2p/Mw==" spinCount="100000" sheet="1" objects="1" scenarios="1" selectLockedCells="1"/>
  <mergeCells count="32">
    <mergeCell ref="P4:Q4"/>
    <mergeCell ref="D26:K26"/>
    <mergeCell ref="D20:K20"/>
    <mergeCell ref="E1:M1"/>
    <mergeCell ref="D4:K5"/>
    <mergeCell ref="D19:K19"/>
    <mergeCell ref="D10:K10"/>
    <mergeCell ref="D22:K22"/>
    <mergeCell ref="O1:P1"/>
    <mergeCell ref="M4:O4"/>
    <mergeCell ref="N23:Q23"/>
    <mergeCell ref="D16:K16"/>
    <mergeCell ref="D6:K6"/>
    <mergeCell ref="D11:K11"/>
    <mergeCell ref="D13:K13"/>
    <mergeCell ref="D27:K27"/>
    <mergeCell ref="D14:K14"/>
    <mergeCell ref="D23:K23"/>
    <mergeCell ref="D25:K25"/>
    <mergeCell ref="D8:K8"/>
    <mergeCell ref="D15:K15"/>
    <mergeCell ref="D17:K17"/>
    <mergeCell ref="D7:K7"/>
    <mergeCell ref="D28:K28"/>
    <mergeCell ref="D18:K18"/>
    <mergeCell ref="D12:K12"/>
    <mergeCell ref="D9:K9"/>
    <mergeCell ref="G33:I33"/>
    <mergeCell ref="D21:K21"/>
    <mergeCell ref="D29:K29"/>
    <mergeCell ref="D30:K30"/>
    <mergeCell ref="D31:K31"/>
  </mergeCells>
  <hyperlinks>
    <hyperlink ref="B3" location="'1. Welcome'!A1" display="1. Welcome Page" xr:uid="{00000000-0004-0000-0C00-000001000000}"/>
    <hyperlink ref="B5" location="'2. Tournament Teams'!A1" display="2. Tournament Teams" xr:uid="{00000000-0004-0000-0C00-000002000000}"/>
    <hyperlink ref="B7" location="'3. Group Matches'!A1" display="3. Group Matches" xr:uid="{00000000-0004-0000-0C00-000003000000}"/>
    <hyperlink ref="B9" location="'4. Fare Play Points'!A1" display="4. Fare Play Points" xr:uid="{00000000-0004-0000-0C00-000004000000}"/>
    <hyperlink ref="B11" location="'5. Grp 3rd Place'!A1" display="5. Group 3rd Place Table" xr:uid="{00000000-0004-0000-0C00-000005000000}"/>
    <hyperlink ref="B13" location="'6. Knockout Stage'!A1" display="6. Knockout Matches" xr:uid="{00000000-0004-0000-0C00-000006000000}"/>
    <hyperlink ref="B15" location="'7. KO Chart'!A1" display="7. Knockout Diagram" xr:uid="{00000000-0004-0000-0C00-000007000000}"/>
    <hyperlink ref="B17" location="'8. Tournament Result'!A1" display="8. Tournament Winners" xr:uid="{00000000-0004-0000-0C00-000008000000}"/>
  </hyperlinks>
  <pageMargins left="0.7" right="0.7" top="0.75" bottom="0.75" header="0.3" footer="0.3"/>
  <pageSetup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ublished="0" codeName="Sheet16">
    <tabColor theme="7" tint="0.39997558519241921"/>
  </sheetPr>
  <dimension ref="A1:K90"/>
  <sheetViews>
    <sheetView workbookViewId="0">
      <selection sqref="A1:XFD1048576"/>
    </sheetView>
  </sheetViews>
  <sheetFormatPr baseColWidth="10" defaultColWidth="9.1640625" defaultRowHeight="15" x14ac:dyDescent="0.2"/>
  <cols>
    <col min="1" max="1" width="2.6640625" style="100" customWidth="1"/>
    <col min="2" max="2" width="33.5" style="100" bestFit="1" customWidth="1"/>
    <col min="3" max="3" width="2.5" style="100" customWidth="1"/>
    <col min="4" max="4" width="19.6640625" style="387" bestFit="1" customWidth="1"/>
    <col min="5" max="5" width="26.83203125" style="13" customWidth="1"/>
    <col min="6" max="7" width="5.83203125" hidden="1" customWidth="1"/>
    <col min="8" max="8" width="37" hidden="1" customWidth="1"/>
    <col min="9" max="9" width="9.1640625" style="114" customWidth="1"/>
    <col min="10" max="10" width="94" style="114" customWidth="1"/>
    <col min="11" max="11" width="9.1640625" style="114" customWidth="1"/>
  </cols>
  <sheetData>
    <row r="1" spans="1:11" s="117" customFormat="1" ht="19" customHeight="1" x14ac:dyDescent="0.25">
      <c r="A1" s="115"/>
      <c r="B1" s="115" t="s">
        <v>0</v>
      </c>
      <c r="C1" s="115"/>
      <c r="D1" s="115" t="s">
        <v>1</v>
      </c>
      <c r="E1" s="115" t="s">
        <v>2</v>
      </c>
      <c r="F1" s="118" t="s">
        <v>3</v>
      </c>
      <c r="G1" s="118" t="s">
        <v>4</v>
      </c>
      <c r="H1" s="118" t="s">
        <v>5</v>
      </c>
      <c r="I1" s="115"/>
      <c r="J1" s="116" t="s">
        <v>6</v>
      </c>
      <c r="K1" s="115"/>
    </row>
    <row r="2" spans="1:11" x14ac:dyDescent="0.2">
      <c r="B2" s="99"/>
      <c r="D2" s="374" t="s">
        <v>7</v>
      </c>
      <c r="E2" s="606" t="s">
        <v>8</v>
      </c>
      <c r="F2" s="9"/>
      <c r="G2" s="9"/>
      <c r="H2" t="s">
        <v>9</v>
      </c>
    </row>
    <row r="3" spans="1:11" x14ac:dyDescent="0.2">
      <c r="B3" s="113" t="s">
        <v>10</v>
      </c>
      <c r="D3" s="352" t="s">
        <v>11</v>
      </c>
      <c r="E3" s="606" t="s">
        <v>12</v>
      </c>
      <c r="F3" s="9"/>
      <c r="G3" s="9"/>
      <c r="H3" t="s">
        <v>13</v>
      </c>
    </row>
    <row r="4" spans="1:11" x14ac:dyDescent="0.2">
      <c r="B4" s="99"/>
      <c r="D4" s="375" t="s">
        <v>14</v>
      </c>
      <c r="E4" s="606" t="s">
        <v>15</v>
      </c>
      <c r="F4" s="9"/>
      <c r="G4" s="9"/>
      <c r="H4" t="s">
        <v>16</v>
      </c>
      <c r="J4" s="604" t="s">
        <v>17</v>
      </c>
    </row>
    <row r="5" spans="1:11" x14ac:dyDescent="0.2">
      <c r="B5" s="113" t="s">
        <v>18</v>
      </c>
      <c r="D5" s="352" t="s">
        <v>19</v>
      </c>
      <c r="E5" s="606" t="s">
        <v>20</v>
      </c>
      <c r="F5" s="9"/>
      <c r="G5" s="9"/>
      <c r="H5" t="s">
        <v>21</v>
      </c>
    </row>
    <row r="6" spans="1:11" x14ac:dyDescent="0.2">
      <c r="B6" s="99"/>
      <c r="D6" s="376" t="s">
        <v>22</v>
      </c>
      <c r="E6" s="606" t="s">
        <v>23</v>
      </c>
      <c r="F6" s="9"/>
      <c r="G6" s="9"/>
      <c r="H6" t="s">
        <v>24</v>
      </c>
      <c r="J6" s="604" t="s">
        <v>25</v>
      </c>
    </row>
    <row r="7" spans="1:11" x14ac:dyDescent="0.2">
      <c r="B7" s="113" t="s">
        <v>26</v>
      </c>
      <c r="D7" s="356" t="s">
        <v>27</v>
      </c>
      <c r="E7" s="606" t="s">
        <v>28</v>
      </c>
      <c r="F7" s="9"/>
      <c r="G7" s="9"/>
      <c r="H7" t="s">
        <v>29</v>
      </c>
      <c r="J7" s="604" t="s">
        <v>30</v>
      </c>
    </row>
    <row r="8" spans="1:11" x14ac:dyDescent="0.2">
      <c r="B8" s="99"/>
      <c r="D8" s="376" t="s">
        <v>31</v>
      </c>
      <c r="E8" s="606" t="s">
        <v>32</v>
      </c>
      <c r="F8" s="9"/>
      <c r="G8" s="9"/>
      <c r="H8" t="s">
        <v>33</v>
      </c>
      <c r="J8" s="604" t="s">
        <v>34</v>
      </c>
    </row>
    <row r="9" spans="1:11" x14ac:dyDescent="0.2">
      <c r="B9" s="113" t="s">
        <v>35</v>
      </c>
      <c r="D9" s="356" t="s">
        <v>36</v>
      </c>
      <c r="E9" s="606" t="s">
        <v>37</v>
      </c>
      <c r="F9" s="9"/>
      <c r="G9" s="9"/>
      <c r="H9" t="s">
        <v>38</v>
      </c>
      <c r="J9" s="604" t="s">
        <v>34</v>
      </c>
    </row>
    <row r="10" spans="1:11" x14ac:dyDescent="0.2">
      <c r="B10" s="99"/>
      <c r="D10" s="377" t="s">
        <v>39</v>
      </c>
      <c r="E10" s="606" t="s">
        <v>40</v>
      </c>
      <c r="F10" s="9"/>
      <c r="G10" s="9"/>
      <c r="H10" t="s">
        <v>41</v>
      </c>
    </row>
    <row r="11" spans="1:11" x14ac:dyDescent="0.2">
      <c r="B11" s="113" t="s">
        <v>42</v>
      </c>
      <c r="D11" s="273" t="s">
        <v>43</v>
      </c>
      <c r="E11" s="606" t="s">
        <v>44</v>
      </c>
      <c r="F11" s="9"/>
      <c r="G11" s="9"/>
      <c r="H11" t="s">
        <v>45</v>
      </c>
      <c r="J11" s="604" t="s">
        <v>46</v>
      </c>
    </row>
    <row r="12" spans="1:11" x14ac:dyDescent="0.2">
      <c r="B12" s="99"/>
      <c r="D12" s="377" t="s">
        <v>47</v>
      </c>
      <c r="E12" s="606" t="s">
        <v>48</v>
      </c>
      <c r="F12" s="9"/>
      <c r="G12" s="9"/>
      <c r="H12" t="s">
        <v>49</v>
      </c>
      <c r="J12" s="604" t="s">
        <v>50</v>
      </c>
    </row>
    <row r="13" spans="1:11" x14ac:dyDescent="0.2">
      <c r="B13" s="113" t="s">
        <v>51</v>
      </c>
      <c r="D13" s="273" t="s">
        <v>52</v>
      </c>
      <c r="E13" s="606" t="s">
        <v>53</v>
      </c>
      <c r="F13" s="9"/>
      <c r="G13" s="9"/>
      <c r="H13" t="s">
        <v>54</v>
      </c>
      <c r="J13" s="604" t="s">
        <v>55</v>
      </c>
    </row>
    <row r="14" spans="1:11" ht="15" customHeight="1" x14ac:dyDescent="0.2">
      <c r="B14" s="99"/>
      <c r="D14" s="378" t="s">
        <v>56</v>
      </c>
      <c r="E14" s="606" t="s">
        <v>57</v>
      </c>
      <c r="F14" s="9"/>
      <c r="G14" s="9"/>
      <c r="H14" t="s">
        <v>58</v>
      </c>
      <c r="J14" s="604" t="s">
        <v>55</v>
      </c>
    </row>
    <row r="15" spans="1:11" x14ac:dyDescent="0.2">
      <c r="B15" s="113" t="s">
        <v>59</v>
      </c>
      <c r="D15" s="364" t="s">
        <v>60</v>
      </c>
      <c r="E15" s="606" t="s">
        <v>61</v>
      </c>
      <c r="F15" s="9"/>
      <c r="G15" s="9"/>
      <c r="H15" t="s">
        <v>62</v>
      </c>
      <c r="J15" s="604" t="s">
        <v>55</v>
      </c>
    </row>
    <row r="16" spans="1:11" x14ac:dyDescent="0.2">
      <c r="B16" s="99"/>
      <c r="D16" s="378" t="s">
        <v>63</v>
      </c>
      <c r="E16" s="606" t="s">
        <v>64</v>
      </c>
      <c r="F16" s="9"/>
      <c r="G16" s="9"/>
      <c r="H16" t="s">
        <v>65</v>
      </c>
      <c r="J16" s="604" t="s">
        <v>66</v>
      </c>
    </row>
    <row r="17" spans="2:10" x14ac:dyDescent="0.2">
      <c r="B17" s="113" t="s">
        <v>67</v>
      </c>
      <c r="D17" s="364" t="s">
        <v>68</v>
      </c>
      <c r="E17" s="606" t="s">
        <v>69</v>
      </c>
      <c r="F17" s="9"/>
      <c r="G17" s="9"/>
      <c r="H17" t="s">
        <v>70</v>
      </c>
      <c r="J17" s="604" t="s">
        <v>71</v>
      </c>
    </row>
    <row r="18" spans="2:10" x14ac:dyDescent="0.2">
      <c r="D18" s="379" t="s">
        <v>72</v>
      </c>
      <c r="E18" s="606" t="s">
        <v>73</v>
      </c>
      <c r="F18" s="9"/>
      <c r="G18" s="9"/>
      <c r="H18" t="s">
        <v>74</v>
      </c>
      <c r="J18" s="604" t="s">
        <v>75</v>
      </c>
    </row>
    <row r="19" spans="2:10" x14ac:dyDescent="0.2">
      <c r="D19" s="371" t="s">
        <v>76</v>
      </c>
      <c r="E19" s="606" t="s">
        <v>77</v>
      </c>
      <c r="F19" s="9"/>
      <c r="G19" s="9"/>
      <c r="H19" t="s">
        <v>78</v>
      </c>
      <c r="J19" s="604" t="s">
        <v>79</v>
      </c>
    </row>
    <row r="20" spans="2:10" x14ac:dyDescent="0.2">
      <c r="D20" s="379" t="s">
        <v>80</v>
      </c>
      <c r="E20" s="606" t="s">
        <v>81</v>
      </c>
      <c r="F20" s="9"/>
      <c r="G20" s="9"/>
      <c r="H20" t="s">
        <v>82</v>
      </c>
    </row>
    <row r="21" spans="2:10" x14ac:dyDescent="0.2">
      <c r="D21" s="371" t="s">
        <v>83</v>
      </c>
      <c r="E21" s="606" t="s">
        <v>84</v>
      </c>
      <c r="F21" s="9"/>
      <c r="G21" s="9"/>
      <c r="H21" t="s">
        <v>85</v>
      </c>
      <c r="J21" s="604" t="s">
        <v>86</v>
      </c>
    </row>
    <row r="22" spans="2:10" x14ac:dyDescent="0.2">
      <c r="D22" s="380" t="s">
        <v>87</v>
      </c>
      <c r="E22" s="606" t="s">
        <v>88</v>
      </c>
      <c r="F22" s="9"/>
      <c r="G22" s="9"/>
      <c r="H22" t="s">
        <v>89</v>
      </c>
      <c r="J22" s="604" t="s">
        <v>90</v>
      </c>
    </row>
    <row r="23" spans="2:10" x14ac:dyDescent="0.2">
      <c r="D23" s="177" t="s">
        <v>91</v>
      </c>
      <c r="E23" s="606" t="s">
        <v>92</v>
      </c>
      <c r="F23" s="9"/>
      <c r="G23" s="9"/>
      <c r="H23" t="s">
        <v>93</v>
      </c>
    </row>
    <row r="24" spans="2:10" x14ac:dyDescent="0.2">
      <c r="D24" s="380" t="s">
        <v>94</v>
      </c>
      <c r="E24" s="606" t="s">
        <v>95</v>
      </c>
      <c r="F24" s="9"/>
      <c r="G24" s="9"/>
      <c r="H24" t="s">
        <v>96</v>
      </c>
      <c r="J24" s="604" t="s">
        <v>97</v>
      </c>
    </row>
    <row r="25" spans="2:10" ht="15" customHeight="1" x14ac:dyDescent="0.2">
      <c r="D25" s="177" t="s">
        <v>98</v>
      </c>
      <c r="E25" s="606" t="s">
        <v>99</v>
      </c>
      <c r="F25" s="9"/>
      <c r="G25" s="9"/>
      <c r="H25" t="s">
        <v>100</v>
      </c>
      <c r="J25" s="604" t="s">
        <v>101</v>
      </c>
    </row>
    <row r="26" spans="2:10" ht="15" customHeight="1" x14ac:dyDescent="0.2">
      <c r="D26" s="381" t="s">
        <v>102</v>
      </c>
      <c r="E26" s="606" t="s">
        <v>103</v>
      </c>
      <c r="F26" s="9"/>
      <c r="G26" s="9"/>
      <c r="H26" t="s">
        <v>104</v>
      </c>
      <c r="J26" s="604" t="s">
        <v>105</v>
      </c>
    </row>
    <row r="27" spans="2:10" x14ac:dyDescent="0.2">
      <c r="D27" s="208" t="s">
        <v>106</v>
      </c>
      <c r="E27" s="606" t="s">
        <v>107</v>
      </c>
      <c r="F27" s="9"/>
      <c r="G27" s="9"/>
      <c r="H27" t="s">
        <v>108</v>
      </c>
    </row>
    <row r="28" spans="2:10" x14ac:dyDescent="0.2">
      <c r="D28" s="381" t="s">
        <v>109</v>
      </c>
      <c r="E28" s="606" t="s">
        <v>110</v>
      </c>
      <c r="F28" s="9"/>
      <c r="G28" s="9"/>
      <c r="H28" t="s">
        <v>111</v>
      </c>
      <c r="J28" s="604" t="s">
        <v>112</v>
      </c>
    </row>
    <row r="29" spans="2:10" x14ac:dyDescent="0.2">
      <c r="D29" s="208" t="s">
        <v>113</v>
      </c>
      <c r="E29" s="606" t="s">
        <v>114</v>
      </c>
      <c r="F29" s="9"/>
      <c r="G29" s="9"/>
      <c r="H29" t="s">
        <v>115</v>
      </c>
    </row>
    <row r="30" spans="2:10" x14ac:dyDescent="0.2">
      <c r="D30" s="382" t="s">
        <v>116</v>
      </c>
      <c r="E30" s="606" t="s">
        <v>117</v>
      </c>
      <c r="F30" s="9"/>
      <c r="G30" s="9"/>
      <c r="H30" t="s">
        <v>118</v>
      </c>
      <c r="J30" s="604" t="s">
        <v>119</v>
      </c>
    </row>
    <row r="31" spans="2:10" x14ac:dyDescent="0.2">
      <c r="D31" s="224" t="s">
        <v>120</v>
      </c>
      <c r="E31" s="606" t="s">
        <v>121</v>
      </c>
      <c r="F31" s="9"/>
      <c r="G31" s="9"/>
      <c r="H31" t="s">
        <v>122</v>
      </c>
    </row>
    <row r="32" spans="2:10" x14ac:dyDescent="0.2">
      <c r="D32" s="382" t="s">
        <v>123</v>
      </c>
      <c r="E32" s="606" t="s">
        <v>124</v>
      </c>
      <c r="F32" s="9"/>
      <c r="G32" s="9"/>
      <c r="H32" t="s">
        <v>125</v>
      </c>
      <c r="J32" s="604" t="s">
        <v>126</v>
      </c>
    </row>
    <row r="33" spans="4:10" x14ac:dyDescent="0.2">
      <c r="D33" s="224" t="s">
        <v>127</v>
      </c>
      <c r="E33" s="606" t="s">
        <v>128</v>
      </c>
      <c r="F33" s="9"/>
      <c r="G33" s="9"/>
      <c r="H33" t="s">
        <v>129</v>
      </c>
    </row>
    <row r="34" spans="4:10" x14ac:dyDescent="0.2">
      <c r="D34" s="383" t="s">
        <v>130</v>
      </c>
      <c r="E34" s="606" t="s">
        <v>131</v>
      </c>
      <c r="F34" s="9"/>
      <c r="G34" s="9"/>
      <c r="H34" t="s">
        <v>132</v>
      </c>
      <c r="J34" s="604" t="s">
        <v>133</v>
      </c>
    </row>
    <row r="35" spans="4:10" x14ac:dyDescent="0.2">
      <c r="D35" s="252" t="s">
        <v>134</v>
      </c>
      <c r="E35" s="606" t="s">
        <v>135</v>
      </c>
      <c r="F35" s="9"/>
      <c r="G35" s="9"/>
      <c r="H35" t="s">
        <v>136</v>
      </c>
    </row>
    <row r="36" spans="4:10" x14ac:dyDescent="0.2">
      <c r="D36" s="383" t="s">
        <v>137</v>
      </c>
      <c r="E36" s="606" t="s">
        <v>138</v>
      </c>
      <c r="F36" s="9"/>
      <c r="G36" s="9"/>
      <c r="H36" t="s">
        <v>139</v>
      </c>
      <c r="J36" s="604" t="s">
        <v>140</v>
      </c>
    </row>
    <row r="37" spans="4:10" x14ac:dyDescent="0.2">
      <c r="D37" s="252" t="s">
        <v>141</v>
      </c>
      <c r="E37" s="606" t="s">
        <v>142</v>
      </c>
      <c r="F37" s="9"/>
      <c r="G37" s="9"/>
      <c r="H37" t="s">
        <v>143</v>
      </c>
    </row>
    <row r="38" spans="4:10" x14ac:dyDescent="0.2">
      <c r="D38" s="384" t="s">
        <v>144</v>
      </c>
      <c r="E38" s="606" t="s">
        <v>145</v>
      </c>
      <c r="F38" s="9"/>
      <c r="G38" s="9"/>
      <c r="H38" t="s">
        <v>146</v>
      </c>
      <c r="J38" s="604" t="s">
        <v>147</v>
      </c>
    </row>
    <row r="39" spans="4:10" x14ac:dyDescent="0.2">
      <c r="D39" s="297" t="s">
        <v>148</v>
      </c>
      <c r="E39" s="606" t="s">
        <v>149</v>
      </c>
      <c r="F39" s="9"/>
      <c r="G39" s="9"/>
      <c r="H39" t="s">
        <v>150</v>
      </c>
    </row>
    <row r="40" spans="4:10" x14ac:dyDescent="0.2">
      <c r="D40" s="384" t="s">
        <v>151</v>
      </c>
      <c r="E40" s="606" t="s">
        <v>152</v>
      </c>
      <c r="F40" s="9"/>
      <c r="G40" s="9"/>
      <c r="H40" t="s">
        <v>153</v>
      </c>
      <c r="J40" s="604" t="s">
        <v>154</v>
      </c>
    </row>
    <row r="41" spans="4:10" x14ac:dyDescent="0.2">
      <c r="D41" s="297" t="s">
        <v>155</v>
      </c>
      <c r="E41" s="606" t="s">
        <v>156</v>
      </c>
      <c r="F41" s="9"/>
      <c r="G41" s="9"/>
      <c r="H41" t="s">
        <v>157</v>
      </c>
    </row>
    <row r="42" spans="4:10" x14ac:dyDescent="0.2">
      <c r="D42" s="385" t="s">
        <v>158</v>
      </c>
      <c r="E42" s="606" t="s">
        <v>159</v>
      </c>
      <c r="F42" s="9"/>
      <c r="G42" s="9"/>
      <c r="H42" t="s">
        <v>160</v>
      </c>
      <c r="J42" s="604" t="s">
        <v>133</v>
      </c>
    </row>
    <row r="43" spans="4:10" x14ac:dyDescent="0.2">
      <c r="D43" s="315" t="s">
        <v>161</v>
      </c>
      <c r="E43" s="606" t="s">
        <v>162</v>
      </c>
      <c r="F43" s="9"/>
      <c r="G43" s="9"/>
      <c r="H43" t="s">
        <v>163</v>
      </c>
    </row>
    <row r="44" spans="4:10" x14ac:dyDescent="0.2">
      <c r="D44" s="385" t="s">
        <v>164</v>
      </c>
      <c r="E44" s="606" t="s">
        <v>165</v>
      </c>
      <c r="F44" s="9"/>
      <c r="G44" s="9"/>
      <c r="H44" t="s">
        <v>166</v>
      </c>
      <c r="J44" s="604" t="s">
        <v>167</v>
      </c>
    </row>
    <row r="45" spans="4:10" x14ac:dyDescent="0.2">
      <c r="D45" s="315" t="s">
        <v>168</v>
      </c>
      <c r="E45" s="606" t="s">
        <v>169</v>
      </c>
      <c r="F45" s="9"/>
      <c r="G45" s="9"/>
      <c r="H45" t="s">
        <v>170</v>
      </c>
    </row>
    <row r="46" spans="4:10" x14ac:dyDescent="0.2">
      <c r="D46" s="386" t="s">
        <v>171</v>
      </c>
      <c r="E46" s="606" t="s">
        <v>172</v>
      </c>
      <c r="F46" s="9"/>
      <c r="G46" s="9"/>
      <c r="H46" t="s">
        <v>173</v>
      </c>
      <c r="J46" s="604" t="s">
        <v>174</v>
      </c>
    </row>
    <row r="47" spans="4:10" x14ac:dyDescent="0.2">
      <c r="D47" s="331" t="s">
        <v>175</v>
      </c>
      <c r="E47" s="606" t="s">
        <v>176</v>
      </c>
      <c r="F47" s="9"/>
      <c r="G47" s="9"/>
      <c r="H47" t="s">
        <v>177</v>
      </c>
    </row>
    <row r="48" spans="4:10" x14ac:dyDescent="0.2">
      <c r="D48" s="386" t="s">
        <v>178</v>
      </c>
      <c r="E48" s="606" t="s">
        <v>179</v>
      </c>
      <c r="F48" s="9"/>
      <c r="G48" s="9"/>
      <c r="H48" t="s">
        <v>180</v>
      </c>
      <c r="J48" s="604" t="s">
        <v>181</v>
      </c>
    </row>
    <row r="49" spans="4:10" x14ac:dyDescent="0.2">
      <c r="D49" s="331" t="s">
        <v>182</v>
      </c>
      <c r="E49" s="606" t="s">
        <v>183</v>
      </c>
      <c r="F49" s="9"/>
      <c r="G49" s="9"/>
      <c r="H49" t="s">
        <v>184</v>
      </c>
    </row>
    <row r="50" spans="4:10" ht="15" customHeight="1" x14ac:dyDescent="0.2">
      <c r="J50" s="604" t="s">
        <v>185</v>
      </c>
    </row>
    <row r="51" spans="4:10" ht="15" customHeight="1" x14ac:dyDescent="0.2"/>
    <row r="52" spans="4:10" ht="15" customHeight="1" x14ac:dyDescent="0.2">
      <c r="J52" s="604" t="s">
        <v>186</v>
      </c>
    </row>
    <row r="53" spans="4:10" ht="15" customHeight="1" x14ac:dyDescent="0.2"/>
    <row r="54" spans="4:10" ht="15" customHeight="1" x14ac:dyDescent="0.2">
      <c r="J54" s="604" t="s">
        <v>187</v>
      </c>
    </row>
    <row r="55" spans="4:10" ht="15" customHeight="1" x14ac:dyDescent="0.2"/>
    <row r="56" spans="4:10" ht="15" customHeight="1" x14ac:dyDescent="0.2">
      <c r="J56" s="604" t="s">
        <v>188</v>
      </c>
    </row>
    <row r="57" spans="4:10" ht="15" customHeight="1" x14ac:dyDescent="0.2"/>
    <row r="58" spans="4:10" ht="15" customHeight="1" x14ac:dyDescent="0.2">
      <c r="J58" s="604" t="s">
        <v>185</v>
      </c>
    </row>
    <row r="59" spans="4:10" ht="15" customHeight="1" x14ac:dyDescent="0.2"/>
    <row r="60" spans="4:10" ht="15" customHeight="1" x14ac:dyDescent="0.2">
      <c r="J60" s="604" t="s">
        <v>189</v>
      </c>
    </row>
    <row r="61" spans="4:10" ht="15" customHeight="1" x14ac:dyDescent="0.2"/>
    <row r="62" spans="4:10" ht="15" customHeight="1" x14ac:dyDescent="0.2"/>
    <row r="63" spans="4:10" ht="15" customHeight="1" x14ac:dyDescent="0.2">
      <c r="J63" s="604" t="s">
        <v>190</v>
      </c>
    </row>
    <row r="64" spans="4:10" ht="15" customHeight="1" x14ac:dyDescent="0.2"/>
    <row r="65" spans="10:10" ht="15" customHeight="1" x14ac:dyDescent="0.2"/>
    <row r="66" spans="10:10" ht="15" customHeight="1" x14ac:dyDescent="0.2">
      <c r="J66" s="605"/>
    </row>
    <row r="67" spans="10:10" ht="15" customHeight="1" x14ac:dyDescent="0.2"/>
    <row r="68" spans="10:10" ht="15" customHeight="1" x14ac:dyDescent="0.2"/>
    <row r="69" spans="10:10" ht="15" customHeight="1" x14ac:dyDescent="0.2"/>
    <row r="70" spans="10:10" ht="15" customHeight="1" x14ac:dyDescent="0.2"/>
    <row r="71" spans="10:10" ht="15" customHeight="1" x14ac:dyDescent="0.2"/>
    <row r="72" spans="10:10" ht="15" customHeight="1" x14ac:dyDescent="0.2"/>
    <row r="73" spans="10:10" ht="15" customHeight="1" x14ac:dyDescent="0.2"/>
    <row r="74" spans="10:10" ht="15" customHeight="1" x14ac:dyDescent="0.2"/>
    <row r="75" spans="10:10" ht="15" customHeight="1" x14ac:dyDescent="0.2"/>
    <row r="76" spans="10:10" ht="15" customHeight="1" x14ac:dyDescent="0.2"/>
    <row r="77" spans="10:10" ht="15" customHeight="1" x14ac:dyDescent="0.2"/>
    <row r="78" spans="10:10" ht="15" customHeight="1" x14ac:dyDescent="0.2"/>
    <row r="79" spans="10:10" ht="15" customHeight="1" x14ac:dyDescent="0.2"/>
    <row r="80" spans="10:1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sheetData>
  <sheetProtection sheet="1" objects="1" scenarios="1" selectLockedCells="1"/>
  <dataValidations count="1">
    <dataValidation showDropDown="1" showInputMessage="1" showErrorMessage="1" sqref="E50:E1048576" xr:uid="{00000000-0002-0000-0D00-000000000000}"/>
  </dataValidations>
  <hyperlinks>
    <hyperlink ref="B3" location="'1. Welcome'!A1" display="1. Welcome Page" xr:uid="{00000000-0004-0000-0D00-000000000000}"/>
    <hyperlink ref="B5" location="'2. Tournament Teams'!A1" display="2. Tournament Teams" xr:uid="{00000000-0004-0000-0D00-000001000000}"/>
    <hyperlink ref="B7" location="'3. Group Matches'!A1" display="3. Group Matches" xr:uid="{00000000-0004-0000-0D00-000002000000}"/>
    <hyperlink ref="B9" location="'4. Fare Play Points'!A1" display="4. Fare Play Points" xr:uid="{00000000-0004-0000-0D00-000003000000}"/>
    <hyperlink ref="B11" location="'5. Grp 3rd Place'!A1" display="5. Group 3rd Place Table" xr:uid="{00000000-0004-0000-0D00-000004000000}"/>
    <hyperlink ref="B13" location="'6. Knockout Stage'!A1" display="6. Knockout Matches" xr:uid="{00000000-0004-0000-0D00-000005000000}"/>
    <hyperlink ref="B15" location="'7. KO Chart'!A1" display="7. Knockout Diagram" xr:uid="{00000000-0004-0000-0D00-000006000000}"/>
    <hyperlink ref="B17" location="'8. Tournament Result'!A1" display="8. Tournament Winners" xr:uid="{00000000-0004-0000-0D00-000007000000}"/>
  </hyperlinks>
  <pageMargins left="0.7" right="0.7" top="0.75" bottom="0.75" header="0.3" footer="0.3"/>
  <pageSetup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AA347"/>
  <sheetViews>
    <sheetView topLeftCell="A206" workbookViewId="0">
      <selection activeCell="X219" sqref="X219"/>
    </sheetView>
  </sheetViews>
  <sheetFormatPr baseColWidth="10" defaultColWidth="8.83203125" defaultRowHeight="15" x14ac:dyDescent="0.2"/>
  <cols>
    <col min="1" max="1" width="17" style="64" bestFit="1" customWidth="1"/>
    <col min="2" max="2" width="9.1640625" style="66" customWidth="1"/>
    <col min="3" max="3" width="7" style="66" bestFit="1" customWidth="1"/>
    <col min="4" max="4" width="4.1640625" style="69" customWidth="1"/>
    <col min="5" max="5" width="9.1640625" style="64" customWidth="1"/>
    <col min="6" max="6" width="4.1640625" style="64" customWidth="1"/>
    <col min="7" max="7" width="9.1640625" style="64" customWidth="1"/>
  </cols>
  <sheetData>
    <row r="1" spans="1:24" x14ac:dyDescent="0.2">
      <c r="A1" s="64" t="s">
        <v>2</v>
      </c>
      <c r="B1" s="68" t="s">
        <v>302</v>
      </c>
      <c r="C1" s="68" t="s">
        <v>303</v>
      </c>
      <c r="D1" s="70"/>
      <c r="E1" s="64" t="s">
        <v>304</v>
      </c>
      <c r="H1" t="s">
        <v>305</v>
      </c>
    </row>
    <row r="2" spans="1:24" x14ac:dyDescent="0.2">
      <c r="A2" s="64" t="s">
        <v>306</v>
      </c>
      <c r="B2" s="66" t="s">
        <v>307</v>
      </c>
      <c r="C2" s="66" t="s">
        <v>308</v>
      </c>
      <c r="E2" s="64">
        <f t="shared" ref="E2:E65" si="0">LEN(A2)</f>
        <v>8</v>
      </c>
      <c r="I2" s="67" t="s">
        <v>309</v>
      </c>
      <c r="K2">
        <f>INDEX($D$2:$D$347,MATCH($I$2,$C$2:$C$347,0))</f>
        <v>0</v>
      </c>
      <c r="M2" t="s">
        <v>310</v>
      </c>
      <c r="X2" t="str">
        <f>A2</f>
        <v>A. Samoa</v>
      </c>
    </row>
    <row r="3" spans="1:24" x14ac:dyDescent="0.2">
      <c r="A3" s="72" t="s">
        <v>311</v>
      </c>
      <c r="C3" s="69" t="s">
        <v>311</v>
      </c>
      <c r="E3" s="64">
        <f t="shared" si="0"/>
        <v>5</v>
      </c>
      <c r="X3" t="str">
        <f t="shared" ref="X3:X20" si="1">A5</f>
        <v>Afghanistan</v>
      </c>
    </row>
    <row r="4" spans="1:24" x14ac:dyDescent="0.2">
      <c r="A4" s="77" t="s">
        <v>312</v>
      </c>
      <c r="C4" s="64" t="s">
        <v>312</v>
      </c>
      <c r="E4" s="64">
        <f t="shared" si="0"/>
        <v>5</v>
      </c>
      <c r="X4" t="str">
        <f t="shared" si="1"/>
        <v>Albania</v>
      </c>
    </row>
    <row r="5" spans="1:24" x14ac:dyDescent="0.2">
      <c r="A5" s="64" t="s">
        <v>313</v>
      </c>
      <c r="B5" s="66" t="s">
        <v>314</v>
      </c>
      <c r="C5" s="66" t="s">
        <v>315</v>
      </c>
      <c r="E5" s="64">
        <f t="shared" si="0"/>
        <v>11</v>
      </c>
      <c r="X5" t="str">
        <f t="shared" si="1"/>
        <v>Algeria</v>
      </c>
    </row>
    <row r="6" spans="1:24" x14ac:dyDescent="0.2">
      <c r="A6" s="64" t="s">
        <v>316</v>
      </c>
      <c r="B6" s="66" t="s">
        <v>317</v>
      </c>
      <c r="C6" s="66" t="s">
        <v>318</v>
      </c>
      <c r="E6" s="64">
        <f t="shared" si="0"/>
        <v>7</v>
      </c>
      <c r="X6" t="str">
        <f t="shared" si="1"/>
        <v>Andorra</v>
      </c>
    </row>
    <row r="7" spans="1:24" x14ac:dyDescent="0.2">
      <c r="A7" s="64" t="s">
        <v>319</v>
      </c>
      <c r="B7" s="66" t="s">
        <v>320</v>
      </c>
      <c r="C7" s="66" t="s">
        <v>321</v>
      </c>
      <c r="E7" s="64">
        <f t="shared" si="0"/>
        <v>7</v>
      </c>
      <c r="X7" t="str">
        <f t="shared" si="1"/>
        <v>Angola</v>
      </c>
    </row>
    <row r="8" spans="1:24" x14ac:dyDescent="0.2">
      <c r="A8" s="64" t="s">
        <v>322</v>
      </c>
      <c r="B8" s="66" t="s">
        <v>323</v>
      </c>
      <c r="C8" s="66" t="s">
        <v>324</v>
      </c>
      <c r="E8" s="64">
        <f t="shared" si="0"/>
        <v>7</v>
      </c>
      <c r="X8" t="str">
        <f t="shared" si="1"/>
        <v>Anguilla</v>
      </c>
    </row>
    <row r="9" spans="1:24" x14ac:dyDescent="0.2">
      <c r="A9" s="64" t="s">
        <v>325</v>
      </c>
      <c r="B9" s="66" t="s">
        <v>326</v>
      </c>
      <c r="C9" s="66" t="s">
        <v>327</v>
      </c>
      <c r="E9" s="64">
        <f t="shared" si="0"/>
        <v>6</v>
      </c>
      <c r="X9" t="str">
        <f t="shared" si="1"/>
        <v>Antigua and B.</v>
      </c>
    </row>
    <row r="10" spans="1:24" x14ac:dyDescent="0.2">
      <c r="A10" s="64" t="s">
        <v>328</v>
      </c>
      <c r="B10" s="66" t="s">
        <v>329</v>
      </c>
      <c r="C10" s="66" t="s">
        <v>330</v>
      </c>
      <c r="E10" s="64">
        <f t="shared" si="0"/>
        <v>8</v>
      </c>
      <c r="X10" t="str">
        <f t="shared" si="1"/>
        <v>Argentina</v>
      </c>
    </row>
    <row r="11" spans="1:24" x14ac:dyDescent="0.2">
      <c r="A11" s="64" t="s">
        <v>331</v>
      </c>
      <c r="B11" s="66" t="s">
        <v>332</v>
      </c>
      <c r="C11" s="66" t="s">
        <v>333</v>
      </c>
      <c r="E11" s="64">
        <f t="shared" si="0"/>
        <v>14</v>
      </c>
      <c r="X11" t="str">
        <f t="shared" si="1"/>
        <v>Armenia</v>
      </c>
    </row>
    <row r="12" spans="1:24" x14ac:dyDescent="0.2">
      <c r="A12" s="64" t="s">
        <v>334</v>
      </c>
      <c r="B12" s="66" t="s">
        <v>335</v>
      </c>
      <c r="C12" s="66" t="s">
        <v>336</v>
      </c>
      <c r="E12" s="64">
        <f t="shared" si="0"/>
        <v>9</v>
      </c>
      <c r="X12" t="str">
        <f t="shared" si="1"/>
        <v>Aruba</v>
      </c>
    </row>
    <row r="13" spans="1:24" x14ac:dyDescent="0.2">
      <c r="A13" s="64" t="s">
        <v>337</v>
      </c>
      <c r="B13" s="66" t="s">
        <v>338</v>
      </c>
      <c r="C13" s="66" t="s">
        <v>339</v>
      </c>
      <c r="E13" s="64">
        <f t="shared" si="0"/>
        <v>7</v>
      </c>
      <c r="X13" t="str">
        <f t="shared" si="1"/>
        <v>Australia</v>
      </c>
    </row>
    <row r="14" spans="1:24" x14ac:dyDescent="0.2">
      <c r="A14" s="64" t="s">
        <v>340</v>
      </c>
      <c r="B14" s="66" t="s">
        <v>341</v>
      </c>
      <c r="C14" s="66" t="s">
        <v>342</v>
      </c>
      <c r="E14" s="64">
        <f t="shared" si="0"/>
        <v>5</v>
      </c>
      <c r="X14" t="str">
        <f t="shared" si="1"/>
        <v>Austria</v>
      </c>
    </row>
    <row r="15" spans="1:24" x14ac:dyDescent="0.2">
      <c r="A15" s="64" t="s">
        <v>343</v>
      </c>
      <c r="B15" s="66" t="s">
        <v>344</v>
      </c>
      <c r="C15" s="66" t="s">
        <v>345</v>
      </c>
      <c r="E15" s="64">
        <f t="shared" si="0"/>
        <v>9</v>
      </c>
      <c r="X15" t="str">
        <f t="shared" si="1"/>
        <v>Azerbaijan</v>
      </c>
    </row>
    <row r="16" spans="1:24" x14ac:dyDescent="0.2">
      <c r="A16" s="64" t="s">
        <v>346</v>
      </c>
      <c r="B16" s="66" t="s">
        <v>347</v>
      </c>
      <c r="C16" s="66" t="s">
        <v>348</v>
      </c>
      <c r="E16" s="64">
        <f t="shared" si="0"/>
        <v>7</v>
      </c>
      <c r="X16" t="str">
        <f t="shared" si="1"/>
        <v>B. Virgin</v>
      </c>
    </row>
    <row r="17" spans="1:24" x14ac:dyDescent="0.2">
      <c r="A17" s="64" t="s">
        <v>349</v>
      </c>
      <c r="B17" s="66" t="s">
        <v>350</v>
      </c>
      <c r="C17" s="66" t="s">
        <v>351</v>
      </c>
      <c r="E17" s="64">
        <f t="shared" si="0"/>
        <v>10</v>
      </c>
      <c r="X17" t="str">
        <f t="shared" si="1"/>
        <v>Bahamas</v>
      </c>
    </row>
    <row r="18" spans="1:24" x14ac:dyDescent="0.2">
      <c r="A18" s="64" t="s">
        <v>352</v>
      </c>
      <c r="B18" s="66" t="s">
        <v>353</v>
      </c>
      <c r="C18" s="66" t="s">
        <v>354</v>
      </c>
      <c r="E18" s="64">
        <f t="shared" si="0"/>
        <v>9</v>
      </c>
      <c r="X18" t="str">
        <f t="shared" si="1"/>
        <v>Bahrain</v>
      </c>
    </row>
    <row r="19" spans="1:24" x14ac:dyDescent="0.2">
      <c r="A19" s="64" t="s">
        <v>355</v>
      </c>
      <c r="B19" s="66" t="s">
        <v>350</v>
      </c>
      <c r="C19" s="66" t="s">
        <v>351</v>
      </c>
      <c r="E19" s="64">
        <f t="shared" si="0"/>
        <v>7</v>
      </c>
      <c r="X19" t="str">
        <f t="shared" si="1"/>
        <v>Bangladesh</v>
      </c>
    </row>
    <row r="20" spans="1:24" x14ac:dyDescent="0.2">
      <c r="A20" s="64" t="s">
        <v>356</v>
      </c>
      <c r="B20" s="66" t="s">
        <v>357</v>
      </c>
      <c r="C20" s="66" t="s">
        <v>358</v>
      </c>
      <c r="E20" s="64">
        <f t="shared" si="0"/>
        <v>7</v>
      </c>
      <c r="X20" t="str">
        <f t="shared" si="1"/>
        <v>Barbados</v>
      </c>
    </row>
    <row r="21" spans="1:24" x14ac:dyDescent="0.2">
      <c r="A21" s="64" t="s">
        <v>359</v>
      </c>
      <c r="B21" s="66" t="s">
        <v>360</v>
      </c>
      <c r="C21" s="66" t="s">
        <v>361</v>
      </c>
      <c r="E21" s="64">
        <f t="shared" si="0"/>
        <v>10</v>
      </c>
      <c r="X21" t="str">
        <f t="shared" ref="X21:X39" si="2">A24</f>
        <v>Belarus</v>
      </c>
    </row>
    <row r="22" spans="1:24" x14ac:dyDescent="0.2">
      <c r="A22" s="64" t="s">
        <v>362</v>
      </c>
      <c r="B22" s="66" t="s">
        <v>363</v>
      </c>
      <c r="C22" s="66" t="s">
        <v>364</v>
      </c>
      <c r="E22" s="64">
        <f t="shared" si="0"/>
        <v>8</v>
      </c>
      <c r="X22" t="str">
        <f t="shared" si="2"/>
        <v>Belgium</v>
      </c>
    </row>
    <row r="23" spans="1:24" x14ac:dyDescent="0.2">
      <c r="A23" s="77" t="s">
        <v>365</v>
      </c>
      <c r="C23" s="66" t="s">
        <v>365</v>
      </c>
      <c r="E23" s="64">
        <f t="shared" si="0"/>
        <v>5</v>
      </c>
      <c r="X23" t="str">
        <f t="shared" si="2"/>
        <v>Belize</v>
      </c>
    </row>
    <row r="24" spans="1:24" x14ac:dyDescent="0.2">
      <c r="A24" s="64" t="s">
        <v>366</v>
      </c>
      <c r="B24" s="66" t="s">
        <v>367</v>
      </c>
      <c r="C24" s="66" t="s">
        <v>368</v>
      </c>
      <c r="E24" s="64">
        <f t="shared" si="0"/>
        <v>7</v>
      </c>
      <c r="X24" t="str">
        <f t="shared" si="2"/>
        <v>Benin</v>
      </c>
    </row>
    <row r="25" spans="1:24" x14ac:dyDescent="0.2">
      <c r="A25" s="64" t="s">
        <v>369</v>
      </c>
      <c r="B25" s="66" t="s">
        <v>370</v>
      </c>
      <c r="C25" s="66" t="s">
        <v>371</v>
      </c>
      <c r="E25" s="64">
        <f t="shared" si="0"/>
        <v>7</v>
      </c>
      <c r="X25" t="str">
        <f t="shared" si="2"/>
        <v>Bermuda</v>
      </c>
    </row>
    <row r="26" spans="1:24" x14ac:dyDescent="0.2">
      <c r="A26" s="64" t="s">
        <v>372</v>
      </c>
      <c r="B26" s="66" t="s">
        <v>373</v>
      </c>
      <c r="C26" s="66" t="s">
        <v>374</v>
      </c>
      <c r="E26" s="64">
        <f t="shared" si="0"/>
        <v>6</v>
      </c>
      <c r="X26" t="str">
        <f t="shared" si="2"/>
        <v>Bhutan</v>
      </c>
    </row>
    <row r="27" spans="1:24" x14ac:dyDescent="0.2">
      <c r="A27" s="64" t="s">
        <v>375</v>
      </c>
      <c r="B27" s="66" t="s">
        <v>376</v>
      </c>
      <c r="C27" s="66" t="s">
        <v>377</v>
      </c>
      <c r="E27" s="64">
        <f t="shared" si="0"/>
        <v>5</v>
      </c>
      <c r="X27" t="str">
        <f t="shared" si="2"/>
        <v>Bolivia</v>
      </c>
    </row>
    <row r="28" spans="1:24" x14ac:dyDescent="0.2">
      <c r="A28" s="64" t="s">
        <v>378</v>
      </c>
      <c r="B28" s="66" t="s">
        <v>379</v>
      </c>
      <c r="C28" s="66" t="s">
        <v>380</v>
      </c>
      <c r="E28" s="64">
        <f t="shared" si="0"/>
        <v>7</v>
      </c>
      <c r="X28" t="str">
        <f t="shared" si="2"/>
        <v>Bosnia</v>
      </c>
    </row>
    <row r="29" spans="1:24" x14ac:dyDescent="0.2">
      <c r="A29" s="64" t="s">
        <v>381</v>
      </c>
      <c r="B29" s="66" t="s">
        <v>382</v>
      </c>
      <c r="C29" s="66" t="s">
        <v>383</v>
      </c>
      <c r="E29" s="64">
        <f t="shared" si="0"/>
        <v>6</v>
      </c>
      <c r="X29" t="str">
        <f t="shared" si="2"/>
        <v>Botswana</v>
      </c>
    </row>
    <row r="30" spans="1:24" x14ac:dyDescent="0.2">
      <c r="A30" s="64" t="s">
        <v>384</v>
      </c>
      <c r="B30" s="66" t="s">
        <v>385</v>
      </c>
      <c r="C30" s="66" t="s">
        <v>386</v>
      </c>
      <c r="E30" s="64">
        <f t="shared" si="0"/>
        <v>7</v>
      </c>
      <c r="X30" t="str">
        <f t="shared" si="2"/>
        <v>Brazil</v>
      </c>
    </row>
    <row r="31" spans="1:24" x14ac:dyDescent="0.2">
      <c r="A31" s="64" t="s">
        <v>387</v>
      </c>
      <c r="B31" s="66" t="s">
        <v>388</v>
      </c>
      <c r="C31" s="66" t="s">
        <v>389</v>
      </c>
      <c r="E31" s="64">
        <f t="shared" si="0"/>
        <v>6</v>
      </c>
      <c r="X31" t="str">
        <f t="shared" si="2"/>
        <v>Brunei</v>
      </c>
    </row>
    <row r="32" spans="1:24" x14ac:dyDescent="0.2">
      <c r="A32" s="64" t="s">
        <v>390</v>
      </c>
      <c r="B32" s="66" t="s">
        <v>391</v>
      </c>
      <c r="C32" s="66" t="s">
        <v>392</v>
      </c>
      <c r="E32" s="64">
        <f t="shared" si="0"/>
        <v>8</v>
      </c>
      <c r="X32" t="str">
        <f t="shared" si="2"/>
        <v>Bulgaria</v>
      </c>
    </row>
    <row r="33" spans="1:24" x14ac:dyDescent="0.2">
      <c r="A33" s="64" t="s">
        <v>393</v>
      </c>
      <c r="B33" s="66" t="s">
        <v>394</v>
      </c>
      <c r="C33" s="66" t="s">
        <v>395</v>
      </c>
      <c r="E33" s="64">
        <f t="shared" si="0"/>
        <v>6</v>
      </c>
      <c r="X33" t="str">
        <f t="shared" si="2"/>
        <v>Burkina Faso</v>
      </c>
    </row>
    <row r="34" spans="1:24" x14ac:dyDescent="0.2">
      <c r="A34" s="64" t="s">
        <v>396</v>
      </c>
      <c r="B34" s="66" t="s">
        <v>397</v>
      </c>
      <c r="C34" s="66" t="s">
        <v>398</v>
      </c>
      <c r="E34" s="64">
        <f t="shared" si="0"/>
        <v>6</v>
      </c>
      <c r="X34" t="str">
        <f t="shared" si="2"/>
        <v>Burundi</v>
      </c>
    </row>
    <row r="35" spans="1:24" x14ac:dyDescent="0.2">
      <c r="A35" s="64" t="s">
        <v>399</v>
      </c>
      <c r="B35" s="66" t="s">
        <v>400</v>
      </c>
      <c r="C35" s="66" t="s">
        <v>401</v>
      </c>
      <c r="E35" s="64">
        <f t="shared" si="0"/>
        <v>8</v>
      </c>
      <c r="X35" t="str">
        <f t="shared" si="2"/>
        <v>Cambodia</v>
      </c>
    </row>
    <row r="36" spans="1:24" x14ac:dyDescent="0.2">
      <c r="A36" s="64" t="s">
        <v>402</v>
      </c>
      <c r="B36" s="66" t="s">
        <v>403</v>
      </c>
      <c r="C36" s="66" t="s">
        <v>404</v>
      </c>
      <c r="E36" s="64">
        <f t="shared" si="0"/>
        <v>12</v>
      </c>
      <c r="X36" t="str">
        <f t="shared" si="2"/>
        <v>Cameroon</v>
      </c>
    </row>
    <row r="37" spans="1:24" x14ac:dyDescent="0.2">
      <c r="A37" s="64" t="s">
        <v>405</v>
      </c>
      <c r="B37" s="66" t="s">
        <v>406</v>
      </c>
      <c r="C37" s="66" t="s">
        <v>407</v>
      </c>
      <c r="E37" s="64">
        <f t="shared" si="0"/>
        <v>7</v>
      </c>
      <c r="X37" t="str">
        <f t="shared" si="2"/>
        <v>Canada</v>
      </c>
    </row>
    <row r="38" spans="1:24" x14ac:dyDescent="0.2">
      <c r="A38" s="64" t="s">
        <v>408</v>
      </c>
      <c r="B38" s="66" t="s">
        <v>409</v>
      </c>
      <c r="C38" s="66" t="s">
        <v>410</v>
      </c>
      <c r="E38" s="64">
        <f t="shared" si="0"/>
        <v>8</v>
      </c>
      <c r="X38" t="str">
        <f t="shared" si="2"/>
        <v>Cape Verde</v>
      </c>
    </row>
    <row r="39" spans="1:24" x14ac:dyDescent="0.2">
      <c r="A39" s="64" t="s">
        <v>411</v>
      </c>
      <c r="B39" s="66" t="s">
        <v>412</v>
      </c>
      <c r="C39" s="66" t="s">
        <v>413</v>
      </c>
      <c r="E39" s="64">
        <f t="shared" si="0"/>
        <v>8</v>
      </c>
      <c r="X39" t="str">
        <f t="shared" si="2"/>
        <v>Cayman Islands</v>
      </c>
    </row>
    <row r="40" spans="1:24" x14ac:dyDescent="0.2">
      <c r="A40" s="64" t="s">
        <v>414</v>
      </c>
      <c r="B40" s="66" t="s">
        <v>415</v>
      </c>
      <c r="C40" s="66" t="s">
        <v>416</v>
      </c>
      <c r="E40" s="64">
        <f t="shared" si="0"/>
        <v>6</v>
      </c>
      <c r="X40" t="str">
        <f>A45</f>
        <v>Central Africa</v>
      </c>
    </row>
    <row r="41" spans="1:24" x14ac:dyDescent="0.2">
      <c r="A41" s="64" t="s">
        <v>417</v>
      </c>
      <c r="B41" s="66" t="s">
        <v>418</v>
      </c>
      <c r="C41" s="66" t="s">
        <v>419</v>
      </c>
      <c r="E41" s="64">
        <f t="shared" si="0"/>
        <v>10</v>
      </c>
      <c r="X41" t="str">
        <f>A46</f>
        <v>Chad</v>
      </c>
    </row>
    <row r="42" spans="1:24" x14ac:dyDescent="0.2">
      <c r="A42" s="64" t="s">
        <v>420</v>
      </c>
      <c r="B42" s="66" t="s">
        <v>421</v>
      </c>
      <c r="C42" s="66" t="s">
        <v>422</v>
      </c>
      <c r="E42" s="64">
        <f t="shared" si="0"/>
        <v>14</v>
      </c>
      <c r="X42" t="str">
        <f>A47</f>
        <v>Chile</v>
      </c>
    </row>
    <row r="43" spans="1:24" x14ac:dyDescent="0.2">
      <c r="A43" s="77" t="s">
        <v>423</v>
      </c>
      <c r="C43" s="64" t="s">
        <v>423</v>
      </c>
      <c r="E43" s="64">
        <f t="shared" si="0"/>
        <v>5</v>
      </c>
      <c r="X43" t="str">
        <f>A48</f>
        <v>China</v>
      </c>
    </row>
    <row r="44" spans="1:24" x14ac:dyDescent="0.2">
      <c r="A44" s="77" t="s">
        <v>424</v>
      </c>
      <c r="C44" s="64" t="s">
        <v>424</v>
      </c>
      <c r="E44" s="64">
        <f t="shared" si="0"/>
        <v>5</v>
      </c>
      <c r="X44" t="str">
        <f>A49</f>
        <v>Chinese Taipei</v>
      </c>
    </row>
    <row r="45" spans="1:24" x14ac:dyDescent="0.2">
      <c r="A45" s="64" t="s">
        <v>425</v>
      </c>
      <c r="B45" s="66" t="s">
        <v>426</v>
      </c>
      <c r="C45" s="66" t="s">
        <v>427</v>
      </c>
      <c r="E45" s="64">
        <f t="shared" si="0"/>
        <v>14</v>
      </c>
      <c r="X45" t="str">
        <f>A51</f>
        <v>Colombia</v>
      </c>
    </row>
    <row r="46" spans="1:24" x14ac:dyDescent="0.2">
      <c r="A46" s="64" t="s">
        <v>428</v>
      </c>
      <c r="B46" s="66" t="s">
        <v>429</v>
      </c>
      <c r="C46" s="66" t="s">
        <v>430</v>
      </c>
      <c r="E46" s="64">
        <f t="shared" si="0"/>
        <v>4</v>
      </c>
      <c r="X46" t="str">
        <f>A52</f>
        <v>Comoros</v>
      </c>
    </row>
    <row r="47" spans="1:24" x14ac:dyDescent="0.2">
      <c r="A47" s="64" t="s">
        <v>431</v>
      </c>
      <c r="B47" s="66" t="s">
        <v>432</v>
      </c>
      <c r="C47" s="66" t="s">
        <v>433</v>
      </c>
      <c r="E47" s="64">
        <f t="shared" si="0"/>
        <v>5</v>
      </c>
      <c r="X47" t="str">
        <f t="shared" ref="X47:X53" si="3">A55</f>
        <v>Congo</v>
      </c>
    </row>
    <row r="48" spans="1:24" x14ac:dyDescent="0.2">
      <c r="A48" s="64" t="s">
        <v>434</v>
      </c>
      <c r="B48" s="66" t="s">
        <v>435</v>
      </c>
      <c r="C48" s="66" t="s">
        <v>436</v>
      </c>
      <c r="E48" s="64">
        <f t="shared" si="0"/>
        <v>5</v>
      </c>
      <c r="X48" t="str">
        <f t="shared" si="3"/>
        <v>Cook Islands</v>
      </c>
    </row>
    <row r="49" spans="1:24" x14ac:dyDescent="0.2">
      <c r="A49" s="64" t="s">
        <v>437</v>
      </c>
      <c r="B49" s="66" t="s">
        <v>438</v>
      </c>
      <c r="C49" s="66" t="s">
        <v>439</v>
      </c>
      <c r="E49" s="64">
        <f t="shared" si="0"/>
        <v>14</v>
      </c>
      <c r="X49" t="str">
        <f t="shared" si="3"/>
        <v>Costa Rica</v>
      </c>
    </row>
    <row r="50" spans="1:24" x14ac:dyDescent="0.2">
      <c r="A50" t="s">
        <v>440</v>
      </c>
      <c r="C50" s="66" t="s">
        <v>441</v>
      </c>
      <c r="E50" s="64">
        <f t="shared" si="0"/>
        <v>11</v>
      </c>
      <c r="X50" t="str">
        <f t="shared" si="3"/>
        <v>Croatia</v>
      </c>
    </row>
    <row r="51" spans="1:24" x14ac:dyDescent="0.2">
      <c r="A51" s="64" t="s">
        <v>442</v>
      </c>
      <c r="B51" s="66" t="s">
        <v>443</v>
      </c>
      <c r="C51" s="66" t="s">
        <v>444</v>
      </c>
      <c r="E51" s="64">
        <f t="shared" si="0"/>
        <v>8</v>
      </c>
      <c r="X51" t="str">
        <f t="shared" si="3"/>
        <v>Cuba</v>
      </c>
    </row>
    <row r="52" spans="1:24" x14ac:dyDescent="0.2">
      <c r="A52" s="64" t="s">
        <v>445</v>
      </c>
      <c r="B52" s="66" t="s">
        <v>446</v>
      </c>
      <c r="C52" s="66" t="s">
        <v>447</v>
      </c>
      <c r="E52" s="64">
        <f t="shared" si="0"/>
        <v>7</v>
      </c>
      <c r="X52" t="str">
        <f t="shared" si="3"/>
        <v>Curacao</v>
      </c>
    </row>
    <row r="53" spans="1:24" x14ac:dyDescent="0.2">
      <c r="A53" s="64" t="s">
        <v>448</v>
      </c>
      <c r="C53" s="66" t="s">
        <v>441</v>
      </c>
      <c r="E53" s="64">
        <f t="shared" si="0"/>
        <v>11</v>
      </c>
      <c r="X53" t="str">
        <f t="shared" si="3"/>
        <v>Cyprus</v>
      </c>
    </row>
    <row r="54" spans="1:24" x14ac:dyDescent="0.2">
      <c r="A54" s="64" t="s">
        <v>449</v>
      </c>
      <c r="C54" s="66" t="s">
        <v>450</v>
      </c>
      <c r="E54" s="64">
        <f t="shared" si="0"/>
        <v>11</v>
      </c>
      <c r="X54" t="str">
        <f>A63</f>
        <v>Czechia</v>
      </c>
    </row>
    <row r="55" spans="1:24" x14ac:dyDescent="0.2">
      <c r="A55" s="64" t="s">
        <v>451</v>
      </c>
      <c r="B55" s="66" t="s">
        <v>452</v>
      </c>
      <c r="C55" s="66" t="s">
        <v>453</v>
      </c>
      <c r="E55" s="64">
        <f t="shared" si="0"/>
        <v>5</v>
      </c>
      <c r="X55" t="str">
        <f t="shared" ref="X55:X60" si="4">A65</f>
        <v>Denmark</v>
      </c>
    </row>
    <row r="56" spans="1:24" x14ac:dyDescent="0.2">
      <c r="A56" s="64" t="s">
        <v>454</v>
      </c>
      <c r="B56" s="66" t="s">
        <v>455</v>
      </c>
      <c r="C56" s="66" t="s">
        <v>456</v>
      </c>
      <c r="E56" s="64">
        <f t="shared" si="0"/>
        <v>12</v>
      </c>
      <c r="X56" t="str">
        <f t="shared" si="4"/>
        <v>Djibouti</v>
      </c>
    </row>
    <row r="57" spans="1:24" x14ac:dyDescent="0.2">
      <c r="A57" s="64" t="s">
        <v>457</v>
      </c>
      <c r="B57" s="66" t="s">
        <v>458</v>
      </c>
      <c r="C57" s="66" t="s">
        <v>459</v>
      </c>
      <c r="E57" s="64">
        <f t="shared" si="0"/>
        <v>10</v>
      </c>
      <c r="X57" t="str">
        <f t="shared" si="4"/>
        <v>Dominica</v>
      </c>
    </row>
    <row r="58" spans="1:24" x14ac:dyDescent="0.2">
      <c r="A58" s="64" t="s">
        <v>460</v>
      </c>
      <c r="B58" s="66" t="s">
        <v>461</v>
      </c>
      <c r="C58" s="66" t="s">
        <v>462</v>
      </c>
      <c r="E58" s="64">
        <f t="shared" si="0"/>
        <v>7</v>
      </c>
      <c r="X58" t="str">
        <f t="shared" si="4"/>
        <v>Dominican Rep.</v>
      </c>
    </row>
    <row r="59" spans="1:24" x14ac:dyDescent="0.2">
      <c r="A59" s="64" t="s">
        <v>463</v>
      </c>
      <c r="B59" s="66" t="s">
        <v>464</v>
      </c>
      <c r="C59" s="66" t="s">
        <v>465</v>
      </c>
      <c r="E59" s="64">
        <f t="shared" si="0"/>
        <v>4</v>
      </c>
      <c r="X59" t="str">
        <f t="shared" si="4"/>
        <v>DR Congo</v>
      </c>
    </row>
    <row r="60" spans="1:24" x14ac:dyDescent="0.2">
      <c r="A60" s="64" t="s">
        <v>466</v>
      </c>
      <c r="B60" s="66" t="s">
        <v>467</v>
      </c>
      <c r="C60" s="66" t="s">
        <v>468</v>
      </c>
      <c r="E60" s="64">
        <f t="shared" si="0"/>
        <v>7</v>
      </c>
      <c r="X60" t="str">
        <f t="shared" si="4"/>
        <v>Ecuador</v>
      </c>
    </row>
    <row r="61" spans="1:24" x14ac:dyDescent="0.2">
      <c r="A61" s="64" t="s">
        <v>469</v>
      </c>
      <c r="B61" s="66" t="s">
        <v>470</v>
      </c>
      <c r="C61" s="66" t="s">
        <v>471</v>
      </c>
      <c r="E61" s="64">
        <f t="shared" si="0"/>
        <v>6</v>
      </c>
      <c r="X61" t="str">
        <f>A72</f>
        <v>Egypt</v>
      </c>
    </row>
    <row r="62" spans="1:24" x14ac:dyDescent="0.2">
      <c r="A62" t="s">
        <v>472</v>
      </c>
      <c r="C62" s="66" t="s">
        <v>473</v>
      </c>
      <c r="E62" s="64">
        <f t="shared" si="0"/>
        <v>15</v>
      </c>
      <c r="X62" t="str">
        <f t="shared" ref="X62:X70" si="5">A74</f>
        <v>El Salvador</v>
      </c>
    </row>
    <row r="63" spans="1:24" x14ac:dyDescent="0.2">
      <c r="A63" s="64" t="s">
        <v>474</v>
      </c>
      <c r="B63" s="66" t="s">
        <v>475</v>
      </c>
      <c r="C63" s="66" t="s">
        <v>476</v>
      </c>
      <c r="E63" s="64">
        <f t="shared" si="0"/>
        <v>7</v>
      </c>
      <c r="X63" t="str">
        <f t="shared" si="5"/>
        <v>England</v>
      </c>
    </row>
    <row r="64" spans="1:24" x14ac:dyDescent="0.2">
      <c r="A64" s="77" t="s">
        <v>477</v>
      </c>
      <c r="C64" s="64" t="s">
        <v>477</v>
      </c>
      <c r="E64" s="64">
        <f t="shared" si="0"/>
        <v>5</v>
      </c>
      <c r="X64" t="str">
        <f t="shared" si="5"/>
        <v>Equator Guinea</v>
      </c>
    </row>
    <row r="65" spans="1:24" x14ac:dyDescent="0.2">
      <c r="A65" s="64" t="s">
        <v>478</v>
      </c>
      <c r="B65" s="66" t="s">
        <v>479</v>
      </c>
      <c r="C65" s="66" t="s">
        <v>480</v>
      </c>
      <c r="E65" s="64">
        <f t="shared" si="0"/>
        <v>7</v>
      </c>
      <c r="X65" t="str">
        <f t="shared" si="5"/>
        <v>Estonia</v>
      </c>
    </row>
    <row r="66" spans="1:24" x14ac:dyDescent="0.2">
      <c r="A66" s="64" t="s">
        <v>481</v>
      </c>
      <c r="B66" s="66" t="s">
        <v>482</v>
      </c>
      <c r="C66" s="66" t="s">
        <v>483</v>
      </c>
      <c r="E66" s="64">
        <f t="shared" ref="E66:E129" si="6">LEN(A66)</f>
        <v>8</v>
      </c>
      <c r="X66" t="str">
        <f t="shared" si="5"/>
        <v>Eswatini</v>
      </c>
    </row>
    <row r="67" spans="1:24" x14ac:dyDescent="0.2">
      <c r="A67" s="64" t="s">
        <v>484</v>
      </c>
      <c r="B67" s="66" t="s">
        <v>485</v>
      </c>
      <c r="C67" s="66" t="s">
        <v>486</v>
      </c>
      <c r="E67" s="64">
        <f t="shared" si="6"/>
        <v>8</v>
      </c>
      <c r="X67" t="str">
        <f t="shared" si="5"/>
        <v>Ethiopia</v>
      </c>
    </row>
    <row r="68" spans="1:24" x14ac:dyDescent="0.2">
      <c r="A68" s="64" t="s">
        <v>487</v>
      </c>
      <c r="B68" s="66" t="s">
        <v>488</v>
      </c>
      <c r="C68" s="66" t="s">
        <v>489</v>
      </c>
      <c r="E68" s="64">
        <f t="shared" si="6"/>
        <v>14</v>
      </c>
      <c r="X68" t="str">
        <f t="shared" si="5"/>
        <v>Faroe Islands</v>
      </c>
    </row>
    <row r="69" spans="1:24" x14ac:dyDescent="0.2">
      <c r="A69" s="64" t="s">
        <v>490</v>
      </c>
      <c r="B69" s="66" t="s">
        <v>491</v>
      </c>
      <c r="C69" s="66" t="s">
        <v>453</v>
      </c>
      <c r="E69" s="64">
        <f t="shared" si="6"/>
        <v>8</v>
      </c>
      <c r="X69" t="str">
        <f t="shared" si="5"/>
        <v>Fiji</v>
      </c>
    </row>
    <row r="70" spans="1:24" x14ac:dyDescent="0.2">
      <c r="A70" s="64" t="s">
        <v>84</v>
      </c>
      <c r="B70" s="66" t="s">
        <v>492</v>
      </c>
      <c r="C70" s="66" t="s">
        <v>493</v>
      </c>
      <c r="E70" s="64">
        <f t="shared" si="6"/>
        <v>7</v>
      </c>
      <c r="X70" t="str">
        <f t="shared" si="5"/>
        <v>Finland</v>
      </c>
    </row>
    <row r="71" spans="1:24" x14ac:dyDescent="0.2">
      <c r="A71" s="77" t="s">
        <v>494</v>
      </c>
      <c r="C71" s="66" t="s">
        <v>494</v>
      </c>
      <c r="E71" s="64">
        <f t="shared" si="6"/>
        <v>5</v>
      </c>
      <c r="X71" t="str">
        <f t="shared" ref="X71:X93" si="7">A115</f>
        <v>France</v>
      </c>
    </row>
    <row r="72" spans="1:24" x14ac:dyDescent="0.2">
      <c r="A72" s="64" t="s">
        <v>495</v>
      </c>
      <c r="B72" s="66" t="s">
        <v>496</v>
      </c>
      <c r="C72" s="66" t="s">
        <v>497</v>
      </c>
      <c r="E72" s="64">
        <f t="shared" si="6"/>
        <v>5</v>
      </c>
      <c r="X72" t="str">
        <f t="shared" si="7"/>
        <v>Gabon</v>
      </c>
    </row>
    <row r="73" spans="1:24" x14ac:dyDescent="0.2">
      <c r="A73" s="39" t="s">
        <v>498</v>
      </c>
      <c r="C73" t="s">
        <v>498</v>
      </c>
      <c r="E73" s="64">
        <f t="shared" si="6"/>
        <v>5</v>
      </c>
      <c r="X73" t="str">
        <f t="shared" si="7"/>
        <v>Georgia</v>
      </c>
    </row>
    <row r="74" spans="1:24" x14ac:dyDescent="0.2">
      <c r="A74" s="64" t="s">
        <v>499</v>
      </c>
      <c r="B74" s="66" t="s">
        <v>500</v>
      </c>
      <c r="C74" s="66" t="s">
        <v>501</v>
      </c>
      <c r="E74" s="64">
        <f t="shared" si="6"/>
        <v>11</v>
      </c>
      <c r="X74" t="str">
        <f t="shared" si="7"/>
        <v>Germany</v>
      </c>
    </row>
    <row r="75" spans="1:24" x14ac:dyDescent="0.2">
      <c r="A75" s="64" t="s">
        <v>172</v>
      </c>
      <c r="B75" s="66" t="s">
        <v>502</v>
      </c>
      <c r="C75" s="66" t="s">
        <v>503</v>
      </c>
      <c r="E75" s="64">
        <f t="shared" si="6"/>
        <v>7</v>
      </c>
      <c r="X75" t="str">
        <f t="shared" si="7"/>
        <v>Ghana</v>
      </c>
    </row>
    <row r="76" spans="1:24" x14ac:dyDescent="0.2">
      <c r="A76" s="64" t="s">
        <v>504</v>
      </c>
      <c r="B76" s="66" t="s">
        <v>505</v>
      </c>
      <c r="C76" s="66" t="s">
        <v>506</v>
      </c>
      <c r="E76" s="64">
        <f t="shared" si="6"/>
        <v>14</v>
      </c>
      <c r="X76" t="str">
        <f t="shared" si="7"/>
        <v>Gibraltar</v>
      </c>
    </row>
    <row r="77" spans="1:24" x14ac:dyDescent="0.2">
      <c r="A77" s="64" t="s">
        <v>507</v>
      </c>
      <c r="B77" s="66" t="s">
        <v>508</v>
      </c>
      <c r="C77" s="66" t="s">
        <v>509</v>
      </c>
      <c r="E77" s="64">
        <f t="shared" si="6"/>
        <v>7</v>
      </c>
      <c r="X77" t="str">
        <f t="shared" si="7"/>
        <v>Greece</v>
      </c>
    </row>
    <row r="78" spans="1:24" x14ac:dyDescent="0.2">
      <c r="A78" s="64" t="s">
        <v>510</v>
      </c>
      <c r="B78" s="66" t="s">
        <v>511</v>
      </c>
      <c r="C78" s="66" t="s">
        <v>512</v>
      </c>
      <c r="E78" s="64">
        <f t="shared" si="6"/>
        <v>8</v>
      </c>
      <c r="X78" t="str">
        <f t="shared" si="7"/>
        <v>Grenada</v>
      </c>
    </row>
    <row r="79" spans="1:24" x14ac:dyDescent="0.2">
      <c r="A79" s="64" t="s">
        <v>513</v>
      </c>
      <c r="B79" s="66" t="s">
        <v>514</v>
      </c>
      <c r="C79" s="66" t="s">
        <v>515</v>
      </c>
      <c r="E79" s="64">
        <f t="shared" si="6"/>
        <v>8</v>
      </c>
      <c r="X79" t="str">
        <f t="shared" si="7"/>
        <v>Guam</v>
      </c>
    </row>
    <row r="80" spans="1:24" x14ac:dyDescent="0.2">
      <c r="A80" s="64" t="s">
        <v>516</v>
      </c>
      <c r="B80" s="66" t="s">
        <v>517</v>
      </c>
      <c r="C80" s="66" t="s">
        <v>518</v>
      </c>
      <c r="E80" s="64">
        <f t="shared" si="6"/>
        <v>13</v>
      </c>
      <c r="X80" t="str">
        <f t="shared" si="7"/>
        <v>Guatemala</v>
      </c>
    </row>
    <row r="81" spans="1:24" x14ac:dyDescent="0.2">
      <c r="A81" s="64" t="s">
        <v>519</v>
      </c>
      <c r="B81" s="66" t="s">
        <v>520</v>
      </c>
      <c r="C81" s="66" t="s">
        <v>521</v>
      </c>
      <c r="E81" s="64">
        <f t="shared" si="6"/>
        <v>4</v>
      </c>
      <c r="X81" t="str">
        <f t="shared" si="7"/>
        <v>Guinea</v>
      </c>
    </row>
    <row r="82" spans="1:24" x14ac:dyDescent="0.2">
      <c r="A82" s="64" t="s">
        <v>522</v>
      </c>
      <c r="B82" s="66" t="s">
        <v>523</v>
      </c>
      <c r="C82" s="66" t="s">
        <v>524</v>
      </c>
      <c r="E82" s="64">
        <f t="shared" si="6"/>
        <v>7</v>
      </c>
      <c r="X82" t="str">
        <f t="shared" si="7"/>
        <v>Guinea-Bissau</v>
      </c>
    </row>
    <row r="83" spans="1:24" x14ac:dyDescent="0.2">
      <c r="A83" s="64" t="s">
        <v>525</v>
      </c>
      <c r="B83" s="66">
        <v>73</v>
      </c>
      <c r="C83" s="69" t="s">
        <v>526</v>
      </c>
      <c r="E83" s="64">
        <f t="shared" si="6"/>
        <v>7</v>
      </c>
      <c r="X83" t="str">
        <f t="shared" si="7"/>
        <v>Guyana</v>
      </c>
    </row>
    <row r="84" spans="1:24" x14ac:dyDescent="0.2">
      <c r="A84" s="64" t="s">
        <v>527</v>
      </c>
      <c r="B84" s="66">
        <f t="shared" ref="B84:B98" si="8">B83+1</f>
        <v>74</v>
      </c>
      <c r="C84" s="69" t="s">
        <v>528</v>
      </c>
      <c r="E84" s="64">
        <f t="shared" si="6"/>
        <v>7</v>
      </c>
      <c r="X84" t="str">
        <f t="shared" si="7"/>
        <v>Haiti</v>
      </c>
    </row>
    <row r="85" spans="1:24" x14ac:dyDescent="0.2">
      <c r="A85" s="64" t="s">
        <v>529</v>
      </c>
      <c r="B85" s="66">
        <f t="shared" si="8"/>
        <v>75</v>
      </c>
      <c r="C85" s="69" t="s">
        <v>530</v>
      </c>
      <c r="E85" s="64">
        <f t="shared" si="6"/>
        <v>7</v>
      </c>
      <c r="X85" t="str">
        <f t="shared" si="7"/>
        <v>Honduras</v>
      </c>
    </row>
    <row r="86" spans="1:24" x14ac:dyDescent="0.2">
      <c r="A86" s="64" t="s">
        <v>531</v>
      </c>
      <c r="B86" s="66">
        <f t="shared" si="8"/>
        <v>76</v>
      </c>
      <c r="C86" s="69" t="s">
        <v>532</v>
      </c>
      <c r="E86" s="64">
        <f t="shared" si="6"/>
        <v>7</v>
      </c>
      <c r="X86" t="str">
        <f t="shared" si="7"/>
        <v>Hong Kong</v>
      </c>
    </row>
    <row r="87" spans="1:24" x14ac:dyDescent="0.2">
      <c r="A87" s="64" t="s">
        <v>533</v>
      </c>
      <c r="B87" s="66">
        <f t="shared" si="8"/>
        <v>77</v>
      </c>
      <c r="C87" s="69" t="s">
        <v>534</v>
      </c>
      <c r="E87" s="64">
        <f t="shared" si="6"/>
        <v>7</v>
      </c>
      <c r="X87" t="str">
        <f t="shared" si="7"/>
        <v>Hungary</v>
      </c>
    </row>
    <row r="88" spans="1:24" x14ac:dyDescent="0.2">
      <c r="A88" s="64" t="s">
        <v>535</v>
      </c>
      <c r="B88" s="66">
        <f t="shared" si="8"/>
        <v>78</v>
      </c>
      <c r="C88" s="69" t="s">
        <v>536</v>
      </c>
      <c r="E88" s="64">
        <f t="shared" si="6"/>
        <v>7</v>
      </c>
      <c r="X88" t="str">
        <f t="shared" si="7"/>
        <v>Iceland</v>
      </c>
    </row>
    <row r="89" spans="1:24" x14ac:dyDescent="0.2">
      <c r="A89" s="64" t="s">
        <v>537</v>
      </c>
      <c r="B89" s="66">
        <f t="shared" si="8"/>
        <v>79</v>
      </c>
      <c r="C89" s="69" t="s">
        <v>538</v>
      </c>
      <c r="E89" s="64">
        <f t="shared" si="6"/>
        <v>7</v>
      </c>
      <c r="X89" t="str">
        <f t="shared" si="7"/>
        <v>India</v>
      </c>
    </row>
    <row r="90" spans="1:24" x14ac:dyDescent="0.2">
      <c r="A90" s="64" t="s">
        <v>539</v>
      </c>
      <c r="B90" s="66">
        <f t="shared" si="8"/>
        <v>80</v>
      </c>
      <c r="C90" s="69" t="s">
        <v>540</v>
      </c>
      <c r="E90" s="64">
        <f t="shared" si="6"/>
        <v>7</v>
      </c>
      <c r="X90" t="str">
        <f t="shared" si="7"/>
        <v>Indonesia</v>
      </c>
    </row>
    <row r="91" spans="1:24" x14ac:dyDescent="0.2">
      <c r="A91" s="64" t="s">
        <v>541</v>
      </c>
      <c r="B91" s="66">
        <f t="shared" si="8"/>
        <v>81</v>
      </c>
      <c r="C91" s="69" t="s">
        <v>542</v>
      </c>
      <c r="E91" s="64">
        <f t="shared" si="6"/>
        <v>7</v>
      </c>
      <c r="X91" t="str">
        <f t="shared" si="7"/>
        <v>Iran</v>
      </c>
    </row>
    <row r="92" spans="1:24" x14ac:dyDescent="0.2">
      <c r="A92" s="64" t="s">
        <v>543</v>
      </c>
      <c r="B92" s="66">
        <f t="shared" si="8"/>
        <v>82</v>
      </c>
      <c r="C92" s="69" t="s">
        <v>544</v>
      </c>
      <c r="E92" s="64">
        <f t="shared" si="6"/>
        <v>7</v>
      </c>
      <c r="X92" t="str">
        <f t="shared" si="7"/>
        <v>Iraq</v>
      </c>
    </row>
    <row r="93" spans="1:24" x14ac:dyDescent="0.2">
      <c r="A93" s="64" t="s">
        <v>545</v>
      </c>
      <c r="B93" s="66">
        <f t="shared" si="8"/>
        <v>83</v>
      </c>
      <c r="C93" s="69" t="s">
        <v>546</v>
      </c>
      <c r="E93" s="64">
        <f t="shared" si="6"/>
        <v>7</v>
      </c>
      <c r="X93" t="str">
        <f t="shared" si="7"/>
        <v>Ireland</v>
      </c>
    </row>
    <row r="94" spans="1:24" x14ac:dyDescent="0.2">
      <c r="A94" s="64" t="s">
        <v>547</v>
      </c>
      <c r="B94" s="66">
        <f t="shared" si="8"/>
        <v>84</v>
      </c>
      <c r="C94" s="69" t="s">
        <v>548</v>
      </c>
      <c r="E94" s="64">
        <f t="shared" si="6"/>
        <v>7</v>
      </c>
      <c r="X94" t="str">
        <f t="shared" ref="X94:X112" si="9">A139</f>
        <v>Israel</v>
      </c>
    </row>
    <row r="95" spans="1:24" x14ac:dyDescent="0.2">
      <c r="A95" s="64" t="s">
        <v>549</v>
      </c>
      <c r="B95" s="66">
        <f t="shared" si="8"/>
        <v>85</v>
      </c>
      <c r="C95" s="69" t="s">
        <v>550</v>
      </c>
      <c r="E95" s="64">
        <f t="shared" si="6"/>
        <v>7</v>
      </c>
      <c r="X95" t="str">
        <f t="shared" si="9"/>
        <v>Italy</v>
      </c>
    </row>
    <row r="96" spans="1:24" x14ac:dyDescent="0.2">
      <c r="A96" s="64" t="s">
        <v>551</v>
      </c>
      <c r="B96" s="66">
        <f t="shared" si="8"/>
        <v>86</v>
      </c>
      <c r="C96" s="69" t="s">
        <v>552</v>
      </c>
      <c r="E96" s="64">
        <f t="shared" si="6"/>
        <v>7</v>
      </c>
      <c r="X96" t="str">
        <f t="shared" si="9"/>
        <v>Ivory Coast</v>
      </c>
    </row>
    <row r="97" spans="1:24" x14ac:dyDescent="0.2">
      <c r="A97" s="64" t="s">
        <v>553</v>
      </c>
      <c r="B97" s="66">
        <f t="shared" si="8"/>
        <v>87</v>
      </c>
      <c r="C97" s="69" t="s">
        <v>554</v>
      </c>
      <c r="E97" s="64">
        <f t="shared" si="6"/>
        <v>7</v>
      </c>
      <c r="X97" t="str">
        <f t="shared" si="9"/>
        <v>Jamaica</v>
      </c>
    </row>
    <row r="98" spans="1:24" x14ac:dyDescent="0.2">
      <c r="A98" s="64" t="s">
        <v>555</v>
      </c>
      <c r="B98" s="66">
        <f t="shared" si="8"/>
        <v>88</v>
      </c>
      <c r="C98" s="69" t="s">
        <v>556</v>
      </c>
      <c r="E98" s="64">
        <f t="shared" si="6"/>
        <v>7</v>
      </c>
      <c r="X98" t="str">
        <f t="shared" si="9"/>
        <v>Japan</v>
      </c>
    </row>
    <row r="99" spans="1:24" x14ac:dyDescent="0.2">
      <c r="A99" s="64" t="s">
        <v>557</v>
      </c>
      <c r="B99" s="66">
        <v>73</v>
      </c>
      <c r="C99" s="69" t="s">
        <v>558</v>
      </c>
      <c r="E99" s="64">
        <f t="shared" si="6"/>
        <v>7</v>
      </c>
      <c r="X99" t="str">
        <f t="shared" si="9"/>
        <v>Jordan</v>
      </c>
    </row>
    <row r="100" spans="1:24" x14ac:dyDescent="0.2">
      <c r="A100" s="64" t="s">
        <v>559</v>
      </c>
      <c r="B100" s="66">
        <f t="shared" ref="B100:B114" si="10">B99+1</f>
        <v>74</v>
      </c>
      <c r="C100" s="69" t="s">
        <v>560</v>
      </c>
      <c r="E100" s="64">
        <f t="shared" si="6"/>
        <v>7</v>
      </c>
      <c r="X100" t="str">
        <f t="shared" si="9"/>
        <v>Kazakhstan</v>
      </c>
    </row>
    <row r="101" spans="1:24" x14ac:dyDescent="0.2">
      <c r="A101" s="64" t="s">
        <v>561</v>
      </c>
      <c r="B101" s="66">
        <f t="shared" si="10"/>
        <v>75</v>
      </c>
      <c r="C101" s="69" t="s">
        <v>562</v>
      </c>
      <c r="E101" s="64">
        <f t="shared" si="6"/>
        <v>7</v>
      </c>
      <c r="X101" t="str">
        <f t="shared" si="9"/>
        <v>Kenya</v>
      </c>
    </row>
    <row r="102" spans="1:24" x14ac:dyDescent="0.2">
      <c r="A102" s="64" t="s">
        <v>563</v>
      </c>
      <c r="B102" s="66">
        <f t="shared" si="10"/>
        <v>76</v>
      </c>
      <c r="C102" s="69" t="s">
        <v>564</v>
      </c>
      <c r="E102" s="64">
        <f t="shared" si="6"/>
        <v>7</v>
      </c>
      <c r="X102" t="str">
        <f t="shared" si="9"/>
        <v>Kosovo</v>
      </c>
    </row>
    <row r="103" spans="1:24" x14ac:dyDescent="0.2">
      <c r="A103" s="64" t="s">
        <v>565</v>
      </c>
      <c r="B103" s="66">
        <f t="shared" si="10"/>
        <v>77</v>
      </c>
      <c r="C103" s="69" t="s">
        <v>566</v>
      </c>
      <c r="E103" s="64">
        <f t="shared" si="6"/>
        <v>7</v>
      </c>
      <c r="X103" t="str">
        <f t="shared" si="9"/>
        <v>Kuwait</v>
      </c>
    </row>
    <row r="104" spans="1:24" x14ac:dyDescent="0.2">
      <c r="A104" s="64" t="s">
        <v>567</v>
      </c>
      <c r="B104" s="66">
        <f t="shared" si="10"/>
        <v>78</v>
      </c>
      <c r="C104" s="69" t="s">
        <v>568</v>
      </c>
      <c r="E104" s="64">
        <f t="shared" si="6"/>
        <v>7</v>
      </c>
      <c r="X104" t="str">
        <f t="shared" si="9"/>
        <v>Kyrgyzstan</v>
      </c>
    </row>
    <row r="105" spans="1:24" x14ac:dyDescent="0.2">
      <c r="A105" s="64" t="s">
        <v>569</v>
      </c>
      <c r="B105" s="66">
        <f t="shared" si="10"/>
        <v>79</v>
      </c>
      <c r="C105" s="69" t="s">
        <v>570</v>
      </c>
      <c r="E105" s="64">
        <f t="shared" si="6"/>
        <v>7</v>
      </c>
      <c r="X105" t="str">
        <f t="shared" si="9"/>
        <v>Laos</v>
      </c>
    </row>
    <row r="106" spans="1:24" x14ac:dyDescent="0.2">
      <c r="A106" s="64" t="s">
        <v>571</v>
      </c>
      <c r="B106" s="66">
        <f t="shared" si="10"/>
        <v>80</v>
      </c>
      <c r="C106" s="69" t="s">
        <v>572</v>
      </c>
      <c r="E106" s="64">
        <f t="shared" si="6"/>
        <v>7</v>
      </c>
      <c r="X106" t="str">
        <f t="shared" si="9"/>
        <v>Latvia</v>
      </c>
    </row>
    <row r="107" spans="1:24" x14ac:dyDescent="0.2">
      <c r="A107" s="64" t="s">
        <v>573</v>
      </c>
      <c r="B107" s="66">
        <f t="shared" si="10"/>
        <v>81</v>
      </c>
      <c r="C107" s="69" t="s">
        <v>574</v>
      </c>
      <c r="E107" s="64">
        <f t="shared" si="6"/>
        <v>7</v>
      </c>
      <c r="X107" t="str">
        <f t="shared" si="9"/>
        <v>Lebanon</v>
      </c>
    </row>
    <row r="108" spans="1:24" x14ac:dyDescent="0.2">
      <c r="A108" s="64" t="s">
        <v>575</v>
      </c>
      <c r="B108" s="66">
        <f t="shared" si="10"/>
        <v>82</v>
      </c>
      <c r="C108" s="69" t="s">
        <v>576</v>
      </c>
      <c r="E108" s="64">
        <f t="shared" si="6"/>
        <v>7</v>
      </c>
      <c r="X108" t="str">
        <f t="shared" si="9"/>
        <v>Lesotho</v>
      </c>
    </row>
    <row r="109" spans="1:24" x14ac:dyDescent="0.2">
      <c r="A109" s="64" t="s">
        <v>577</v>
      </c>
      <c r="B109" s="66">
        <f t="shared" si="10"/>
        <v>83</v>
      </c>
      <c r="C109" s="69" t="s">
        <v>578</v>
      </c>
      <c r="E109" s="64">
        <f t="shared" si="6"/>
        <v>7</v>
      </c>
      <c r="X109" t="str">
        <f t="shared" si="9"/>
        <v>Liberia</v>
      </c>
    </row>
    <row r="110" spans="1:24" x14ac:dyDescent="0.2">
      <c r="A110" s="64" t="s">
        <v>579</v>
      </c>
      <c r="B110" s="66">
        <f t="shared" si="10"/>
        <v>84</v>
      </c>
      <c r="C110" s="69" t="s">
        <v>580</v>
      </c>
      <c r="E110" s="64">
        <f t="shared" si="6"/>
        <v>7</v>
      </c>
      <c r="X110" t="str">
        <f t="shared" si="9"/>
        <v>Libya</v>
      </c>
    </row>
    <row r="111" spans="1:24" x14ac:dyDescent="0.2">
      <c r="A111" s="64" t="s">
        <v>581</v>
      </c>
      <c r="B111" s="66">
        <f t="shared" si="10"/>
        <v>85</v>
      </c>
      <c r="C111" s="69" t="s">
        <v>582</v>
      </c>
      <c r="E111" s="64">
        <f t="shared" si="6"/>
        <v>7</v>
      </c>
      <c r="X111" t="str">
        <f t="shared" si="9"/>
        <v>Liechtenstein</v>
      </c>
    </row>
    <row r="112" spans="1:24" x14ac:dyDescent="0.2">
      <c r="A112" s="64" t="s">
        <v>583</v>
      </c>
      <c r="B112" s="66">
        <f t="shared" si="10"/>
        <v>86</v>
      </c>
      <c r="C112" s="69" t="s">
        <v>584</v>
      </c>
      <c r="E112" s="64">
        <f t="shared" si="6"/>
        <v>7</v>
      </c>
      <c r="X112" t="str">
        <f t="shared" si="9"/>
        <v>Lithuania</v>
      </c>
    </row>
    <row r="113" spans="1:24" x14ac:dyDescent="0.2">
      <c r="A113" s="64" t="s">
        <v>585</v>
      </c>
      <c r="B113" s="66">
        <f t="shared" si="10"/>
        <v>87</v>
      </c>
      <c r="C113" s="69" t="s">
        <v>586</v>
      </c>
      <c r="E113" s="64">
        <f t="shared" si="6"/>
        <v>7</v>
      </c>
      <c r="X113" t="str">
        <f t="shared" ref="X113:X144" si="11">A162</f>
        <v>Luxembourg</v>
      </c>
    </row>
    <row r="114" spans="1:24" x14ac:dyDescent="0.2">
      <c r="A114" s="64" t="s">
        <v>587</v>
      </c>
      <c r="B114" s="66">
        <f t="shared" si="10"/>
        <v>88</v>
      </c>
      <c r="C114" s="69" t="s">
        <v>588</v>
      </c>
      <c r="E114" s="64">
        <f t="shared" si="6"/>
        <v>7</v>
      </c>
      <c r="X114" t="str">
        <f t="shared" si="11"/>
        <v>Macao</v>
      </c>
    </row>
    <row r="115" spans="1:24" x14ac:dyDescent="0.2">
      <c r="A115" s="64" t="s">
        <v>589</v>
      </c>
      <c r="B115" s="66" t="s">
        <v>590</v>
      </c>
      <c r="C115" s="66" t="s">
        <v>591</v>
      </c>
      <c r="E115" s="64">
        <f t="shared" si="6"/>
        <v>6</v>
      </c>
      <c r="X115" t="str">
        <f t="shared" si="11"/>
        <v>Madagascar</v>
      </c>
    </row>
    <row r="116" spans="1:24" x14ac:dyDescent="0.2">
      <c r="A116" s="64" t="s">
        <v>592</v>
      </c>
      <c r="B116" s="66" t="s">
        <v>220</v>
      </c>
      <c r="C116" s="66" t="s">
        <v>593</v>
      </c>
      <c r="E116" s="64">
        <f t="shared" si="6"/>
        <v>5</v>
      </c>
      <c r="X116" t="str">
        <f t="shared" si="11"/>
        <v>Malawi</v>
      </c>
    </row>
    <row r="117" spans="1:24" x14ac:dyDescent="0.2">
      <c r="A117" s="64" t="s">
        <v>594</v>
      </c>
      <c r="B117" s="66" t="s">
        <v>595</v>
      </c>
      <c r="C117" s="66" t="s">
        <v>596</v>
      </c>
      <c r="E117" s="64">
        <f t="shared" si="6"/>
        <v>7</v>
      </c>
      <c r="X117" t="str">
        <f t="shared" si="11"/>
        <v>Malaysia</v>
      </c>
    </row>
    <row r="118" spans="1:24" x14ac:dyDescent="0.2">
      <c r="A118" s="64" t="s">
        <v>597</v>
      </c>
      <c r="B118" s="66" t="s">
        <v>598</v>
      </c>
      <c r="C118" s="66" t="s">
        <v>599</v>
      </c>
      <c r="E118" s="64">
        <f t="shared" si="6"/>
        <v>7</v>
      </c>
      <c r="X118" t="str">
        <f t="shared" si="11"/>
        <v>Maldives</v>
      </c>
    </row>
    <row r="119" spans="1:24" x14ac:dyDescent="0.2">
      <c r="A119" s="64" t="s">
        <v>179</v>
      </c>
      <c r="B119" s="66" t="s">
        <v>600</v>
      </c>
      <c r="C119" s="66" t="s">
        <v>601</v>
      </c>
      <c r="E119" s="64">
        <f t="shared" si="6"/>
        <v>5</v>
      </c>
      <c r="X119" t="str">
        <f t="shared" si="11"/>
        <v>Mali</v>
      </c>
    </row>
    <row r="120" spans="1:24" x14ac:dyDescent="0.2">
      <c r="A120" s="64" t="s">
        <v>602</v>
      </c>
      <c r="B120" s="66" t="s">
        <v>603</v>
      </c>
      <c r="C120" s="66" t="s">
        <v>604</v>
      </c>
      <c r="E120" s="64">
        <f t="shared" si="6"/>
        <v>9</v>
      </c>
      <c r="X120" t="str">
        <f t="shared" si="11"/>
        <v>Malta</v>
      </c>
    </row>
    <row r="121" spans="1:24" x14ac:dyDescent="0.2">
      <c r="A121" s="64" t="s">
        <v>605</v>
      </c>
      <c r="B121" s="66" t="s">
        <v>606</v>
      </c>
      <c r="C121" s="66" t="s">
        <v>607</v>
      </c>
      <c r="E121" s="64">
        <f t="shared" si="6"/>
        <v>6</v>
      </c>
      <c r="X121" t="str">
        <f t="shared" si="11"/>
        <v>Mauritania</v>
      </c>
    </row>
    <row r="122" spans="1:24" x14ac:dyDescent="0.2">
      <c r="A122" s="64" t="s">
        <v>608</v>
      </c>
      <c r="B122" s="66" t="s">
        <v>221</v>
      </c>
      <c r="C122" s="66" t="s">
        <v>609</v>
      </c>
      <c r="E122" s="64">
        <f t="shared" si="6"/>
        <v>7</v>
      </c>
      <c r="X122" t="str">
        <f t="shared" si="11"/>
        <v>Mauritius</v>
      </c>
    </row>
    <row r="123" spans="1:24" x14ac:dyDescent="0.2">
      <c r="A123" s="64" t="s">
        <v>610</v>
      </c>
      <c r="B123" s="66" t="s">
        <v>611</v>
      </c>
      <c r="C123" s="66" t="s">
        <v>612</v>
      </c>
      <c r="E123" s="64">
        <f t="shared" si="6"/>
        <v>4</v>
      </c>
      <c r="X123" t="str">
        <f t="shared" si="11"/>
        <v>Mexico</v>
      </c>
    </row>
    <row r="124" spans="1:24" x14ac:dyDescent="0.2">
      <c r="A124" s="64" t="s">
        <v>613</v>
      </c>
      <c r="B124" s="66" t="s">
        <v>614</v>
      </c>
      <c r="C124" s="66" t="s">
        <v>615</v>
      </c>
      <c r="E124" s="64">
        <f t="shared" si="6"/>
        <v>9</v>
      </c>
      <c r="X124" t="str">
        <f t="shared" si="11"/>
        <v>Moldova</v>
      </c>
    </row>
    <row r="125" spans="1:24" x14ac:dyDescent="0.2">
      <c r="A125" s="64" t="s">
        <v>616</v>
      </c>
      <c r="B125" s="66" t="s">
        <v>617</v>
      </c>
      <c r="C125" s="66" t="s">
        <v>618</v>
      </c>
      <c r="E125" s="64">
        <f t="shared" si="6"/>
        <v>6</v>
      </c>
      <c r="X125" t="str">
        <f t="shared" si="11"/>
        <v>Mongolia</v>
      </c>
    </row>
    <row r="126" spans="1:24" x14ac:dyDescent="0.2">
      <c r="A126" s="64" t="s">
        <v>619</v>
      </c>
      <c r="B126" s="66" t="s">
        <v>620</v>
      </c>
      <c r="C126" s="66" t="s">
        <v>621</v>
      </c>
      <c r="E126" s="64">
        <f t="shared" si="6"/>
        <v>13</v>
      </c>
      <c r="X126" t="str">
        <f t="shared" si="11"/>
        <v>Montenegro</v>
      </c>
    </row>
    <row r="127" spans="1:24" x14ac:dyDescent="0.2">
      <c r="A127" s="64" t="s">
        <v>622</v>
      </c>
      <c r="B127" s="66" t="s">
        <v>623</v>
      </c>
      <c r="C127" s="66" t="s">
        <v>624</v>
      </c>
      <c r="E127" s="64">
        <f t="shared" si="6"/>
        <v>6</v>
      </c>
      <c r="X127" t="str">
        <f t="shared" si="11"/>
        <v>Montserrat</v>
      </c>
    </row>
    <row r="128" spans="1:24" x14ac:dyDescent="0.2">
      <c r="A128" s="64" t="s">
        <v>48</v>
      </c>
      <c r="B128" s="66" t="s">
        <v>625</v>
      </c>
      <c r="C128" s="66" t="s">
        <v>626</v>
      </c>
      <c r="E128" s="64">
        <f t="shared" si="6"/>
        <v>5</v>
      </c>
      <c r="X128" t="str">
        <f t="shared" si="11"/>
        <v>Morocco</v>
      </c>
    </row>
    <row r="129" spans="1:24" x14ac:dyDescent="0.2">
      <c r="A129" s="64" t="s">
        <v>627</v>
      </c>
      <c r="B129" s="66" t="s">
        <v>628</v>
      </c>
      <c r="C129" s="66" t="s">
        <v>629</v>
      </c>
      <c r="E129" s="64">
        <f t="shared" si="6"/>
        <v>8</v>
      </c>
      <c r="X129" t="str">
        <f t="shared" si="11"/>
        <v>Mozambique</v>
      </c>
    </row>
    <row r="130" spans="1:24" x14ac:dyDescent="0.2">
      <c r="A130" s="64" t="s">
        <v>630</v>
      </c>
      <c r="B130" s="66" t="s">
        <v>631</v>
      </c>
      <c r="C130" s="66" t="s">
        <v>632</v>
      </c>
      <c r="E130" s="64">
        <f t="shared" ref="E130:E193" si="12">LEN(A130)</f>
        <v>9</v>
      </c>
      <c r="X130" t="str">
        <f t="shared" si="11"/>
        <v>Myanmar</v>
      </c>
    </row>
    <row r="131" spans="1:24" x14ac:dyDescent="0.2">
      <c r="A131" s="64" t="s">
        <v>633</v>
      </c>
      <c r="B131" s="66" t="s">
        <v>634</v>
      </c>
      <c r="C131" s="66" t="s">
        <v>635</v>
      </c>
      <c r="E131" s="64">
        <f t="shared" si="12"/>
        <v>7</v>
      </c>
      <c r="X131" t="str">
        <f t="shared" si="11"/>
        <v>N. Ireland</v>
      </c>
    </row>
    <row r="132" spans="1:24" x14ac:dyDescent="0.2">
      <c r="A132" s="64" t="s">
        <v>636</v>
      </c>
      <c r="B132" s="66" t="s">
        <v>637</v>
      </c>
      <c r="C132" s="66" t="s">
        <v>638</v>
      </c>
      <c r="E132" s="64">
        <f t="shared" si="12"/>
        <v>7</v>
      </c>
      <c r="X132" t="str">
        <f t="shared" si="11"/>
        <v>Namibia</v>
      </c>
    </row>
    <row r="133" spans="1:24" x14ac:dyDescent="0.2">
      <c r="A133" s="64" t="s">
        <v>639</v>
      </c>
      <c r="B133" s="66" t="s">
        <v>640</v>
      </c>
      <c r="C133" s="66" t="s">
        <v>641</v>
      </c>
      <c r="E133" s="64">
        <f t="shared" si="12"/>
        <v>5</v>
      </c>
      <c r="X133" t="str">
        <f t="shared" si="11"/>
        <v>Nepal</v>
      </c>
    </row>
    <row r="134" spans="1:24" x14ac:dyDescent="0.2">
      <c r="A134" s="64" t="s">
        <v>642</v>
      </c>
      <c r="B134" s="66" t="s">
        <v>643</v>
      </c>
      <c r="C134" s="66" t="s">
        <v>644</v>
      </c>
      <c r="E134" s="64">
        <f t="shared" si="12"/>
        <v>9</v>
      </c>
      <c r="X134" t="str">
        <f t="shared" si="11"/>
        <v>Netherlands</v>
      </c>
    </row>
    <row r="135" spans="1:24" x14ac:dyDescent="0.2">
      <c r="A135" s="64" t="s">
        <v>110</v>
      </c>
      <c r="B135" s="66" t="s">
        <v>645</v>
      </c>
      <c r="C135" s="66" t="s">
        <v>646</v>
      </c>
      <c r="E135" s="64">
        <f t="shared" si="12"/>
        <v>4</v>
      </c>
      <c r="X135" t="str">
        <f t="shared" si="11"/>
        <v>New Caledonia</v>
      </c>
    </row>
    <row r="136" spans="1:24" x14ac:dyDescent="0.2">
      <c r="A136" s="64" t="s">
        <v>647</v>
      </c>
      <c r="B136" s="66" t="s">
        <v>648</v>
      </c>
      <c r="C136" s="66" t="s">
        <v>649</v>
      </c>
      <c r="E136" s="64">
        <f t="shared" si="12"/>
        <v>4</v>
      </c>
      <c r="X136" t="str">
        <f t="shared" si="11"/>
        <v>New Zealand</v>
      </c>
    </row>
    <row r="137" spans="1:24" x14ac:dyDescent="0.2">
      <c r="A137" s="64" t="s">
        <v>650</v>
      </c>
      <c r="B137" s="66" t="s">
        <v>651</v>
      </c>
      <c r="C137" s="66" t="s">
        <v>652</v>
      </c>
      <c r="E137" s="64">
        <f t="shared" si="12"/>
        <v>7</v>
      </c>
      <c r="X137" t="str">
        <f t="shared" si="11"/>
        <v>Nicaragua</v>
      </c>
    </row>
    <row r="138" spans="1:24" x14ac:dyDescent="0.2">
      <c r="A138" t="s">
        <v>138</v>
      </c>
      <c r="C138" s="66" t="s">
        <v>450</v>
      </c>
      <c r="E138" s="64">
        <f t="shared" si="12"/>
        <v>11</v>
      </c>
      <c r="X138" t="str">
        <f t="shared" si="11"/>
        <v>Niger</v>
      </c>
    </row>
    <row r="139" spans="1:24" x14ac:dyDescent="0.2">
      <c r="A139" s="64" t="s">
        <v>653</v>
      </c>
      <c r="B139" s="66" t="s">
        <v>654</v>
      </c>
      <c r="C139" s="66" t="s">
        <v>655</v>
      </c>
      <c r="E139" s="64">
        <f t="shared" si="12"/>
        <v>6</v>
      </c>
      <c r="X139" t="str">
        <f t="shared" si="11"/>
        <v>Nigeria</v>
      </c>
    </row>
    <row r="140" spans="1:24" x14ac:dyDescent="0.2">
      <c r="A140" s="64" t="s">
        <v>656</v>
      </c>
      <c r="B140" s="66" t="s">
        <v>657</v>
      </c>
      <c r="C140" s="66" t="s">
        <v>658</v>
      </c>
      <c r="E140" s="64">
        <f t="shared" si="12"/>
        <v>5</v>
      </c>
      <c r="X140" t="str">
        <f t="shared" si="11"/>
        <v>North Korea</v>
      </c>
    </row>
    <row r="141" spans="1:24" x14ac:dyDescent="0.2">
      <c r="A141" s="64" t="s">
        <v>659</v>
      </c>
      <c r="B141" s="66" t="s">
        <v>660</v>
      </c>
      <c r="C141" s="66" t="s">
        <v>661</v>
      </c>
      <c r="E141" s="64">
        <f t="shared" si="12"/>
        <v>11</v>
      </c>
      <c r="X141" t="str">
        <f t="shared" si="11"/>
        <v>North Macedonia</v>
      </c>
    </row>
    <row r="142" spans="1:24" x14ac:dyDescent="0.2">
      <c r="A142" s="64" t="s">
        <v>662</v>
      </c>
      <c r="B142" s="66" t="s">
        <v>663</v>
      </c>
      <c r="C142" s="66" t="s">
        <v>664</v>
      </c>
      <c r="E142" s="64">
        <f t="shared" si="12"/>
        <v>7</v>
      </c>
      <c r="X142" t="str">
        <f t="shared" si="11"/>
        <v>Norway</v>
      </c>
    </row>
    <row r="143" spans="1:24" x14ac:dyDescent="0.2">
      <c r="A143" s="64" t="s">
        <v>92</v>
      </c>
      <c r="B143" s="66" t="s">
        <v>665</v>
      </c>
      <c r="C143" s="66" t="s">
        <v>666</v>
      </c>
      <c r="E143" s="64">
        <f t="shared" si="12"/>
        <v>5</v>
      </c>
      <c r="X143" t="str">
        <f t="shared" si="11"/>
        <v>Oman</v>
      </c>
    </row>
    <row r="144" spans="1:24" x14ac:dyDescent="0.2">
      <c r="A144" s="64" t="s">
        <v>667</v>
      </c>
      <c r="B144" s="66" t="s">
        <v>668</v>
      </c>
      <c r="C144" s="66" t="s">
        <v>669</v>
      </c>
      <c r="E144" s="64">
        <f t="shared" si="12"/>
        <v>6</v>
      </c>
      <c r="X144" t="str">
        <f t="shared" si="11"/>
        <v>Pakistan</v>
      </c>
    </row>
    <row r="145" spans="1:24" x14ac:dyDescent="0.2">
      <c r="A145" s="64" t="s">
        <v>670</v>
      </c>
      <c r="B145" s="66" t="s">
        <v>671</v>
      </c>
      <c r="C145" s="66" t="s">
        <v>672</v>
      </c>
      <c r="E145" s="64">
        <f t="shared" si="12"/>
        <v>10</v>
      </c>
      <c r="X145" t="str">
        <f t="shared" ref="X145:X176" si="13">A194</f>
        <v>Palestine</v>
      </c>
    </row>
    <row r="146" spans="1:24" x14ac:dyDescent="0.2">
      <c r="A146" s="64" t="s">
        <v>673</v>
      </c>
      <c r="B146" s="66" t="s">
        <v>674</v>
      </c>
      <c r="C146" s="66" t="s">
        <v>675</v>
      </c>
      <c r="E146" s="64">
        <f t="shared" si="12"/>
        <v>5</v>
      </c>
      <c r="X146" t="str">
        <f t="shared" si="13"/>
        <v>Panama</v>
      </c>
    </row>
    <row r="147" spans="1:24" x14ac:dyDescent="0.2">
      <c r="A147" s="64" t="s">
        <v>676</v>
      </c>
      <c r="B147" s="66" t="s">
        <v>677</v>
      </c>
      <c r="C147" s="66" t="s">
        <v>678</v>
      </c>
      <c r="E147" s="64">
        <f t="shared" si="12"/>
        <v>6</v>
      </c>
      <c r="X147" t="str">
        <f t="shared" si="13"/>
        <v>Papua N. Guinea</v>
      </c>
    </row>
    <row r="148" spans="1:24" x14ac:dyDescent="0.2">
      <c r="A148" s="64" t="s">
        <v>679</v>
      </c>
      <c r="B148" s="66" t="s">
        <v>680</v>
      </c>
      <c r="C148" s="66" t="s">
        <v>681</v>
      </c>
      <c r="E148" s="64">
        <f t="shared" si="12"/>
        <v>6</v>
      </c>
      <c r="X148" t="str">
        <f t="shared" si="13"/>
        <v>Paraguay</v>
      </c>
    </row>
    <row r="149" spans="1:24" x14ac:dyDescent="0.2">
      <c r="A149" s="64" t="s">
        <v>682</v>
      </c>
      <c r="B149" s="66" t="s">
        <v>683</v>
      </c>
      <c r="C149" s="66" t="s">
        <v>684</v>
      </c>
      <c r="E149" s="64">
        <f t="shared" si="12"/>
        <v>10</v>
      </c>
      <c r="X149" t="str">
        <f t="shared" si="13"/>
        <v>Peru</v>
      </c>
    </row>
    <row r="150" spans="1:24" x14ac:dyDescent="0.2">
      <c r="A150" s="64" t="s">
        <v>685</v>
      </c>
      <c r="B150" s="66" t="s">
        <v>686</v>
      </c>
      <c r="C150" s="66" t="s">
        <v>687</v>
      </c>
      <c r="E150" s="64">
        <f t="shared" si="12"/>
        <v>4</v>
      </c>
      <c r="X150" t="str">
        <f t="shared" si="13"/>
        <v>Philippines</v>
      </c>
    </row>
    <row r="151" spans="1:24" x14ac:dyDescent="0.2">
      <c r="A151" s="64" t="s">
        <v>688</v>
      </c>
      <c r="B151" s="66" t="s">
        <v>689</v>
      </c>
      <c r="C151" s="66" t="s">
        <v>690</v>
      </c>
      <c r="E151" s="64">
        <f t="shared" si="12"/>
        <v>6</v>
      </c>
      <c r="X151" t="str">
        <f t="shared" si="13"/>
        <v>Poland</v>
      </c>
    </row>
    <row r="152" spans="1:24" x14ac:dyDescent="0.2">
      <c r="A152" s="64" t="s">
        <v>691</v>
      </c>
      <c r="B152" s="66" t="s">
        <v>692</v>
      </c>
      <c r="C152" s="66" t="s">
        <v>693</v>
      </c>
      <c r="E152" s="64">
        <f t="shared" si="12"/>
        <v>7</v>
      </c>
      <c r="X152" t="str">
        <f t="shared" si="13"/>
        <v>Portugal</v>
      </c>
    </row>
    <row r="153" spans="1:24" x14ac:dyDescent="0.2">
      <c r="A153" s="64" t="s">
        <v>694</v>
      </c>
      <c r="B153" s="66" t="s">
        <v>695</v>
      </c>
      <c r="C153" s="66" t="s">
        <v>696</v>
      </c>
      <c r="E153" s="64">
        <f t="shared" si="12"/>
        <v>7</v>
      </c>
      <c r="X153" t="str">
        <f t="shared" si="13"/>
        <v>Puerto Rico</v>
      </c>
    </row>
    <row r="154" spans="1:24" x14ac:dyDescent="0.2">
      <c r="A154" s="64" t="s">
        <v>697</v>
      </c>
      <c r="B154" s="66" t="s">
        <v>698</v>
      </c>
      <c r="C154" s="66" t="s">
        <v>699</v>
      </c>
      <c r="E154" s="64">
        <f t="shared" si="12"/>
        <v>7</v>
      </c>
      <c r="X154" t="str">
        <f t="shared" si="13"/>
        <v>Qatar</v>
      </c>
    </row>
    <row r="155" spans="1:24" x14ac:dyDescent="0.2">
      <c r="A155" s="64" t="s">
        <v>700</v>
      </c>
      <c r="B155" s="66" t="s">
        <v>701</v>
      </c>
      <c r="C155" s="66" t="s">
        <v>702</v>
      </c>
      <c r="E155" s="64">
        <f t="shared" si="12"/>
        <v>5</v>
      </c>
      <c r="X155" t="str">
        <f t="shared" si="13"/>
        <v>Romania</v>
      </c>
    </row>
    <row r="156" spans="1:24" x14ac:dyDescent="0.2">
      <c r="A156" s="64" t="s">
        <v>703</v>
      </c>
      <c r="B156" s="66" t="s">
        <v>704</v>
      </c>
      <c r="C156" s="66" t="s">
        <v>705</v>
      </c>
      <c r="E156" s="64">
        <f t="shared" si="12"/>
        <v>13</v>
      </c>
      <c r="X156" t="str">
        <f t="shared" si="13"/>
        <v>Russia</v>
      </c>
    </row>
    <row r="157" spans="1:24" x14ac:dyDescent="0.2">
      <c r="A157" s="64" t="s">
        <v>706</v>
      </c>
      <c r="B157" s="66" t="s">
        <v>707</v>
      </c>
      <c r="C157" s="66" t="s">
        <v>708</v>
      </c>
      <c r="E157" s="64">
        <f t="shared" si="12"/>
        <v>9</v>
      </c>
      <c r="X157" t="str">
        <f t="shared" si="13"/>
        <v>Rwanda</v>
      </c>
    </row>
    <row r="158" spans="1:24" x14ac:dyDescent="0.2">
      <c r="A158" s="64" t="s">
        <v>709</v>
      </c>
      <c r="B158" s="66">
        <v>1</v>
      </c>
      <c r="C158" s="66" t="s">
        <v>710</v>
      </c>
      <c r="E158" s="64">
        <f t="shared" si="12"/>
        <v>15</v>
      </c>
      <c r="X158" t="str">
        <f t="shared" si="13"/>
        <v>Saint Lucia</v>
      </c>
    </row>
    <row r="159" spans="1:24" x14ac:dyDescent="0.2">
      <c r="A159" s="64" t="s">
        <v>711</v>
      </c>
      <c r="B159" s="66">
        <v>2</v>
      </c>
      <c r="C159" s="66" t="s">
        <v>712</v>
      </c>
      <c r="E159" s="64">
        <f t="shared" si="12"/>
        <v>15</v>
      </c>
      <c r="X159" t="str">
        <f t="shared" si="13"/>
        <v>Samoa</v>
      </c>
    </row>
    <row r="160" spans="1:24" x14ac:dyDescent="0.2">
      <c r="A160" s="64" t="s">
        <v>713</v>
      </c>
      <c r="B160" s="66">
        <v>3</v>
      </c>
      <c r="C160" s="66" t="s">
        <v>714</v>
      </c>
      <c r="E160" s="64">
        <f t="shared" si="12"/>
        <v>15</v>
      </c>
      <c r="X160" t="str">
        <f t="shared" si="13"/>
        <v>San Marino</v>
      </c>
    </row>
    <row r="161" spans="1:24" x14ac:dyDescent="0.2">
      <c r="A161" s="64" t="s">
        <v>715</v>
      </c>
      <c r="B161" s="66">
        <v>4</v>
      </c>
      <c r="C161" s="66" t="s">
        <v>716</v>
      </c>
      <c r="E161" s="64">
        <f t="shared" si="12"/>
        <v>15</v>
      </c>
      <c r="X161" t="str">
        <f t="shared" si="13"/>
        <v>São Tomé and P.</v>
      </c>
    </row>
    <row r="162" spans="1:24" x14ac:dyDescent="0.2">
      <c r="A162" s="64" t="s">
        <v>717</v>
      </c>
      <c r="B162" s="66" t="s">
        <v>718</v>
      </c>
      <c r="C162" s="66" t="s">
        <v>719</v>
      </c>
      <c r="E162" s="64">
        <f t="shared" si="12"/>
        <v>10</v>
      </c>
      <c r="X162" t="str">
        <f t="shared" si="13"/>
        <v>Saudi Arabia</v>
      </c>
    </row>
    <row r="163" spans="1:24" x14ac:dyDescent="0.2">
      <c r="A163" s="64" t="s">
        <v>720</v>
      </c>
      <c r="B163" s="66" t="s">
        <v>721</v>
      </c>
      <c r="C163" s="66" t="s">
        <v>722</v>
      </c>
      <c r="E163" s="64">
        <f t="shared" si="12"/>
        <v>5</v>
      </c>
      <c r="X163" t="str">
        <f t="shared" si="13"/>
        <v>Scotland</v>
      </c>
    </row>
    <row r="164" spans="1:24" x14ac:dyDescent="0.2">
      <c r="A164" s="64" t="s">
        <v>723</v>
      </c>
      <c r="B164" s="66" t="s">
        <v>724</v>
      </c>
      <c r="C164" s="66" t="s">
        <v>725</v>
      </c>
      <c r="E164" s="64">
        <f t="shared" si="12"/>
        <v>10</v>
      </c>
      <c r="X164" t="str">
        <f t="shared" si="13"/>
        <v>Senegal</v>
      </c>
    </row>
    <row r="165" spans="1:24" x14ac:dyDescent="0.2">
      <c r="A165" s="64" t="s">
        <v>726</v>
      </c>
      <c r="B165" s="66" t="s">
        <v>727</v>
      </c>
      <c r="C165" s="66" t="s">
        <v>728</v>
      </c>
      <c r="E165" s="64">
        <f t="shared" si="12"/>
        <v>6</v>
      </c>
      <c r="X165" t="str">
        <f t="shared" si="13"/>
        <v>Serbia</v>
      </c>
    </row>
    <row r="166" spans="1:24" x14ac:dyDescent="0.2">
      <c r="A166" s="64" t="s">
        <v>729</v>
      </c>
      <c r="B166" s="66" t="s">
        <v>730</v>
      </c>
      <c r="C166" s="66" t="s">
        <v>731</v>
      </c>
      <c r="E166" s="64">
        <f t="shared" si="12"/>
        <v>8</v>
      </c>
      <c r="X166" t="str">
        <f t="shared" si="13"/>
        <v>Seychelles</v>
      </c>
    </row>
    <row r="167" spans="1:24" x14ac:dyDescent="0.2">
      <c r="A167" s="64" t="s">
        <v>732</v>
      </c>
      <c r="B167" s="66" t="s">
        <v>733</v>
      </c>
      <c r="C167" s="66" t="s">
        <v>734</v>
      </c>
      <c r="E167" s="64">
        <f t="shared" si="12"/>
        <v>8</v>
      </c>
      <c r="X167" t="str">
        <f t="shared" si="13"/>
        <v>Sierra Leone</v>
      </c>
    </row>
    <row r="168" spans="1:24" x14ac:dyDescent="0.2">
      <c r="A168" s="64" t="s">
        <v>735</v>
      </c>
      <c r="B168" s="66" t="s">
        <v>736</v>
      </c>
      <c r="C168" s="66" t="s">
        <v>737</v>
      </c>
      <c r="E168" s="64">
        <f t="shared" si="12"/>
        <v>4</v>
      </c>
      <c r="X168" t="str">
        <f t="shared" si="13"/>
        <v>Singapore</v>
      </c>
    </row>
    <row r="169" spans="1:24" x14ac:dyDescent="0.2">
      <c r="A169" s="64" t="s">
        <v>738</v>
      </c>
      <c r="B169" s="66" t="s">
        <v>739</v>
      </c>
      <c r="C169" s="66" t="s">
        <v>740</v>
      </c>
      <c r="E169" s="64">
        <f t="shared" si="12"/>
        <v>5</v>
      </c>
      <c r="X169" t="str">
        <f t="shared" si="13"/>
        <v>Slovakia</v>
      </c>
    </row>
    <row r="170" spans="1:24" x14ac:dyDescent="0.2">
      <c r="A170" s="64" t="s">
        <v>741</v>
      </c>
      <c r="B170" s="66" t="s">
        <v>742</v>
      </c>
      <c r="C170" s="66" t="s">
        <v>743</v>
      </c>
      <c r="E170" s="64">
        <f t="shared" si="12"/>
        <v>10</v>
      </c>
      <c r="X170" t="str">
        <f t="shared" si="13"/>
        <v>Slovenia</v>
      </c>
    </row>
    <row r="171" spans="1:24" x14ac:dyDescent="0.2">
      <c r="A171" s="64" t="s">
        <v>744</v>
      </c>
      <c r="B171" s="66" t="s">
        <v>745</v>
      </c>
      <c r="C171" s="66" t="s">
        <v>746</v>
      </c>
      <c r="E171" s="64">
        <f t="shared" si="12"/>
        <v>9</v>
      </c>
      <c r="X171" t="str">
        <f t="shared" si="13"/>
        <v>Solomon's</v>
      </c>
    </row>
    <row r="172" spans="1:24" x14ac:dyDescent="0.2">
      <c r="A172" s="64" t="s">
        <v>198</v>
      </c>
      <c r="B172" s="66" t="s">
        <v>747</v>
      </c>
      <c r="C172" s="66" t="s">
        <v>748</v>
      </c>
      <c r="E172" s="64">
        <f t="shared" si="12"/>
        <v>6</v>
      </c>
      <c r="X172" t="str">
        <f t="shared" si="13"/>
        <v>Somalia</v>
      </c>
    </row>
    <row r="173" spans="1:24" x14ac:dyDescent="0.2">
      <c r="A173" s="64" t="s">
        <v>749</v>
      </c>
      <c r="B173" s="66" t="s">
        <v>750</v>
      </c>
      <c r="C173" s="66" t="s">
        <v>751</v>
      </c>
      <c r="E173" s="64">
        <f t="shared" si="12"/>
        <v>7</v>
      </c>
      <c r="X173" t="str">
        <f t="shared" si="13"/>
        <v>South Africa</v>
      </c>
    </row>
    <row r="174" spans="1:24" x14ac:dyDescent="0.2">
      <c r="A174" s="64" t="s">
        <v>752</v>
      </c>
      <c r="B174" s="66" t="s">
        <v>753</v>
      </c>
      <c r="C174" s="66" t="s">
        <v>754</v>
      </c>
      <c r="E174" s="64">
        <f t="shared" si="12"/>
        <v>8</v>
      </c>
      <c r="X174" t="str">
        <f t="shared" si="13"/>
        <v>South Korea</v>
      </c>
    </row>
    <row r="175" spans="1:24" x14ac:dyDescent="0.2">
      <c r="A175" s="64" t="s">
        <v>755</v>
      </c>
      <c r="B175" s="66" t="s">
        <v>756</v>
      </c>
      <c r="C175" s="66" t="s">
        <v>757</v>
      </c>
      <c r="E175" s="64">
        <f t="shared" si="12"/>
        <v>10</v>
      </c>
      <c r="X175" t="str">
        <f t="shared" si="13"/>
        <v>South Sudan</v>
      </c>
    </row>
    <row r="176" spans="1:24" x14ac:dyDescent="0.2">
      <c r="A176" s="64" t="s">
        <v>758</v>
      </c>
      <c r="B176" s="66" t="s">
        <v>759</v>
      </c>
      <c r="C176" s="66" t="s">
        <v>760</v>
      </c>
      <c r="E176" s="64">
        <f t="shared" si="12"/>
        <v>10</v>
      </c>
      <c r="X176" t="str">
        <f t="shared" si="13"/>
        <v>Spain</v>
      </c>
    </row>
    <row r="177" spans="1:24" x14ac:dyDescent="0.2">
      <c r="A177" s="64" t="s">
        <v>761</v>
      </c>
      <c r="B177" s="66" t="s">
        <v>762</v>
      </c>
      <c r="C177" s="66" t="s">
        <v>763</v>
      </c>
      <c r="E177" s="64">
        <f t="shared" si="12"/>
        <v>7</v>
      </c>
      <c r="X177" t="str">
        <f>A226</f>
        <v>Sri Lanka</v>
      </c>
    </row>
    <row r="178" spans="1:24" x14ac:dyDescent="0.2">
      <c r="A178" s="64" t="s">
        <v>764</v>
      </c>
      <c r="B178" s="66" t="s">
        <v>765</v>
      </c>
      <c r="C178" s="66" t="s">
        <v>766</v>
      </c>
      <c r="E178" s="64">
        <f t="shared" si="12"/>
        <v>10</v>
      </c>
      <c r="X178" t="str">
        <f>A227</f>
        <v>St. Kitts/Nevis</v>
      </c>
    </row>
    <row r="179" spans="1:24" x14ac:dyDescent="0.2">
      <c r="A179" s="64" t="s">
        <v>767</v>
      </c>
      <c r="B179" s="66" t="s">
        <v>768</v>
      </c>
      <c r="C179" s="66" t="s">
        <v>769</v>
      </c>
      <c r="E179" s="64">
        <f t="shared" si="12"/>
        <v>7</v>
      </c>
      <c r="X179" t="str">
        <f>A228</f>
        <v>St. Vincent</v>
      </c>
    </row>
    <row r="180" spans="1:24" x14ac:dyDescent="0.2">
      <c r="A180" s="64" t="s">
        <v>770</v>
      </c>
      <c r="B180" s="66" t="s">
        <v>771</v>
      </c>
      <c r="C180" s="66" t="s">
        <v>772</v>
      </c>
      <c r="E180" s="64">
        <f t="shared" si="12"/>
        <v>10</v>
      </c>
      <c r="X180" t="str">
        <f>A229</f>
        <v>Sudan</v>
      </c>
    </row>
    <row r="181" spans="1:24" x14ac:dyDescent="0.2">
      <c r="A181" s="64" t="s">
        <v>773</v>
      </c>
      <c r="B181" s="66" t="s">
        <v>774</v>
      </c>
      <c r="C181" s="66" t="s">
        <v>775</v>
      </c>
      <c r="E181" s="64">
        <f t="shared" si="12"/>
        <v>7</v>
      </c>
      <c r="X181" t="str">
        <f>A230</f>
        <v>Suriname</v>
      </c>
    </row>
    <row r="182" spans="1:24" x14ac:dyDescent="0.2">
      <c r="A182" s="64" t="s">
        <v>776</v>
      </c>
      <c r="B182" s="66" t="s">
        <v>777</v>
      </c>
      <c r="C182" s="66" t="s">
        <v>778</v>
      </c>
      <c r="E182" s="64">
        <f t="shared" si="12"/>
        <v>5</v>
      </c>
      <c r="X182" t="str">
        <f t="shared" ref="X182:X187" si="14">A232</f>
        <v>Sweden</v>
      </c>
    </row>
    <row r="183" spans="1:24" x14ac:dyDescent="0.2">
      <c r="A183" s="64" t="s">
        <v>779</v>
      </c>
      <c r="B183" s="66" t="s">
        <v>780</v>
      </c>
      <c r="C183" s="66" t="s">
        <v>781</v>
      </c>
      <c r="E183" s="64">
        <f t="shared" si="12"/>
        <v>11</v>
      </c>
      <c r="X183" t="str">
        <f t="shared" si="14"/>
        <v>Switzerland</v>
      </c>
    </row>
    <row r="184" spans="1:24" x14ac:dyDescent="0.2">
      <c r="A184" s="64" t="s">
        <v>782</v>
      </c>
      <c r="B184" s="66" t="s">
        <v>783</v>
      </c>
      <c r="C184" s="66" t="s">
        <v>784</v>
      </c>
      <c r="E184" s="64">
        <f t="shared" si="12"/>
        <v>13</v>
      </c>
      <c r="X184" t="str">
        <f t="shared" si="14"/>
        <v>Syria</v>
      </c>
    </row>
    <row r="185" spans="1:24" x14ac:dyDescent="0.2">
      <c r="A185" s="64" t="s">
        <v>785</v>
      </c>
      <c r="B185" s="66" t="s">
        <v>786</v>
      </c>
      <c r="C185" s="66" t="s">
        <v>787</v>
      </c>
      <c r="E185" s="64">
        <f t="shared" si="12"/>
        <v>11</v>
      </c>
      <c r="X185" t="str">
        <f t="shared" si="14"/>
        <v>Tahiti</v>
      </c>
    </row>
    <row r="186" spans="1:24" x14ac:dyDescent="0.2">
      <c r="A186" s="64" t="s">
        <v>788</v>
      </c>
      <c r="B186" s="66" t="s">
        <v>771</v>
      </c>
      <c r="C186" s="66" t="s">
        <v>789</v>
      </c>
      <c r="E186" s="64">
        <f t="shared" si="12"/>
        <v>9</v>
      </c>
      <c r="X186" t="str">
        <f t="shared" si="14"/>
        <v>Tajikistan</v>
      </c>
    </row>
    <row r="187" spans="1:24" x14ac:dyDescent="0.2">
      <c r="A187" s="64" t="s">
        <v>790</v>
      </c>
      <c r="B187" s="66" t="s">
        <v>791</v>
      </c>
      <c r="C187" s="66" t="s">
        <v>792</v>
      </c>
      <c r="E187" s="64">
        <f t="shared" si="12"/>
        <v>5</v>
      </c>
      <c r="X187" t="str">
        <f t="shared" si="14"/>
        <v>Tanzania</v>
      </c>
    </row>
    <row r="188" spans="1:24" x14ac:dyDescent="0.2">
      <c r="A188" s="64" t="s">
        <v>793</v>
      </c>
      <c r="B188" s="66" t="s">
        <v>794</v>
      </c>
      <c r="C188" s="66" t="s">
        <v>795</v>
      </c>
      <c r="E188" s="64">
        <f t="shared" si="12"/>
        <v>7</v>
      </c>
      <c r="X188" t="str">
        <f t="shared" ref="X188:X198" si="15">A286</f>
        <v>Thailand</v>
      </c>
    </row>
    <row r="189" spans="1:24" x14ac:dyDescent="0.2">
      <c r="A189" s="64" t="s">
        <v>796</v>
      </c>
      <c r="B189" s="66" t="s">
        <v>797</v>
      </c>
      <c r="C189" s="66" t="s">
        <v>798</v>
      </c>
      <c r="E189" s="64">
        <f t="shared" si="12"/>
        <v>11</v>
      </c>
      <c r="X189" t="str">
        <f t="shared" si="15"/>
        <v>The Gambia</v>
      </c>
    </row>
    <row r="190" spans="1:24" x14ac:dyDescent="0.2">
      <c r="A190" s="64" t="s">
        <v>799</v>
      </c>
      <c r="B190" s="66" t="s">
        <v>800</v>
      </c>
      <c r="C190" s="66" t="s">
        <v>801</v>
      </c>
      <c r="E190" s="64">
        <f t="shared" si="12"/>
        <v>15</v>
      </c>
      <c r="X190" t="str">
        <f t="shared" si="15"/>
        <v>Timor-Leste</v>
      </c>
    </row>
    <row r="191" spans="1:24" x14ac:dyDescent="0.2">
      <c r="A191" s="64" t="s">
        <v>802</v>
      </c>
      <c r="B191" s="66" t="s">
        <v>803</v>
      </c>
      <c r="C191" s="66" t="s">
        <v>804</v>
      </c>
      <c r="E191" s="64">
        <f t="shared" si="12"/>
        <v>6</v>
      </c>
      <c r="X191" t="str">
        <f t="shared" si="15"/>
        <v>Togo</v>
      </c>
    </row>
    <row r="192" spans="1:24" x14ac:dyDescent="0.2">
      <c r="A192" s="64" t="s">
        <v>805</v>
      </c>
      <c r="B192" s="66" t="s">
        <v>806</v>
      </c>
      <c r="C192" s="66" t="s">
        <v>807</v>
      </c>
      <c r="E192" s="64">
        <f t="shared" si="12"/>
        <v>4</v>
      </c>
      <c r="X192" t="str">
        <f t="shared" si="15"/>
        <v>Tonga</v>
      </c>
    </row>
    <row r="193" spans="1:24" x14ac:dyDescent="0.2">
      <c r="A193" s="64" t="s">
        <v>808</v>
      </c>
      <c r="B193" s="66" t="s">
        <v>809</v>
      </c>
      <c r="C193" s="66" t="s">
        <v>810</v>
      </c>
      <c r="E193" s="64">
        <f t="shared" si="12"/>
        <v>8</v>
      </c>
      <c r="X193" t="str">
        <f t="shared" si="15"/>
        <v>Trinidad</v>
      </c>
    </row>
    <row r="194" spans="1:24" x14ac:dyDescent="0.2">
      <c r="A194" s="64" t="s">
        <v>811</v>
      </c>
      <c r="B194" s="66" t="s">
        <v>812</v>
      </c>
      <c r="C194" s="66" t="s">
        <v>813</v>
      </c>
      <c r="E194" s="64">
        <f t="shared" ref="E194:E257" si="16">LEN(A194)</f>
        <v>9</v>
      </c>
      <c r="X194" t="str">
        <f t="shared" si="15"/>
        <v>Tunisia</v>
      </c>
    </row>
    <row r="195" spans="1:24" x14ac:dyDescent="0.2">
      <c r="A195" s="64" t="s">
        <v>183</v>
      </c>
      <c r="B195" s="66" t="s">
        <v>814</v>
      </c>
      <c r="C195" s="66" t="s">
        <v>815</v>
      </c>
      <c r="E195" s="64">
        <f t="shared" si="16"/>
        <v>6</v>
      </c>
      <c r="X195" t="str">
        <f t="shared" si="15"/>
        <v>Turkey</v>
      </c>
    </row>
    <row r="196" spans="1:24" x14ac:dyDescent="0.2">
      <c r="A196" s="64" t="s">
        <v>816</v>
      </c>
      <c r="B196" s="66" t="s">
        <v>817</v>
      </c>
      <c r="C196" s="66" t="s">
        <v>818</v>
      </c>
      <c r="E196" s="64">
        <f t="shared" si="16"/>
        <v>15</v>
      </c>
      <c r="X196" t="str">
        <f t="shared" si="15"/>
        <v>Turkmenistan</v>
      </c>
    </row>
    <row r="197" spans="1:24" x14ac:dyDescent="0.2">
      <c r="A197" s="64" t="s">
        <v>61</v>
      </c>
      <c r="B197" s="66" t="s">
        <v>819</v>
      </c>
      <c r="C197" s="66" t="s">
        <v>820</v>
      </c>
      <c r="E197" s="64">
        <f t="shared" si="16"/>
        <v>8</v>
      </c>
      <c r="X197" t="str">
        <f t="shared" si="15"/>
        <v>Turks Caicos</v>
      </c>
    </row>
    <row r="198" spans="1:24" x14ac:dyDescent="0.2">
      <c r="A198" s="64" t="s">
        <v>821</v>
      </c>
      <c r="B198" s="66" t="s">
        <v>822</v>
      </c>
      <c r="C198" s="66" t="s">
        <v>823</v>
      </c>
      <c r="E198" s="64">
        <f t="shared" si="16"/>
        <v>4</v>
      </c>
      <c r="X198" t="str">
        <f t="shared" si="15"/>
        <v>UAE</v>
      </c>
    </row>
    <row r="199" spans="1:24" x14ac:dyDescent="0.2">
      <c r="A199" s="64" t="s">
        <v>824</v>
      </c>
      <c r="B199" s="66" t="s">
        <v>825</v>
      </c>
      <c r="C199" s="66" t="s">
        <v>826</v>
      </c>
      <c r="E199" s="64">
        <f t="shared" si="16"/>
        <v>11</v>
      </c>
      <c r="X199" t="str">
        <f>A301</f>
        <v>Uganda</v>
      </c>
    </row>
    <row r="200" spans="1:24" x14ac:dyDescent="0.2">
      <c r="A200" s="64" t="s">
        <v>827</v>
      </c>
      <c r="B200" s="66" t="s">
        <v>828</v>
      </c>
      <c r="C200" s="66" t="s">
        <v>829</v>
      </c>
      <c r="E200" s="64">
        <f t="shared" si="16"/>
        <v>6</v>
      </c>
      <c r="X200" t="str">
        <f t="shared" ref="X200:X207" si="17">A303</f>
        <v>Ukraine</v>
      </c>
    </row>
    <row r="201" spans="1:24" x14ac:dyDescent="0.2">
      <c r="A201" s="64" t="s">
        <v>159</v>
      </c>
      <c r="B201" s="66" t="s">
        <v>830</v>
      </c>
      <c r="C201" s="66" t="s">
        <v>831</v>
      </c>
      <c r="E201" s="64">
        <f t="shared" si="16"/>
        <v>8</v>
      </c>
      <c r="X201" t="str">
        <f t="shared" si="17"/>
        <v>Uruguay</v>
      </c>
    </row>
    <row r="202" spans="1:24" x14ac:dyDescent="0.2">
      <c r="A202" s="64" t="s">
        <v>832</v>
      </c>
      <c r="B202" s="66" t="s">
        <v>833</v>
      </c>
      <c r="C202" s="66" t="s">
        <v>834</v>
      </c>
      <c r="E202" s="64">
        <f t="shared" si="16"/>
        <v>11</v>
      </c>
      <c r="X202" t="str">
        <f t="shared" si="17"/>
        <v>US Virgin</v>
      </c>
    </row>
    <row r="203" spans="1:24" x14ac:dyDescent="0.2">
      <c r="A203" s="64" t="s">
        <v>835</v>
      </c>
      <c r="B203" s="66" t="s">
        <v>836</v>
      </c>
      <c r="C203" s="66" t="s">
        <v>837</v>
      </c>
      <c r="E203" s="64">
        <f t="shared" si="16"/>
        <v>5</v>
      </c>
      <c r="X203" t="str">
        <f t="shared" si="17"/>
        <v>USA</v>
      </c>
    </row>
    <row r="204" spans="1:24" x14ac:dyDescent="0.2">
      <c r="A204" s="64" t="s">
        <v>838</v>
      </c>
      <c r="B204" s="66" t="s">
        <v>839</v>
      </c>
      <c r="C204" s="66" t="s">
        <v>840</v>
      </c>
      <c r="E204" s="64">
        <f t="shared" si="16"/>
        <v>7</v>
      </c>
      <c r="X204" t="str">
        <f t="shared" si="17"/>
        <v>Uzbekistan</v>
      </c>
    </row>
    <row r="205" spans="1:24" x14ac:dyDescent="0.2">
      <c r="A205" s="64" t="s">
        <v>841</v>
      </c>
      <c r="B205" s="66" t="s">
        <v>842</v>
      </c>
      <c r="C205" s="66" t="s">
        <v>843</v>
      </c>
      <c r="E205" s="64">
        <f t="shared" si="16"/>
        <v>6</v>
      </c>
      <c r="X205" t="str">
        <f t="shared" si="17"/>
        <v>Vanuatu</v>
      </c>
    </row>
    <row r="206" spans="1:24" x14ac:dyDescent="0.2">
      <c r="A206" s="64" t="s">
        <v>844</v>
      </c>
      <c r="B206" s="66" t="s">
        <v>845</v>
      </c>
      <c r="C206" s="66" t="s">
        <v>846</v>
      </c>
      <c r="E206" s="64">
        <f t="shared" si="16"/>
        <v>6</v>
      </c>
      <c r="X206" t="str">
        <f t="shared" si="17"/>
        <v>Venezuela</v>
      </c>
    </row>
    <row r="207" spans="1:24" x14ac:dyDescent="0.2">
      <c r="A207" s="64" t="s">
        <v>847</v>
      </c>
      <c r="B207" s="66" t="s">
        <v>848</v>
      </c>
      <c r="C207" s="66" t="s">
        <v>849</v>
      </c>
      <c r="E207" s="64">
        <f t="shared" si="16"/>
        <v>11</v>
      </c>
      <c r="X207" t="str">
        <f t="shared" si="17"/>
        <v>Vietnam</v>
      </c>
    </row>
    <row r="208" spans="1:24" x14ac:dyDescent="0.2">
      <c r="A208" s="64" t="s">
        <v>850</v>
      </c>
      <c r="B208" s="66" t="s">
        <v>851</v>
      </c>
      <c r="C208" s="66" t="s">
        <v>852</v>
      </c>
      <c r="E208" s="64">
        <f t="shared" si="16"/>
        <v>5</v>
      </c>
      <c r="X208" t="str">
        <f>A312</f>
        <v>Wales</v>
      </c>
    </row>
    <row r="209" spans="1:27" x14ac:dyDescent="0.2">
      <c r="A209" s="64" t="s">
        <v>853</v>
      </c>
      <c r="B209" s="66" t="s">
        <v>854</v>
      </c>
      <c r="C209" s="66" t="s">
        <v>855</v>
      </c>
      <c r="E209" s="64">
        <f t="shared" si="16"/>
        <v>10</v>
      </c>
      <c r="X209" t="str">
        <f>A345</f>
        <v>Yemen</v>
      </c>
    </row>
    <row r="210" spans="1:27" x14ac:dyDescent="0.2">
      <c r="A210" s="64" t="s">
        <v>856</v>
      </c>
      <c r="B210" s="66" t="s">
        <v>857</v>
      </c>
      <c r="C210" s="66" t="s">
        <v>858</v>
      </c>
      <c r="E210" s="64">
        <f t="shared" si="16"/>
        <v>15</v>
      </c>
      <c r="X210" t="str">
        <f>A346</f>
        <v>Zambia</v>
      </c>
    </row>
    <row r="211" spans="1:27" x14ac:dyDescent="0.2">
      <c r="A211" s="64" t="s">
        <v>859</v>
      </c>
      <c r="B211" s="66" t="s">
        <v>860</v>
      </c>
      <c r="C211" s="66" t="s">
        <v>861</v>
      </c>
      <c r="E211" s="64">
        <f t="shared" si="16"/>
        <v>12</v>
      </c>
      <c r="X211" t="str">
        <f>A347</f>
        <v>Zimbabwe</v>
      </c>
    </row>
    <row r="212" spans="1:27" x14ac:dyDescent="0.2">
      <c r="A212" s="64" t="s">
        <v>862</v>
      </c>
      <c r="B212" s="66" t="s">
        <v>863</v>
      </c>
      <c r="C212" s="66" t="s">
        <v>864</v>
      </c>
      <c r="E212" s="64">
        <f t="shared" si="16"/>
        <v>8</v>
      </c>
      <c r="M212" t="s">
        <v>440</v>
      </c>
      <c r="X212" t="s">
        <v>448</v>
      </c>
    </row>
    <row r="213" spans="1:27" x14ac:dyDescent="0.2">
      <c r="A213" s="64" t="s">
        <v>135</v>
      </c>
      <c r="B213" s="66" t="s">
        <v>865</v>
      </c>
      <c r="C213" s="66" t="s">
        <v>866</v>
      </c>
      <c r="E213" s="64">
        <f t="shared" si="16"/>
        <v>7</v>
      </c>
      <c r="M213" t="s">
        <v>138</v>
      </c>
      <c r="X213" t="s">
        <v>449</v>
      </c>
    </row>
    <row r="214" spans="1:27" x14ac:dyDescent="0.2">
      <c r="A214" s="64" t="s">
        <v>867</v>
      </c>
      <c r="B214" s="66" t="s">
        <v>868</v>
      </c>
      <c r="C214" s="66" t="s">
        <v>869</v>
      </c>
      <c r="E214" s="64">
        <f t="shared" si="16"/>
        <v>6</v>
      </c>
      <c r="M214" t="s">
        <v>28</v>
      </c>
      <c r="X214" t="s">
        <v>870</v>
      </c>
    </row>
    <row r="215" spans="1:27" x14ac:dyDescent="0.2">
      <c r="A215" s="64" t="s">
        <v>871</v>
      </c>
      <c r="B215" s="66" t="s">
        <v>863</v>
      </c>
      <c r="C215" s="66" t="s">
        <v>872</v>
      </c>
      <c r="E215" s="64">
        <f t="shared" si="16"/>
        <v>10</v>
      </c>
      <c r="M215" t="s">
        <v>95</v>
      </c>
      <c r="X215" t="s">
        <v>873</v>
      </c>
    </row>
    <row r="216" spans="1:27" x14ac:dyDescent="0.2">
      <c r="A216" s="64" t="s">
        <v>874</v>
      </c>
      <c r="B216" s="66" t="s">
        <v>875</v>
      </c>
      <c r="C216" s="66" t="s">
        <v>876</v>
      </c>
      <c r="E216" s="64">
        <f t="shared" si="16"/>
        <v>12</v>
      </c>
      <c r="M216" t="s">
        <v>877</v>
      </c>
      <c r="X216" t="s">
        <v>878</v>
      </c>
    </row>
    <row r="217" spans="1:27" x14ac:dyDescent="0.2">
      <c r="A217" s="64" t="s">
        <v>879</v>
      </c>
      <c r="B217" s="66" t="s">
        <v>880</v>
      </c>
      <c r="C217" s="66" t="s">
        <v>881</v>
      </c>
      <c r="E217" s="64">
        <f t="shared" si="16"/>
        <v>9</v>
      </c>
      <c r="M217" t="s">
        <v>882</v>
      </c>
      <c r="X217" t="s">
        <v>883</v>
      </c>
    </row>
    <row r="218" spans="1:27" x14ac:dyDescent="0.2">
      <c r="A218" s="64" t="s">
        <v>884</v>
      </c>
      <c r="B218" s="66" t="s">
        <v>885</v>
      </c>
      <c r="C218" s="66" t="s">
        <v>886</v>
      </c>
      <c r="E218" s="64">
        <f t="shared" si="16"/>
        <v>8</v>
      </c>
      <c r="X218" t="s">
        <v>162</v>
      </c>
      <c r="AA218" t="s">
        <v>887</v>
      </c>
    </row>
    <row r="219" spans="1:27" x14ac:dyDescent="0.2">
      <c r="A219" s="64" t="s">
        <v>888</v>
      </c>
      <c r="B219" s="66" t="s">
        <v>889</v>
      </c>
      <c r="C219" s="66" t="s">
        <v>890</v>
      </c>
      <c r="E219" s="64">
        <f t="shared" si="16"/>
        <v>8</v>
      </c>
      <c r="X219" t="s">
        <v>138</v>
      </c>
      <c r="AA219" t="s">
        <v>891</v>
      </c>
    </row>
    <row r="220" spans="1:27" x14ac:dyDescent="0.2">
      <c r="A220" s="64" t="s">
        <v>892</v>
      </c>
      <c r="B220" s="66" t="s">
        <v>893</v>
      </c>
      <c r="C220" s="66" t="s">
        <v>894</v>
      </c>
      <c r="E220" s="64">
        <f t="shared" si="16"/>
        <v>9</v>
      </c>
      <c r="X220" t="s">
        <v>895</v>
      </c>
      <c r="AA220" t="s">
        <v>896</v>
      </c>
    </row>
    <row r="221" spans="1:27" x14ac:dyDescent="0.2">
      <c r="A221" s="64" t="s">
        <v>897</v>
      </c>
      <c r="B221" s="66" t="s">
        <v>898</v>
      </c>
      <c r="C221" s="66" t="s">
        <v>899</v>
      </c>
      <c r="E221" s="64">
        <f t="shared" si="16"/>
        <v>7</v>
      </c>
      <c r="X221" t="s">
        <v>95</v>
      </c>
      <c r="AA221" t="s">
        <v>95</v>
      </c>
    </row>
    <row r="222" spans="1:27" x14ac:dyDescent="0.2">
      <c r="A222" s="64" t="s">
        <v>900</v>
      </c>
      <c r="B222" s="66" t="s">
        <v>901</v>
      </c>
      <c r="C222" s="66" t="s">
        <v>902</v>
      </c>
      <c r="E222" s="64">
        <f t="shared" si="16"/>
        <v>12</v>
      </c>
      <c r="X222" t="s">
        <v>69</v>
      </c>
      <c r="AA222" t="s">
        <v>903</v>
      </c>
    </row>
    <row r="223" spans="1:27" x14ac:dyDescent="0.2">
      <c r="A223" s="64" t="s">
        <v>904</v>
      </c>
      <c r="B223" s="66" t="s">
        <v>905</v>
      </c>
      <c r="C223" s="66" t="s">
        <v>906</v>
      </c>
      <c r="E223" s="64">
        <f t="shared" si="16"/>
        <v>11</v>
      </c>
      <c r="X223" t="s">
        <v>472</v>
      </c>
      <c r="AA223" t="s">
        <v>907</v>
      </c>
    </row>
    <row r="224" spans="1:27" x14ac:dyDescent="0.2">
      <c r="A224" s="64" t="s">
        <v>908</v>
      </c>
      <c r="B224" s="66" t="s">
        <v>909</v>
      </c>
      <c r="C224" s="66" t="s">
        <v>910</v>
      </c>
      <c r="E224" s="64">
        <f t="shared" si="16"/>
        <v>11</v>
      </c>
      <c r="X224" t="s">
        <v>9</v>
      </c>
    </row>
    <row r="225" spans="1:24" x14ac:dyDescent="0.2">
      <c r="A225" s="64" t="s">
        <v>911</v>
      </c>
      <c r="B225" s="66" t="s">
        <v>912</v>
      </c>
      <c r="C225" s="66" t="s">
        <v>913</v>
      </c>
      <c r="E225" s="64">
        <f t="shared" si="16"/>
        <v>5</v>
      </c>
      <c r="X225" t="s">
        <v>13</v>
      </c>
    </row>
    <row r="226" spans="1:24" x14ac:dyDescent="0.2">
      <c r="A226" s="64" t="s">
        <v>914</v>
      </c>
      <c r="B226" s="66" t="s">
        <v>915</v>
      </c>
      <c r="C226" s="66" t="s">
        <v>916</v>
      </c>
      <c r="E226" s="64">
        <f t="shared" si="16"/>
        <v>9</v>
      </c>
      <c r="X226" t="s">
        <v>16</v>
      </c>
    </row>
    <row r="227" spans="1:24" x14ac:dyDescent="0.2">
      <c r="A227" s="64" t="s">
        <v>917</v>
      </c>
      <c r="B227" s="66" t="s">
        <v>918</v>
      </c>
      <c r="C227" s="66" t="s">
        <v>919</v>
      </c>
      <c r="E227" s="64">
        <f t="shared" si="16"/>
        <v>15</v>
      </c>
      <c r="X227" t="s">
        <v>21</v>
      </c>
    </row>
    <row r="228" spans="1:24" x14ac:dyDescent="0.2">
      <c r="A228" s="64" t="s">
        <v>920</v>
      </c>
      <c r="B228" s="66" t="s">
        <v>915</v>
      </c>
      <c r="C228" s="66" t="s">
        <v>916</v>
      </c>
      <c r="E228" s="64">
        <f t="shared" si="16"/>
        <v>11</v>
      </c>
      <c r="X228" t="s">
        <v>24</v>
      </c>
    </row>
    <row r="229" spans="1:24" x14ac:dyDescent="0.2">
      <c r="A229" s="64" t="s">
        <v>921</v>
      </c>
      <c r="B229" s="66" t="s">
        <v>922</v>
      </c>
      <c r="C229" s="66" t="s">
        <v>923</v>
      </c>
      <c r="E229" s="64">
        <f t="shared" si="16"/>
        <v>5</v>
      </c>
      <c r="X229" t="s">
        <v>29</v>
      </c>
    </row>
    <row r="230" spans="1:24" x14ac:dyDescent="0.2">
      <c r="A230" s="64" t="s">
        <v>924</v>
      </c>
      <c r="B230" s="66" t="s">
        <v>925</v>
      </c>
      <c r="C230" s="66" t="s">
        <v>926</v>
      </c>
      <c r="E230" s="64">
        <f t="shared" si="16"/>
        <v>8</v>
      </c>
      <c r="X230" t="s">
        <v>33</v>
      </c>
    </row>
    <row r="231" spans="1:24" x14ac:dyDescent="0.2">
      <c r="A231" t="s">
        <v>69</v>
      </c>
      <c r="C231" s="66" t="s">
        <v>927</v>
      </c>
      <c r="E231" s="64">
        <f t="shared" si="16"/>
        <v>15</v>
      </c>
      <c r="X231" t="s">
        <v>38</v>
      </c>
    </row>
    <row r="232" spans="1:24" x14ac:dyDescent="0.2">
      <c r="A232" s="64" t="s">
        <v>928</v>
      </c>
      <c r="B232" s="66" t="s">
        <v>929</v>
      </c>
      <c r="C232" s="66" t="s">
        <v>930</v>
      </c>
      <c r="E232" s="64">
        <f t="shared" si="16"/>
        <v>6</v>
      </c>
      <c r="X232" t="s">
        <v>41</v>
      </c>
    </row>
    <row r="233" spans="1:24" x14ac:dyDescent="0.2">
      <c r="A233" s="64" t="s">
        <v>931</v>
      </c>
      <c r="B233" s="66" t="s">
        <v>932</v>
      </c>
      <c r="C233" s="66" t="s">
        <v>933</v>
      </c>
      <c r="E233" s="64">
        <f t="shared" si="16"/>
        <v>11</v>
      </c>
      <c r="X233" t="s">
        <v>45</v>
      </c>
    </row>
    <row r="234" spans="1:24" x14ac:dyDescent="0.2">
      <c r="A234" s="64" t="s">
        <v>934</v>
      </c>
      <c r="B234" s="66" t="s">
        <v>935</v>
      </c>
      <c r="C234" s="66" t="s">
        <v>936</v>
      </c>
      <c r="E234" s="64">
        <f t="shared" si="16"/>
        <v>5</v>
      </c>
      <c r="X234" t="s">
        <v>49</v>
      </c>
    </row>
    <row r="235" spans="1:24" x14ac:dyDescent="0.2">
      <c r="A235" s="64" t="s">
        <v>937</v>
      </c>
      <c r="B235" s="66" t="s">
        <v>938</v>
      </c>
      <c r="C235" s="66" t="s">
        <v>939</v>
      </c>
      <c r="E235" s="64">
        <f t="shared" si="16"/>
        <v>6</v>
      </c>
      <c r="X235" t="s">
        <v>54</v>
      </c>
    </row>
    <row r="236" spans="1:24" x14ac:dyDescent="0.2">
      <c r="A236" s="64" t="s">
        <v>940</v>
      </c>
      <c r="B236" s="66" t="s">
        <v>941</v>
      </c>
      <c r="C236" s="66" t="s">
        <v>942</v>
      </c>
      <c r="E236" s="64">
        <f t="shared" si="16"/>
        <v>10</v>
      </c>
      <c r="X236" t="s">
        <v>58</v>
      </c>
    </row>
    <row r="237" spans="1:24" x14ac:dyDescent="0.2">
      <c r="A237" s="64" t="s">
        <v>943</v>
      </c>
      <c r="B237" s="66" t="s">
        <v>944</v>
      </c>
      <c r="C237" s="66" t="s">
        <v>945</v>
      </c>
      <c r="E237" s="64">
        <f t="shared" si="16"/>
        <v>8</v>
      </c>
      <c r="X237" t="s">
        <v>62</v>
      </c>
    </row>
    <row r="238" spans="1:24" x14ac:dyDescent="0.2">
      <c r="A238" s="64" t="s">
        <v>9</v>
      </c>
      <c r="B238" s="66" t="str">
        <f t="shared" ref="B238:B285" si="18">RIGHT(A238,2)</f>
        <v>A1</v>
      </c>
      <c r="C238" s="66" t="str">
        <f t="shared" ref="C238:C285" si="19">B238</f>
        <v>A1</v>
      </c>
      <c r="E238" s="64">
        <f t="shared" si="16"/>
        <v>7</v>
      </c>
      <c r="X238" t="s">
        <v>65</v>
      </c>
    </row>
    <row r="239" spans="1:24" x14ac:dyDescent="0.2">
      <c r="A239" s="64" t="s">
        <v>13</v>
      </c>
      <c r="B239" s="66" t="str">
        <f t="shared" si="18"/>
        <v>A2</v>
      </c>
      <c r="C239" s="66" t="str">
        <f t="shared" si="19"/>
        <v>A2</v>
      </c>
      <c r="E239" s="64">
        <f t="shared" si="16"/>
        <v>7</v>
      </c>
      <c r="X239" t="s">
        <v>70</v>
      </c>
    </row>
    <row r="240" spans="1:24" x14ac:dyDescent="0.2">
      <c r="A240" s="64" t="s">
        <v>16</v>
      </c>
      <c r="B240" s="66" t="str">
        <f t="shared" si="18"/>
        <v>A3</v>
      </c>
      <c r="C240" s="66" t="str">
        <f t="shared" si="19"/>
        <v>A3</v>
      </c>
      <c r="E240" s="64">
        <f t="shared" si="16"/>
        <v>7</v>
      </c>
      <c r="X240" t="s">
        <v>74</v>
      </c>
    </row>
    <row r="241" spans="1:24" x14ac:dyDescent="0.2">
      <c r="A241" s="64" t="s">
        <v>21</v>
      </c>
      <c r="B241" s="66" t="str">
        <f t="shared" si="18"/>
        <v>A4</v>
      </c>
      <c r="C241" s="66" t="str">
        <f t="shared" si="19"/>
        <v>A4</v>
      </c>
      <c r="E241" s="64">
        <f t="shared" si="16"/>
        <v>7</v>
      </c>
      <c r="X241" t="s">
        <v>78</v>
      </c>
    </row>
    <row r="242" spans="1:24" x14ac:dyDescent="0.2">
      <c r="A242" s="64" t="s">
        <v>24</v>
      </c>
      <c r="B242" s="66" t="str">
        <f t="shared" si="18"/>
        <v>B1</v>
      </c>
      <c r="C242" s="66" t="str">
        <f t="shared" si="19"/>
        <v>B1</v>
      </c>
      <c r="E242" s="64">
        <f t="shared" si="16"/>
        <v>7</v>
      </c>
      <c r="X242" t="s">
        <v>82</v>
      </c>
    </row>
    <row r="243" spans="1:24" x14ac:dyDescent="0.2">
      <c r="A243" s="64" t="s">
        <v>29</v>
      </c>
      <c r="B243" s="66" t="str">
        <f t="shared" si="18"/>
        <v>B2</v>
      </c>
      <c r="C243" s="66" t="str">
        <f t="shared" si="19"/>
        <v>B2</v>
      </c>
      <c r="E243" s="64">
        <f t="shared" si="16"/>
        <v>7</v>
      </c>
      <c r="X243" t="s">
        <v>85</v>
      </c>
    </row>
    <row r="244" spans="1:24" x14ac:dyDescent="0.2">
      <c r="A244" s="64" t="s">
        <v>33</v>
      </c>
      <c r="B244" s="66" t="str">
        <f t="shared" si="18"/>
        <v>B3</v>
      </c>
      <c r="C244" s="66" t="str">
        <f t="shared" si="19"/>
        <v>B3</v>
      </c>
      <c r="E244" s="64">
        <f t="shared" si="16"/>
        <v>7</v>
      </c>
      <c r="X244" t="s">
        <v>89</v>
      </c>
    </row>
    <row r="245" spans="1:24" x14ac:dyDescent="0.2">
      <c r="A245" s="64" t="s">
        <v>38</v>
      </c>
      <c r="B245" s="66" t="str">
        <f t="shared" si="18"/>
        <v>B4</v>
      </c>
      <c r="C245" s="66" t="str">
        <f t="shared" si="19"/>
        <v>B4</v>
      </c>
      <c r="E245" s="64">
        <f t="shared" si="16"/>
        <v>7</v>
      </c>
      <c r="X245" t="s">
        <v>93</v>
      </c>
    </row>
    <row r="246" spans="1:24" x14ac:dyDescent="0.2">
      <c r="A246" s="64" t="s">
        <v>41</v>
      </c>
      <c r="B246" s="66" t="str">
        <f t="shared" si="18"/>
        <v>C1</v>
      </c>
      <c r="C246" s="66" t="str">
        <f t="shared" si="19"/>
        <v>C1</v>
      </c>
      <c r="E246" s="64">
        <f t="shared" si="16"/>
        <v>7</v>
      </c>
      <c r="X246" t="s">
        <v>96</v>
      </c>
    </row>
    <row r="247" spans="1:24" x14ac:dyDescent="0.2">
      <c r="A247" s="64" t="s">
        <v>45</v>
      </c>
      <c r="B247" s="66" t="str">
        <f t="shared" si="18"/>
        <v>C2</v>
      </c>
      <c r="C247" s="66" t="str">
        <f t="shared" si="19"/>
        <v>C2</v>
      </c>
      <c r="E247" s="64">
        <f t="shared" si="16"/>
        <v>7</v>
      </c>
      <c r="X247" t="s">
        <v>100</v>
      </c>
    </row>
    <row r="248" spans="1:24" x14ac:dyDescent="0.2">
      <c r="A248" s="64" t="s">
        <v>49</v>
      </c>
      <c r="B248" s="66" t="str">
        <f t="shared" si="18"/>
        <v>C3</v>
      </c>
      <c r="C248" s="66" t="str">
        <f t="shared" si="19"/>
        <v>C3</v>
      </c>
      <c r="E248" s="64">
        <f t="shared" si="16"/>
        <v>7</v>
      </c>
      <c r="X248" t="s">
        <v>104</v>
      </c>
    </row>
    <row r="249" spans="1:24" x14ac:dyDescent="0.2">
      <c r="A249" s="64" t="s">
        <v>54</v>
      </c>
      <c r="B249" s="66" t="str">
        <f t="shared" si="18"/>
        <v>C4</v>
      </c>
      <c r="C249" s="66" t="str">
        <f t="shared" si="19"/>
        <v>C4</v>
      </c>
      <c r="E249" s="64">
        <f t="shared" si="16"/>
        <v>7</v>
      </c>
      <c r="X249" t="s">
        <v>108</v>
      </c>
    </row>
    <row r="250" spans="1:24" x14ac:dyDescent="0.2">
      <c r="A250" s="64" t="s">
        <v>58</v>
      </c>
      <c r="B250" s="66" t="str">
        <f t="shared" si="18"/>
        <v>D1</v>
      </c>
      <c r="C250" s="66" t="str">
        <f t="shared" si="19"/>
        <v>D1</v>
      </c>
      <c r="E250" s="64">
        <f t="shared" si="16"/>
        <v>7</v>
      </c>
      <c r="X250" t="s">
        <v>111</v>
      </c>
    </row>
    <row r="251" spans="1:24" x14ac:dyDescent="0.2">
      <c r="A251" s="64" t="s">
        <v>62</v>
      </c>
      <c r="B251" s="66" t="str">
        <f t="shared" si="18"/>
        <v>D2</v>
      </c>
      <c r="C251" s="66" t="str">
        <f t="shared" si="19"/>
        <v>D2</v>
      </c>
      <c r="E251" s="64">
        <f t="shared" si="16"/>
        <v>7</v>
      </c>
      <c r="X251" t="s">
        <v>115</v>
      </c>
    </row>
    <row r="252" spans="1:24" x14ac:dyDescent="0.2">
      <c r="A252" s="64" t="s">
        <v>65</v>
      </c>
      <c r="B252" s="66" t="str">
        <f t="shared" si="18"/>
        <v>D3</v>
      </c>
      <c r="C252" s="66" t="str">
        <f t="shared" si="19"/>
        <v>D3</v>
      </c>
      <c r="E252" s="64">
        <f t="shared" si="16"/>
        <v>7</v>
      </c>
      <c r="X252" t="s">
        <v>118</v>
      </c>
    </row>
    <row r="253" spans="1:24" x14ac:dyDescent="0.2">
      <c r="A253" s="64" t="s">
        <v>70</v>
      </c>
      <c r="B253" s="66" t="str">
        <f t="shared" si="18"/>
        <v>D4</v>
      </c>
      <c r="C253" s="66" t="str">
        <f t="shared" si="19"/>
        <v>D4</v>
      </c>
      <c r="E253" s="64">
        <f t="shared" si="16"/>
        <v>7</v>
      </c>
      <c r="X253" t="s">
        <v>122</v>
      </c>
    </row>
    <row r="254" spans="1:24" x14ac:dyDescent="0.2">
      <c r="A254" s="64" t="s">
        <v>74</v>
      </c>
      <c r="B254" s="66" t="str">
        <f t="shared" si="18"/>
        <v>E1</v>
      </c>
      <c r="C254" s="66" t="str">
        <f t="shared" si="19"/>
        <v>E1</v>
      </c>
      <c r="E254" s="64">
        <f t="shared" si="16"/>
        <v>7</v>
      </c>
      <c r="X254" t="s">
        <v>125</v>
      </c>
    </row>
    <row r="255" spans="1:24" x14ac:dyDescent="0.2">
      <c r="A255" s="64" t="s">
        <v>78</v>
      </c>
      <c r="B255" s="66" t="str">
        <f t="shared" si="18"/>
        <v>E2</v>
      </c>
      <c r="C255" s="66" t="str">
        <f t="shared" si="19"/>
        <v>E2</v>
      </c>
      <c r="E255" s="64">
        <f t="shared" si="16"/>
        <v>7</v>
      </c>
      <c r="X255" t="s">
        <v>129</v>
      </c>
    </row>
    <row r="256" spans="1:24" x14ac:dyDescent="0.2">
      <c r="A256" s="64" t="s">
        <v>82</v>
      </c>
      <c r="B256" s="66" t="str">
        <f t="shared" si="18"/>
        <v>E3</v>
      </c>
      <c r="C256" s="66" t="str">
        <f t="shared" si="19"/>
        <v>E3</v>
      </c>
      <c r="E256" s="64">
        <f t="shared" si="16"/>
        <v>7</v>
      </c>
      <c r="X256" t="s">
        <v>132</v>
      </c>
    </row>
    <row r="257" spans="1:24" x14ac:dyDescent="0.2">
      <c r="A257" s="64" t="s">
        <v>85</v>
      </c>
      <c r="B257" s="66" t="str">
        <f t="shared" si="18"/>
        <v>E4</v>
      </c>
      <c r="C257" s="66" t="str">
        <f t="shared" si="19"/>
        <v>E4</v>
      </c>
      <c r="E257" s="64">
        <f t="shared" si="16"/>
        <v>7</v>
      </c>
      <c r="X257" t="s">
        <v>136</v>
      </c>
    </row>
    <row r="258" spans="1:24" x14ac:dyDescent="0.2">
      <c r="A258" s="64" t="s">
        <v>89</v>
      </c>
      <c r="B258" s="66" t="str">
        <f t="shared" si="18"/>
        <v>F1</v>
      </c>
      <c r="C258" s="66" t="str">
        <f t="shared" si="19"/>
        <v>F1</v>
      </c>
      <c r="E258" s="64">
        <f t="shared" ref="E258:E321" si="20">LEN(A258)</f>
        <v>7</v>
      </c>
      <c r="X258" t="s">
        <v>139</v>
      </c>
    </row>
    <row r="259" spans="1:24" x14ac:dyDescent="0.2">
      <c r="A259" s="64" t="s">
        <v>93</v>
      </c>
      <c r="B259" s="66" t="str">
        <f t="shared" si="18"/>
        <v>F2</v>
      </c>
      <c r="C259" s="66" t="str">
        <f t="shared" si="19"/>
        <v>F2</v>
      </c>
      <c r="E259" s="64">
        <f t="shared" si="20"/>
        <v>7</v>
      </c>
      <c r="X259" t="s">
        <v>143</v>
      </c>
    </row>
    <row r="260" spans="1:24" x14ac:dyDescent="0.2">
      <c r="A260" s="64" t="s">
        <v>96</v>
      </c>
      <c r="B260" s="66" t="str">
        <f t="shared" si="18"/>
        <v>F3</v>
      </c>
      <c r="C260" s="66" t="str">
        <f t="shared" si="19"/>
        <v>F3</v>
      </c>
      <c r="E260" s="64">
        <f t="shared" si="20"/>
        <v>7</v>
      </c>
      <c r="X260" t="s">
        <v>146</v>
      </c>
    </row>
    <row r="261" spans="1:24" x14ac:dyDescent="0.2">
      <c r="A261" s="64" t="s">
        <v>100</v>
      </c>
      <c r="B261" s="66" t="str">
        <f t="shared" si="18"/>
        <v>F4</v>
      </c>
      <c r="C261" s="66" t="str">
        <f t="shared" si="19"/>
        <v>F4</v>
      </c>
      <c r="E261" s="64">
        <f t="shared" si="20"/>
        <v>7</v>
      </c>
      <c r="X261" t="s">
        <v>150</v>
      </c>
    </row>
    <row r="262" spans="1:24" x14ac:dyDescent="0.2">
      <c r="A262" s="64" t="s">
        <v>104</v>
      </c>
      <c r="B262" s="66" t="str">
        <f t="shared" si="18"/>
        <v>G1</v>
      </c>
      <c r="C262" s="66" t="str">
        <f t="shared" si="19"/>
        <v>G1</v>
      </c>
      <c r="E262" s="64">
        <f t="shared" si="20"/>
        <v>7</v>
      </c>
      <c r="X262" t="s">
        <v>153</v>
      </c>
    </row>
    <row r="263" spans="1:24" x14ac:dyDescent="0.2">
      <c r="A263" s="64" t="s">
        <v>108</v>
      </c>
      <c r="B263" s="66" t="str">
        <f t="shared" si="18"/>
        <v>G2</v>
      </c>
      <c r="C263" s="66" t="str">
        <f t="shared" si="19"/>
        <v>G2</v>
      </c>
      <c r="E263" s="64">
        <f t="shared" si="20"/>
        <v>7</v>
      </c>
      <c r="X263" t="s">
        <v>157</v>
      </c>
    </row>
    <row r="264" spans="1:24" x14ac:dyDescent="0.2">
      <c r="A264" s="64" t="s">
        <v>111</v>
      </c>
      <c r="B264" s="66" t="str">
        <f t="shared" si="18"/>
        <v>G3</v>
      </c>
      <c r="C264" s="66" t="str">
        <f t="shared" si="19"/>
        <v>G3</v>
      </c>
      <c r="E264" s="64">
        <f t="shared" si="20"/>
        <v>7</v>
      </c>
      <c r="X264" t="s">
        <v>160</v>
      </c>
    </row>
    <row r="265" spans="1:24" x14ac:dyDescent="0.2">
      <c r="A265" s="64" t="s">
        <v>115</v>
      </c>
      <c r="B265" s="66" t="str">
        <f t="shared" si="18"/>
        <v>G4</v>
      </c>
      <c r="C265" s="66" t="str">
        <f t="shared" si="19"/>
        <v>G4</v>
      </c>
      <c r="E265" s="64">
        <f t="shared" si="20"/>
        <v>7</v>
      </c>
      <c r="X265" t="s">
        <v>163</v>
      </c>
    </row>
    <row r="266" spans="1:24" x14ac:dyDescent="0.2">
      <c r="A266" s="64" t="s">
        <v>118</v>
      </c>
      <c r="B266" s="66" t="str">
        <f t="shared" si="18"/>
        <v>H1</v>
      </c>
      <c r="C266" s="66" t="str">
        <f t="shared" si="19"/>
        <v>H1</v>
      </c>
      <c r="E266" s="64">
        <f t="shared" si="20"/>
        <v>7</v>
      </c>
      <c r="X266" t="s">
        <v>166</v>
      </c>
    </row>
    <row r="267" spans="1:24" x14ac:dyDescent="0.2">
      <c r="A267" s="64" t="s">
        <v>122</v>
      </c>
      <c r="B267" s="66" t="str">
        <f t="shared" si="18"/>
        <v>H2</v>
      </c>
      <c r="C267" s="66" t="str">
        <f t="shared" si="19"/>
        <v>H2</v>
      </c>
      <c r="E267" s="64">
        <f t="shared" si="20"/>
        <v>7</v>
      </c>
      <c r="X267" t="s">
        <v>170</v>
      </c>
    </row>
    <row r="268" spans="1:24" x14ac:dyDescent="0.2">
      <c r="A268" s="64" t="s">
        <v>125</v>
      </c>
      <c r="B268" s="66" t="str">
        <f t="shared" si="18"/>
        <v>H3</v>
      </c>
      <c r="C268" s="66" t="str">
        <f t="shared" si="19"/>
        <v>H3</v>
      </c>
      <c r="E268" s="64">
        <f t="shared" si="20"/>
        <v>7</v>
      </c>
      <c r="X268" t="s">
        <v>173</v>
      </c>
    </row>
    <row r="269" spans="1:24" x14ac:dyDescent="0.2">
      <c r="A269" s="64" t="s">
        <v>129</v>
      </c>
      <c r="B269" s="66" t="str">
        <f t="shared" si="18"/>
        <v>H4</v>
      </c>
      <c r="C269" s="66" t="str">
        <f t="shared" si="19"/>
        <v>H4</v>
      </c>
      <c r="E269" s="64">
        <f t="shared" si="20"/>
        <v>7</v>
      </c>
      <c r="X269" t="s">
        <v>177</v>
      </c>
    </row>
    <row r="270" spans="1:24" x14ac:dyDescent="0.2">
      <c r="A270" s="64" t="s">
        <v>132</v>
      </c>
      <c r="B270" s="66" t="str">
        <f t="shared" si="18"/>
        <v>I1</v>
      </c>
      <c r="C270" s="66" t="str">
        <f t="shared" si="19"/>
        <v>I1</v>
      </c>
      <c r="E270" s="64">
        <f t="shared" si="20"/>
        <v>7</v>
      </c>
      <c r="X270" t="s">
        <v>180</v>
      </c>
    </row>
    <row r="271" spans="1:24" x14ac:dyDescent="0.2">
      <c r="A271" s="64" t="s">
        <v>136</v>
      </c>
      <c r="B271" s="66" t="str">
        <f t="shared" si="18"/>
        <v>I2</v>
      </c>
      <c r="C271" s="66" t="str">
        <f t="shared" si="19"/>
        <v>I2</v>
      </c>
      <c r="E271" s="64">
        <f t="shared" si="20"/>
        <v>7</v>
      </c>
      <c r="X271" t="s">
        <v>184</v>
      </c>
    </row>
    <row r="272" spans="1:24" x14ac:dyDescent="0.2">
      <c r="A272" s="64" t="s">
        <v>139</v>
      </c>
      <c r="B272" s="66" t="str">
        <f t="shared" si="18"/>
        <v>I3</v>
      </c>
      <c r="C272" s="66" t="str">
        <f t="shared" si="19"/>
        <v>I3</v>
      </c>
      <c r="E272" s="64">
        <f t="shared" si="20"/>
        <v>7</v>
      </c>
    </row>
    <row r="273" spans="1:5" x14ac:dyDescent="0.2">
      <c r="A273" s="64" t="s">
        <v>143</v>
      </c>
      <c r="B273" s="66" t="str">
        <f t="shared" si="18"/>
        <v>I4</v>
      </c>
      <c r="C273" s="66" t="str">
        <f t="shared" si="19"/>
        <v>I4</v>
      </c>
      <c r="E273" s="64">
        <f t="shared" si="20"/>
        <v>7</v>
      </c>
    </row>
    <row r="274" spans="1:5" x14ac:dyDescent="0.2">
      <c r="A274" s="64" t="s">
        <v>146</v>
      </c>
      <c r="B274" s="66" t="str">
        <f t="shared" si="18"/>
        <v>J1</v>
      </c>
      <c r="C274" s="66" t="str">
        <f t="shared" si="19"/>
        <v>J1</v>
      </c>
      <c r="E274" s="64">
        <f t="shared" si="20"/>
        <v>7</v>
      </c>
    </row>
    <row r="275" spans="1:5" x14ac:dyDescent="0.2">
      <c r="A275" s="64" t="s">
        <v>150</v>
      </c>
      <c r="B275" s="66" t="str">
        <f t="shared" si="18"/>
        <v>J2</v>
      </c>
      <c r="C275" s="66" t="str">
        <f t="shared" si="19"/>
        <v>J2</v>
      </c>
      <c r="E275" s="64">
        <f t="shared" si="20"/>
        <v>7</v>
      </c>
    </row>
    <row r="276" spans="1:5" x14ac:dyDescent="0.2">
      <c r="A276" s="64" t="s">
        <v>153</v>
      </c>
      <c r="B276" s="66" t="str">
        <f t="shared" si="18"/>
        <v>J3</v>
      </c>
      <c r="C276" s="66" t="str">
        <f t="shared" si="19"/>
        <v>J3</v>
      </c>
      <c r="E276" s="64">
        <f t="shared" si="20"/>
        <v>7</v>
      </c>
    </row>
    <row r="277" spans="1:5" x14ac:dyDescent="0.2">
      <c r="A277" s="64" t="s">
        <v>157</v>
      </c>
      <c r="B277" s="66" t="str">
        <f t="shared" si="18"/>
        <v>J4</v>
      </c>
      <c r="C277" s="66" t="str">
        <f t="shared" si="19"/>
        <v>J4</v>
      </c>
      <c r="E277" s="64">
        <f t="shared" si="20"/>
        <v>7</v>
      </c>
    </row>
    <row r="278" spans="1:5" x14ac:dyDescent="0.2">
      <c r="A278" s="64" t="s">
        <v>160</v>
      </c>
      <c r="B278" s="66" t="str">
        <f t="shared" si="18"/>
        <v>K1</v>
      </c>
      <c r="C278" s="66" t="str">
        <f t="shared" si="19"/>
        <v>K1</v>
      </c>
      <c r="E278" s="64">
        <f t="shared" si="20"/>
        <v>7</v>
      </c>
    </row>
    <row r="279" spans="1:5" x14ac:dyDescent="0.2">
      <c r="A279" s="64" t="s">
        <v>163</v>
      </c>
      <c r="B279" s="66" t="str">
        <f t="shared" si="18"/>
        <v>K2</v>
      </c>
      <c r="C279" s="66" t="str">
        <f t="shared" si="19"/>
        <v>K2</v>
      </c>
      <c r="E279" s="64">
        <f t="shared" si="20"/>
        <v>7</v>
      </c>
    </row>
    <row r="280" spans="1:5" x14ac:dyDescent="0.2">
      <c r="A280" s="64" t="s">
        <v>166</v>
      </c>
      <c r="B280" s="66" t="str">
        <f t="shared" si="18"/>
        <v>K3</v>
      </c>
      <c r="C280" s="66" t="str">
        <f t="shared" si="19"/>
        <v>K3</v>
      </c>
      <c r="E280" s="64">
        <f t="shared" si="20"/>
        <v>7</v>
      </c>
    </row>
    <row r="281" spans="1:5" x14ac:dyDescent="0.2">
      <c r="A281" s="64" t="s">
        <v>170</v>
      </c>
      <c r="B281" s="66" t="str">
        <f t="shared" si="18"/>
        <v>K4</v>
      </c>
      <c r="C281" s="66" t="str">
        <f t="shared" si="19"/>
        <v>K4</v>
      </c>
      <c r="E281" s="64">
        <f t="shared" si="20"/>
        <v>7</v>
      </c>
    </row>
    <row r="282" spans="1:5" x14ac:dyDescent="0.2">
      <c r="A282" s="64" t="s">
        <v>173</v>
      </c>
      <c r="B282" s="66" t="str">
        <f t="shared" si="18"/>
        <v>L1</v>
      </c>
      <c r="C282" s="66" t="str">
        <f t="shared" si="19"/>
        <v>L1</v>
      </c>
      <c r="E282" s="64">
        <f t="shared" si="20"/>
        <v>7</v>
      </c>
    </row>
    <row r="283" spans="1:5" x14ac:dyDescent="0.2">
      <c r="A283" s="64" t="s">
        <v>177</v>
      </c>
      <c r="B283" s="66" t="str">
        <f t="shared" si="18"/>
        <v>L2</v>
      </c>
      <c r="C283" s="66" t="str">
        <f t="shared" si="19"/>
        <v>L2</v>
      </c>
      <c r="E283" s="64">
        <f t="shared" si="20"/>
        <v>7</v>
      </c>
    </row>
    <row r="284" spans="1:5" x14ac:dyDescent="0.2">
      <c r="A284" s="64" t="s">
        <v>180</v>
      </c>
      <c r="B284" s="66" t="str">
        <f t="shared" si="18"/>
        <v>L3</v>
      </c>
      <c r="C284" s="66" t="str">
        <f t="shared" si="19"/>
        <v>L3</v>
      </c>
      <c r="E284" s="64">
        <f t="shared" si="20"/>
        <v>7</v>
      </c>
    </row>
    <row r="285" spans="1:5" x14ac:dyDescent="0.2">
      <c r="A285" s="64" t="s">
        <v>184</v>
      </c>
      <c r="B285" s="66" t="str">
        <f t="shared" si="18"/>
        <v>L4</v>
      </c>
      <c r="C285" s="66" t="str">
        <f t="shared" si="19"/>
        <v>L4</v>
      </c>
      <c r="E285" s="64">
        <f t="shared" si="20"/>
        <v>7</v>
      </c>
    </row>
    <row r="286" spans="1:5" x14ac:dyDescent="0.2">
      <c r="A286" s="64" t="s">
        <v>946</v>
      </c>
      <c r="B286" s="66" t="s">
        <v>947</v>
      </c>
      <c r="C286" s="66" t="s">
        <v>948</v>
      </c>
      <c r="E286" s="64">
        <f t="shared" si="20"/>
        <v>8</v>
      </c>
    </row>
    <row r="287" spans="1:5" x14ac:dyDescent="0.2">
      <c r="A287" s="64" t="s">
        <v>949</v>
      </c>
      <c r="B287" s="66" t="s">
        <v>950</v>
      </c>
      <c r="C287" s="66" t="s">
        <v>951</v>
      </c>
      <c r="E287" s="64">
        <f t="shared" si="20"/>
        <v>10</v>
      </c>
    </row>
    <row r="288" spans="1:5" x14ac:dyDescent="0.2">
      <c r="A288" s="64" t="s">
        <v>952</v>
      </c>
      <c r="B288" s="66" t="s">
        <v>953</v>
      </c>
      <c r="C288" s="66" t="s">
        <v>954</v>
      </c>
      <c r="E288" s="64">
        <f t="shared" si="20"/>
        <v>11</v>
      </c>
    </row>
    <row r="289" spans="1:5" x14ac:dyDescent="0.2">
      <c r="A289" s="64" t="s">
        <v>955</v>
      </c>
      <c r="B289" s="66" t="s">
        <v>956</v>
      </c>
      <c r="C289" s="66" t="s">
        <v>957</v>
      </c>
      <c r="E289" s="64">
        <f t="shared" si="20"/>
        <v>4</v>
      </c>
    </row>
    <row r="290" spans="1:5" x14ac:dyDescent="0.2">
      <c r="A290" s="64" t="s">
        <v>958</v>
      </c>
      <c r="B290" s="66" t="s">
        <v>959</v>
      </c>
      <c r="C290" s="66" t="s">
        <v>960</v>
      </c>
      <c r="E290" s="64">
        <f t="shared" si="20"/>
        <v>5</v>
      </c>
    </row>
    <row r="291" spans="1:5" x14ac:dyDescent="0.2">
      <c r="A291" s="64" t="s">
        <v>961</v>
      </c>
      <c r="B291" s="66" t="s">
        <v>962</v>
      </c>
      <c r="C291" s="66" t="s">
        <v>963</v>
      </c>
      <c r="E291" s="64">
        <f t="shared" si="20"/>
        <v>8</v>
      </c>
    </row>
    <row r="292" spans="1:5" x14ac:dyDescent="0.2">
      <c r="A292" s="64" t="s">
        <v>964</v>
      </c>
      <c r="B292" s="66" t="s">
        <v>965</v>
      </c>
      <c r="C292" s="66" t="s">
        <v>966</v>
      </c>
      <c r="E292" s="64">
        <f t="shared" si="20"/>
        <v>7</v>
      </c>
    </row>
    <row r="293" spans="1:5" x14ac:dyDescent="0.2">
      <c r="A293" s="64" t="s">
        <v>967</v>
      </c>
      <c r="B293" s="66" t="s">
        <v>968</v>
      </c>
      <c r="C293" s="66" t="s">
        <v>969</v>
      </c>
      <c r="E293" s="64">
        <f t="shared" si="20"/>
        <v>6</v>
      </c>
    </row>
    <row r="294" spans="1:5" x14ac:dyDescent="0.2">
      <c r="A294" s="64" t="s">
        <v>970</v>
      </c>
      <c r="B294" s="66" t="s">
        <v>971</v>
      </c>
      <c r="C294" s="66" t="s">
        <v>972</v>
      </c>
      <c r="E294" s="64">
        <f t="shared" si="20"/>
        <v>12</v>
      </c>
    </row>
    <row r="295" spans="1:5" x14ac:dyDescent="0.2">
      <c r="A295" s="64" t="s">
        <v>973</v>
      </c>
      <c r="B295" s="66" t="s">
        <v>974</v>
      </c>
      <c r="C295" s="66" t="s">
        <v>975</v>
      </c>
      <c r="E295" s="64">
        <f t="shared" si="20"/>
        <v>12</v>
      </c>
    </row>
    <row r="296" spans="1:5" x14ac:dyDescent="0.2">
      <c r="A296" s="64" t="s">
        <v>976</v>
      </c>
      <c r="B296" s="66" t="s">
        <v>977</v>
      </c>
      <c r="C296" s="66" t="s">
        <v>978</v>
      </c>
      <c r="E296" s="64">
        <f t="shared" si="20"/>
        <v>3</v>
      </c>
    </row>
    <row r="297" spans="1:5" x14ac:dyDescent="0.2">
      <c r="A297" s="64" t="s">
        <v>870</v>
      </c>
      <c r="C297" s="66" t="s">
        <v>979</v>
      </c>
      <c r="E297" s="64">
        <f t="shared" si="20"/>
        <v>15</v>
      </c>
    </row>
    <row r="298" spans="1:5" x14ac:dyDescent="0.2">
      <c r="A298" s="64" t="s">
        <v>873</v>
      </c>
      <c r="C298" s="66" t="s">
        <v>980</v>
      </c>
      <c r="E298" s="64">
        <f t="shared" si="20"/>
        <v>15</v>
      </c>
    </row>
    <row r="299" spans="1:5" x14ac:dyDescent="0.2">
      <c r="A299" s="64" t="s">
        <v>878</v>
      </c>
      <c r="C299" s="66" t="s">
        <v>927</v>
      </c>
      <c r="E299" s="64">
        <f t="shared" si="20"/>
        <v>15</v>
      </c>
    </row>
    <row r="300" spans="1:5" x14ac:dyDescent="0.2">
      <c r="A300" s="64" t="s">
        <v>883</v>
      </c>
      <c r="C300" s="66" t="s">
        <v>473</v>
      </c>
      <c r="E300" s="64">
        <f t="shared" si="20"/>
        <v>15</v>
      </c>
    </row>
    <row r="301" spans="1:5" x14ac:dyDescent="0.2">
      <c r="A301" s="64" t="s">
        <v>981</v>
      </c>
      <c r="B301" s="66" t="s">
        <v>982</v>
      </c>
      <c r="C301" s="66" t="s">
        <v>983</v>
      </c>
      <c r="E301" s="64">
        <f t="shared" si="20"/>
        <v>6</v>
      </c>
    </row>
    <row r="302" spans="1:5" x14ac:dyDescent="0.2">
      <c r="A302" t="s">
        <v>95</v>
      </c>
      <c r="C302" s="66" t="s">
        <v>980</v>
      </c>
      <c r="E302" s="64">
        <f t="shared" si="20"/>
        <v>15</v>
      </c>
    </row>
    <row r="303" spans="1:5" x14ac:dyDescent="0.2">
      <c r="A303" s="64" t="s">
        <v>984</v>
      </c>
      <c r="B303" s="66" t="s">
        <v>985</v>
      </c>
      <c r="C303" s="66" t="s">
        <v>986</v>
      </c>
      <c r="E303" s="64">
        <f t="shared" si="20"/>
        <v>7</v>
      </c>
    </row>
    <row r="304" spans="1:5" x14ac:dyDescent="0.2">
      <c r="A304" s="64" t="s">
        <v>128</v>
      </c>
      <c r="B304" s="66" t="s">
        <v>987</v>
      </c>
      <c r="C304" s="66" t="s">
        <v>988</v>
      </c>
      <c r="E304" s="64">
        <f t="shared" si="20"/>
        <v>7</v>
      </c>
    </row>
    <row r="305" spans="1:5" x14ac:dyDescent="0.2">
      <c r="A305" s="64" t="s">
        <v>989</v>
      </c>
      <c r="B305" s="66" t="s">
        <v>990</v>
      </c>
      <c r="C305" s="66" t="s">
        <v>991</v>
      </c>
      <c r="E305" s="64">
        <f t="shared" si="20"/>
        <v>9</v>
      </c>
    </row>
    <row r="306" spans="1:5" x14ac:dyDescent="0.2">
      <c r="A306" s="64" t="s">
        <v>57</v>
      </c>
      <c r="B306" s="66" t="s">
        <v>992</v>
      </c>
      <c r="C306" s="66" t="s">
        <v>57</v>
      </c>
      <c r="E306" s="64">
        <f t="shared" si="20"/>
        <v>3</v>
      </c>
    </row>
    <row r="307" spans="1:5" x14ac:dyDescent="0.2">
      <c r="A307" s="64" t="s">
        <v>993</v>
      </c>
      <c r="B307" s="66" t="s">
        <v>994</v>
      </c>
      <c r="C307" s="66" t="s">
        <v>995</v>
      </c>
      <c r="E307" s="64">
        <f t="shared" si="20"/>
        <v>10</v>
      </c>
    </row>
    <row r="308" spans="1:5" x14ac:dyDescent="0.2">
      <c r="A308" s="64" t="s">
        <v>996</v>
      </c>
      <c r="B308" s="66" t="s">
        <v>997</v>
      </c>
      <c r="C308" s="66" t="s">
        <v>998</v>
      </c>
      <c r="E308" s="64">
        <f t="shared" si="20"/>
        <v>7</v>
      </c>
    </row>
    <row r="309" spans="1:5" x14ac:dyDescent="0.2">
      <c r="A309" s="64" t="s">
        <v>999</v>
      </c>
      <c r="B309" s="66" t="s">
        <v>1000</v>
      </c>
      <c r="C309" s="66" t="s">
        <v>1001</v>
      </c>
      <c r="E309" s="64">
        <f t="shared" si="20"/>
        <v>9</v>
      </c>
    </row>
    <row r="310" spans="1:5" x14ac:dyDescent="0.2">
      <c r="A310" s="64" t="s">
        <v>1002</v>
      </c>
      <c r="B310" s="66" t="s">
        <v>1003</v>
      </c>
      <c r="C310" s="66" t="s">
        <v>1004</v>
      </c>
      <c r="E310" s="64">
        <f t="shared" si="20"/>
        <v>7</v>
      </c>
    </row>
    <row r="311" spans="1:5" x14ac:dyDescent="0.2">
      <c r="A311" t="s">
        <v>895</v>
      </c>
      <c r="C311" s="66" t="s">
        <v>979</v>
      </c>
      <c r="E311" s="64">
        <f t="shared" si="20"/>
        <v>15</v>
      </c>
    </row>
    <row r="312" spans="1:5" x14ac:dyDescent="0.2">
      <c r="A312" s="64" t="s">
        <v>1005</v>
      </c>
      <c r="B312" s="66" t="s">
        <v>1006</v>
      </c>
      <c r="C312" s="66" t="s">
        <v>1007</v>
      </c>
      <c r="E312" s="64">
        <f t="shared" si="20"/>
        <v>5</v>
      </c>
    </row>
    <row r="313" spans="1:5" x14ac:dyDescent="0.2">
      <c r="A313" s="64" t="s">
        <v>1008</v>
      </c>
      <c r="C313" s="66" t="s">
        <v>1009</v>
      </c>
      <c r="E313" s="64">
        <f t="shared" si="20"/>
        <v>16</v>
      </c>
    </row>
    <row r="314" spans="1:5" x14ac:dyDescent="0.2">
      <c r="A314" s="64" t="s">
        <v>1010</v>
      </c>
      <c r="C314" s="66" t="s">
        <v>1011</v>
      </c>
      <c r="E314" s="64">
        <f t="shared" si="20"/>
        <v>16</v>
      </c>
    </row>
    <row r="315" spans="1:5" x14ac:dyDescent="0.2">
      <c r="A315" s="64" t="s">
        <v>1012</v>
      </c>
      <c r="C315" s="66" t="s">
        <v>1013</v>
      </c>
      <c r="E315" s="64">
        <f t="shared" si="20"/>
        <v>16</v>
      </c>
    </row>
    <row r="316" spans="1:5" x14ac:dyDescent="0.2">
      <c r="A316" s="64" t="s">
        <v>1014</v>
      </c>
      <c r="C316" s="66" t="s">
        <v>1015</v>
      </c>
      <c r="E316" s="64">
        <f t="shared" si="20"/>
        <v>16</v>
      </c>
    </row>
    <row r="317" spans="1:5" x14ac:dyDescent="0.2">
      <c r="A317" s="64" t="s">
        <v>1016</v>
      </c>
      <c r="C317" s="66" t="s">
        <v>1017</v>
      </c>
      <c r="E317" s="64">
        <f t="shared" si="20"/>
        <v>16</v>
      </c>
    </row>
    <row r="318" spans="1:5" x14ac:dyDescent="0.2">
      <c r="A318" s="64" t="s">
        <v>1018</v>
      </c>
      <c r="B318" s="66">
        <v>73</v>
      </c>
      <c r="C318" s="66" t="s">
        <v>1019</v>
      </c>
      <c r="E318" s="64">
        <f t="shared" si="20"/>
        <v>15</v>
      </c>
    </row>
    <row r="319" spans="1:5" x14ac:dyDescent="0.2">
      <c r="A319" s="64" t="s">
        <v>1020</v>
      </c>
      <c r="B319" s="66">
        <f t="shared" ref="B319:B344" si="21">B318+1</f>
        <v>74</v>
      </c>
      <c r="C319" s="66" t="s">
        <v>1021</v>
      </c>
      <c r="E319" s="64">
        <f t="shared" si="20"/>
        <v>15</v>
      </c>
    </row>
    <row r="320" spans="1:5" x14ac:dyDescent="0.2">
      <c r="A320" s="64" t="s">
        <v>1022</v>
      </c>
      <c r="B320" s="66">
        <f t="shared" si="21"/>
        <v>75</v>
      </c>
      <c r="C320" s="66" t="s">
        <v>1023</v>
      </c>
      <c r="E320" s="64">
        <f t="shared" si="20"/>
        <v>15</v>
      </c>
    </row>
    <row r="321" spans="1:5" x14ac:dyDescent="0.2">
      <c r="A321" s="64" t="s">
        <v>1024</v>
      </c>
      <c r="B321" s="66">
        <f t="shared" si="21"/>
        <v>76</v>
      </c>
      <c r="C321" s="66" t="s">
        <v>1025</v>
      </c>
      <c r="E321" s="64">
        <f t="shared" si="20"/>
        <v>15</v>
      </c>
    </row>
    <row r="322" spans="1:5" x14ac:dyDescent="0.2">
      <c r="A322" s="64" t="s">
        <v>1026</v>
      </c>
      <c r="B322" s="66">
        <f t="shared" si="21"/>
        <v>77</v>
      </c>
      <c r="C322" s="66" t="s">
        <v>1027</v>
      </c>
      <c r="E322" s="64">
        <f t="shared" ref="E322:E347" si="22">LEN(A322)</f>
        <v>15</v>
      </c>
    </row>
    <row r="323" spans="1:5" x14ac:dyDescent="0.2">
      <c r="A323" s="64" t="s">
        <v>1028</v>
      </c>
      <c r="B323" s="66">
        <f t="shared" si="21"/>
        <v>78</v>
      </c>
      <c r="C323" s="66" t="s">
        <v>1029</v>
      </c>
      <c r="E323" s="64">
        <f t="shared" si="22"/>
        <v>15</v>
      </c>
    </row>
    <row r="324" spans="1:5" x14ac:dyDescent="0.2">
      <c r="A324" s="64" t="s">
        <v>1030</v>
      </c>
      <c r="B324" s="66">
        <f t="shared" si="21"/>
        <v>79</v>
      </c>
      <c r="C324" s="66" t="s">
        <v>1031</v>
      </c>
      <c r="E324" s="64">
        <f t="shared" si="22"/>
        <v>15</v>
      </c>
    </row>
    <row r="325" spans="1:5" x14ac:dyDescent="0.2">
      <c r="A325" s="64" t="s">
        <v>1032</v>
      </c>
      <c r="B325" s="66">
        <f t="shared" si="21"/>
        <v>80</v>
      </c>
      <c r="C325" s="66" t="s">
        <v>1033</v>
      </c>
      <c r="E325" s="64">
        <f t="shared" si="22"/>
        <v>15</v>
      </c>
    </row>
    <row r="326" spans="1:5" x14ac:dyDescent="0.2">
      <c r="A326" s="64" t="s">
        <v>1034</v>
      </c>
      <c r="B326" s="66">
        <f t="shared" si="21"/>
        <v>81</v>
      </c>
      <c r="C326" s="66" t="s">
        <v>1035</v>
      </c>
      <c r="E326" s="64">
        <f t="shared" si="22"/>
        <v>15</v>
      </c>
    </row>
    <row r="327" spans="1:5" x14ac:dyDescent="0.2">
      <c r="A327" s="64" t="s">
        <v>1036</v>
      </c>
      <c r="B327" s="66">
        <f t="shared" si="21"/>
        <v>82</v>
      </c>
      <c r="C327" s="66" t="s">
        <v>1037</v>
      </c>
      <c r="E327" s="64">
        <f t="shared" si="22"/>
        <v>15</v>
      </c>
    </row>
    <row r="328" spans="1:5" x14ac:dyDescent="0.2">
      <c r="A328" s="64" t="s">
        <v>1038</v>
      </c>
      <c r="B328" s="66">
        <f t="shared" si="21"/>
        <v>83</v>
      </c>
      <c r="C328" s="66" t="s">
        <v>1039</v>
      </c>
      <c r="E328" s="64">
        <f t="shared" si="22"/>
        <v>15</v>
      </c>
    </row>
    <row r="329" spans="1:5" x14ac:dyDescent="0.2">
      <c r="A329" s="64" t="s">
        <v>1040</v>
      </c>
      <c r="B329" s="66">
        <f t="shared" si="21"/>
        <v>84</v>
      </c>
      <c r="C329" s="66" t="s">
        <v>1041</v>
      </c>
      <c r="E329" s="64">
        <f t="shared" si="22"/>
        <v>15</v>
      </c>
    </row>
    <row r="330" spans="1:5" x14ac:dyDescent="0.2">
      <c r="A330" s="64" t="s">
        <v>1042</v>
      </c>
      <c r="B330" s="66">
        <f t="shared" si="21"/>
        <v>85</v>
      </c>
      <c r="C330" s="66" t="s">
        <v>1043</v>
      </c>
      <c r="E330" s="64">
        <f t="shared" si="22"/>
        <v>15</v>
      </c>
    </row>
    <row r="331" spans="1:5" x14ac:dyDescent="0.2">
      <c r="A331" s="64" t="s">
        <v>1044</v>
      </c>
      <c r="B331" s="66">
        <f t="shared" si="21"/>
        <v>86</v>
      </c>
      <c r="C331" s="66" t="s">
        <v>1045</v>
      </c>
      <c r="E331" s="64">
        <f t="shared" si="22"/>
        <v>15</v>
      </c>
    </row>
    <row r="332" spans="1:5" x14ac:dyDescent="0.2">
      <c r="A332" s="64" t="s">
        <v>1046</v>
      </c>
      <c r="B332" s="66">
        <f t="shared" si="21"/>
        <v>87</v>
      </c>
      <c r="C332" s="66" t="s">
        <v>1047</v>
      </c>
      <c r="E332" s="64">
        <f t="shared" si="22"/>
        <v>15</v>
      </c>
    </row>
    <row r="333" spans="1:5" x14ac:dyDescent="0.2">
      <c r="A333" s="64" t="s">
        <v>1048</v>
      </c>
      <c r="B333" s="66">
        <f t="shared" si="21"/>
        <v>88</v>
      </c>
      <c r="C333" s="66" t="s">
        <v>1049</v>
      </c>
      <c r="E333" s="64">
        <f t="shared" si="22"/>
        <v>15</v>
      </c>
    </row>
    <row r="334" spans="1:5" x14ac:dyDescent="0.2">
      <c r="A334" s="64" t="s">
        <v>1050</v>
      </c>
      <c r="B334" s="66">
        <f t="shared" si="21"/>
        <v>89</v>
      </c>
      <c r="C334" s="66" t="s">
        <v>1051</v>
      </c>
      <c r="E334" s="64">
        <f t="shared" si="22"/>
        <v>15</v>
      </c>
    </row>
    <row r="335" spans="1:5" x14ac:dyDescent="0.2">
      <c r="A335" s="64" t="s">
        <v>1052</v>
      </c>
      <c r="B335" s="66">
        <f t="shared" si="21"/>
        <v>90</v>
      </c>
      <c r="C335" s="66" t="s">
        <v>1053</v>
      </c>
      <c r="E335" s="64">
        <f t="shared" si="22"/>
        <v>15</v>
      </c>
    </row>
    <row r="336" spans="1:5" x14ac:dyDescent="0.2">
      <c r="A336" s="64" t="s">
        <v>1054</v>
      </c>
      <c r="B336" s="66">
        <f t="shared" si="21"/>
        <v>91</v>
      </c>
      <c r="C336" s="66" t="s">
        <v>1055</v>
      </c>
      <c r="E336" s="64">
        <f t="shared" si="22"/>
        <v>15</v>
      </c>
    </row>
    <row r="337" spans="1:5" x14ac:dyDescent="0.2">
      <c r="A337" s="64" t="s">
        <v>1056</v>
      </c>
      <c r="B337" s="66">
        <f t="shared" si="21"/>
        <v>92</v>
      </c>
      <c r="C337" s="66" t="s">
        <v>1057</v>
      </c>
      <c r="E337" s="64">
        <f t="shared" si="22"/>
        <v>15</v>
      </c>
    </row>
    <row r="338" spans="1:5" x14ac:dyDescent="0.2">
      <c r="A338" s="64" t="s">
        <v>1058</v>
      </c>
      <c r="B338" s="66">
        <f t="shared" si="21"/>
        <v>93</v>
      </c>
      <c r="C338" s="66" t="s">
        <v>1059</v>
      </c>
      <c r="E338" s="64">
        <f t="shared" si="22"/>
        <v>15</v>
      </c>
    </row>
    <row r="339" spans="1:5" x14ac:dyDescent="0.2">
      <c r="A339" s="64" t="s">
        <v>1060</v>
      </c>
      <c r="B339" s="66">
        <f t="shared" si="21"/>
        <v>94</v>
      </c>
      <c r="C339" s="66" t="s">
        <v>1061</v>
      </c>
      <c r="E339" s="64">
        <f t="shared" si="22"/>
        <v>15</v>
      </c>
    </row>
    <row r="340" spans="1:5" x14ac:dyDescent="0.2">
      <c r="A340" s="64" t="s">
        <v>1062</v>
      </c>
      <c r="B340" s="66">
        <f t="shared" si="21"/>
        <v>95</v>
      </c>
      <c r="C340" s="66" t="s">
        <v>1063</v>
      </c>
      <c r="E340" s="64">
        <f t="shared" si="22"/>
        <v>15</v>
      </c>
    </row>
    <row r="341" spans="1:5" x14ac:dyDescent="0.2">
      <c r="A341" s="64" t="s">
        <v>1064</v>
      </c>
      <c r="B341" s="66">
        <f t="shared" si="21"/>
        <v>96</v>
      </c>
      <c r="C341" s="66" t="s">
        <v>1065</v>
      </c>
      <c r="E341" s="64">
        <f t="shared" si="22"/>
        <v>15</v>
      </c>
    </row>
    <row r="342" spans="1:5" x14ac:dyDescent="0.2">
      <c r="A342" s="64" t="s">
        <v>1066</v>
      </c>
      <c r="B342" s="66">
        <f t="shared" si="21"/>
        <v>97</v>
      </c>
      <c r="C342" s="66" t="s">
        <v>1067</v>
      </c>
      <c r="E342" s="64">
        <f t="shared" si="22"/>
        <v>15</v>
      </c>
    </row>
    <row r="343" spans="1:5" x14ac:dyDescent="0.2">
      <c r="A343" s="64" t="s">
        <v>1068</v>
      </c>
      <c r="B343" s="66">
        <f t="shared" si="21"/>
        <v>98</v>
      </c>
      <c r="C343" s="66" t="s">
        <v>1069</v>
      </c>
      <c r="E343" s="64">
        <f t="shared" si="22"/>
        <v>15</v>
      </c>
    </row>
    <row r="344" spans="1:5" x14ac:dyDescent="0.2">
      <c r="A344" s="64" t="s">
        <v>1070</v>
      </c>
      <c r="B344" s="66">
        <f t="shared" si="21"/>
        <v>99</v>
      </c>
      <c r="C344" s="66" t="s">
        <v>1071</v>
      </c>
      <c r="E344" s="64">
        <f t="shared" si="22"/>
        <v>15</v>
      </c>
    </row>
    <row r="345" spans="1:5" x14ac:dyDescent="0.2">
      <c r="A345" s="64" t="s">
        <v>1072</v>
      </c>
      <c r="B345" s="66" t="s">
        <v>1073</v>
      </c>
      <c r="C345" s="66" t="s">
        <v>1074</v>
      </c>
      <c r="E345" s="64">
        <f t="shared" si="22"/>
        <v>5</v>
      </c>
    </row>
    <row r="346" spans="1:5" x14ac:dyDescent="0.2">
      <c r="A346" s="64" t="s">
        <v>1075</v>
      </c>
      <c r="B346" s="66" t="s">
        <v>1076</v>
      </c>
      <c r="C346" s="66" t="s">
        <v>1077</v>
      </c>
      <c r="E346" s="64">
        <f t="shared" si="22"/>
        <v>6</v>
      </c>
    </row>
    <row r="347" spans="1:5" x14ac:dyDescent="0.2">
      <c r="A347" s="64" t="s">
        <v>1078</v>
      </c>
      <c r="B347" s="66" t="s">
        <v>1079</v>
      </c>
      <c r="C347" s="66" t="s">
        <v>1080</v>
      </c>
      <c r="E347" s="64">
        <f t="shared" si="22"/>
        <v>8</v>
      </c>
    </row>
  </sheetData>
  <dataValidations disablePrompts="1" count="1">
    <dataValidation type="list" allowBlank="1" showInputMessage="1" showErrorMessage="1" sqref="I2" xr:uid="{00000000-0002-0000-0E00-000000000000}">
      <formula1>$C$2:$C$347</formula1>
    </dataValidation>
  </dataValidations>
  <pageMargins left="0.7" right="0.7" top="0.75" bottom="0.75" header="0.3" footer="0.3"/>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ublished="0">
    <tabColor theme="7" tint="0.39997558519241921"/>
  </sheetPr>
  <dimension ref="A1:BI70"/>
  <sheetViews>
    <sheetView zoomScale="95" zoomScaleNormal="95" workbookViewId="0">
      <selection activeCell="BH5" sqref="BH5"/>
    </sheetView>
  </sheetViews>
  <sheetFormatPr baseColWidth="10" defaultColWidth="0" defaultRowHeight="15" zeroHeight="1" outlineLevelCol="1" x14ac:dyDescent="0.2"/>
  <cols>
    <col min="1" max="1" width="2.6640625" style="64" customWidth="1" outlineLevel="1"/>
    <col min="2" max="2" width="4" style="64" customWidth="1" outlineLevel="1"/>
    <col min="3" max="3" width="3.5" style="64" customWidth="1" outlineLevel="1"/>
    <col min="4" max="4" width="3" style="64" customWidth="1" outlineLevel="1"/>
    <col min="5" max="5" width="3.5" style="64" customWidth="1" outlineLevel="1"/>
    <col min="6" max="6" width="15" style="64" customWidth="1" outlineLevel="1"/>
    <col min="7" max="7" width="2.6640625" style="10" customWidth="1"/>
    <col min="8" max="8" width="4.1640625" bestFit="1" customWidth="1"/>
    <col min="9" max="9" width="4" style="66" customWidth="1"/>
    <col min="10" max="10" width="8.6640625" style="66" customWidth="1"/>
    <col min="11" max="11" width="7" style="66" bestFit="1" customWidth="1"/>
    <col min="12" max="12" width="6.5" style="66" customWidth="1"/>
    <col min="13" max="13" width="8.1640625" style="66" customWidth="1"/>
    <col min="14" max="14" width="6.83203125" style="66" customWidth="1"/>
    <col min="15" max="15" width="1" style="66" customWidth="1"/>
    <col min="16" max="17" width="7.5" style="66" customWidth="1"/>
    <col min="18" max="18" width="2.83203125" style="66" customWidth="1"/>
    <col min="19" max="19" width="1.6640625" style="66" customWidth="1"/>
    <col min="20" max="20" width="3.5" style="66" customWidth="1"/>
    <col min="21" max="22" width="7.5" style="66" customWidth="1"/>
    <col min="23" max="24" width="4.5" style="13" customWidth="1"/>
    <col min="25" max="25" width="1.6640625" style="103" customWidth="1"/>
    <col min="26" max="26" width="4.1640625" bestFit="1" customWidth="1"/>
    <col min="27" max="27" width="4" style="66" customWidth="1"/>
    <col min="28" max="28" width="6.5" style="66" bestFit="1" customWidth="1"/>
    <col min="29" max="29" width="7" style="66" bestFit="1" customWidth="1"/>
    <col min="30" max="30" width="6.5" style="66" customWidth="1"/>
    <col min="31" max="31" width="8.1640625" style="66" customWidth="1"/>
    <col min="32" max="32" width="6.83203125" style="66" customWidth="1"/>
    <col min="33" max="33" width="1" style="66" customWidth="1"/>
    <col min="34" max="35" width="7.5" style="66" customWidth="1"/>
    <col min="36" max="36" width="2.83203125" style="66" customWidth="1"/>
    <col min="37" max="37" width="2.5" style="66" bestFit="1" customWidth="1"/>
    <col min="38" max="38" width="3.5" style="66" customWidth="1"/>
    <col min="39" max="40" width="7.5" style="66" customWidth="1"/>
    <col min="41" max="42" width="4.5" style="13" customWidth="1"/>
    <col min="43" max="43" width="1.6640625" style="103" customWidth="1"/>
    <col min="44" max="44" width="4.1640625" bestFit="1" customWidth="1"/>
    <col min="45" max="45" width="4" style="66" customWidth="1"/>
    <col min="46" max="46" width="6.5" style="66" bestFit="1" customWidth="1"/>
    <col min="47" max="47" width="7" style="66" bestFit="1" customWidth="1"/>
    <col min="48" max="48" width="6.5" style="66" customWidth="1"/>
    <col min="49" max="49" width="8.1640625" style="66" customWidth="1"/>
    <col min="50" max="50" width="6.83203125" style="66" customWidth="1"/>
    <col min="51" max="51" width="1" style="66" customWidth="1"/>
    <col min="52" max="53" width="7.5" style="66" customWidth="1"/>
    <col min="54" max="54" width="2.83203125" style="66" customWidth="1"/>
    <col min="55" max="55" width="2.5" style="66" bestFit="1" customWidth="1"/>
    <col min="56" max="56" width="3.5" style="66" customWidth="1"/>
    <col min="57" max="58" width="7.5" style="66" customWidth="1"/>
    <col min="59" max="60" width="4.5" style="13" customWidth="1"/>
    <col min="61" max="61" width="1.6640625" style="64" customWidth="1"/>
    <col min="62" max="62" width="9.1640625" hidden="1" customWidth="1"/>
    <col min="63" max="16384" width="9.1640625" hidden="1"/>
  </cols>
  <sheetData>
    <row r="1" spans="1:61" s="507" customFormat="1" ht="19" customHeight="1" x14ac:dyDescent="0.25">
      <c r="A1" s="132" t="s">
        <v>0</v>
      </c>
      <c r="B1" s="132"/>
      <c r="C1" s="132"/>
      <c r="D1" s="132"/>
      <c r="E1" s="132"/>
      <c r="F1" s="132"/>
      <c r="G1" s="133" t="s">
        <v>225</v>
      </c>
      <c r="H1" s="504"/>
      <c r="I1" s="505"/>
      <c r="J1" s="505"/>
      <c r="K1" s="505"/>
      <c r="L1" s="505"/>
      <c r="M1" s="505"/>
      <c r="N1" s="505"/>
      <c r="O1" s="505"/>
      <c r="P1" s="505"/>
      <c r="Q1" s="505"/>
      <c r="R1" s="505"/>
      <c r="S1" s="505"/>
      <c r="T1" s="505"/>
      <c r="U1" s="505"/>
      <c r="V1" s="505"/>
      <c r="W1" s="505"/>
      <c r="X1" s="505"/>
      <c r="Y1" s="504" t="s">
        <v>226</v>
      </c>
      <c r="Z1" s="614">
        <f>'1. Willkommen'!E1</f>
        <v>0</v>
      </c>
      <c r="AA1" s="958"/>
      <c r="AB1" s="958"/>
      <c r="AC1" s="958"/>
      <c r="AD1" s="958"/>
      <c r="AE1" s="958"/>
      <c r="AF1" s="958"/>
      <c r="AG1" s="958"/>
      <c r="AH1" s="958"/>
      <c r="AI1" s="958"/>
      <c r="AJ1" s="958"/>
      <c r="AK1" s="958"/>
      <c r="AL1" s="958"/>
      <c r="AM1" s="958"/>
      <c r="AN1" s="958"/>
      <c r="AO1" s="958"/>
      <c r="AP1" s="958"/>
      <c r="AQ1" s="504" t="s">
        <v>227</v>
      </c>
      <c r="AR1" s="504"/>
      <c r="AS1" s="505"/>
      <c r="AT1" s="505"/>
      <c r="AU1" s="505"/>
      <c r="AV1" s="505"/>
      <c r="AW1" s="505"/>
      <c r="AX1" s="506"/>
      <c r="AY1" s="506"/>
      <c r="AZ1" s="506"/>
      <c r="BA1" s="506"/>
      <c r="BB1" s="506"/>
      <c r="BC1" s="506"/>
      <c r="BD1" s="506"/>
      <c r="BE1" s="506"/>
      <c r="BF1" s="796" t="s">
        <v>1081</v>
      </c>
      <c r="BG1" s="797"/>
      <c r="BH1" s="797"/>
    </row>
    <row r="2" spans="1:61" x14ac:dyDescent="0.2">
      <c r="B2" s="65"/>
      <c r="C2" s="65"/>
      <c r="D2" s="65"/>
      <c r="E2" s="65"/>
      <c r="G2" s="103"/>
      <c r="H2" s="619" t="str">
        <f>CONCATENATE("Gruppe ",G1)</f>
        <v>Gruppe A</v>
      </c>
      <c r="I2" s="620"/>
      <c r="J2" s="620"/>
      <c r="K2" s="620"/>
      <c r="L2" s="620"/>
      <c r="M2" s="620"/>
      <c r="N2" s="620"/>
      <c r="O2" s="620"/>
      <c r="P2" s="620"/>
      <c r="Q2" s="620"/>
      <c r="R2" s="620"/>
      <c r="S2" s="620"/>
      <c r="T2" s="620"/>
      <c r="U2" s="620"/>
      <c r="V2" s="620"/>
      <c r="W2" s="954" t="s">
        <v>1082</v>
      </c>
      <c r="X2" s="955"/>
      <c r="Z2" s="992" t="str">
        <f>CONCATENATE("Gruppe ",Y1)</f>
        <v>Gruppe B</v>
      </c>
      <c r="AA2" s="993"/>
      <c r="AB2" s="993"/>
      <c r="AC2" s="993"/>
      <c r="AD2" s="993"/>
      <c r="AE2" s="993"/>
      <c r="AF2" s="993"/>
      <c r="AG2" s="993"/>
      <c r="AH2" s="993"/>
      <c r="AI2" s="993"/>
      <c r="AJ2" s="993"/>
      <c r="AK2" s="993"/>
      <c r="AL2" s="993"/>
      <c r="AM2" s="993"/>
      <c r="AN2" s="993"/>
      <c r="AO2" s="895" t="s">
        <v>1082</v>
      </c>
      <c r="AP2" s="896"/>
      <c r="AR2" s="633" t="str">
        <f>CONCATENATE("Gruppe ",AQ1)</f>
        <v>Gruppe C</v>
      </c>
      <c r="AS2" s="634"/>
      <c r="AT2" s="634"/>
      <c r="AU2" s="634"/>
      <c r="AV2" s="634"/>
      <c r="AW2" s="634"/>
      <c r="AX2" s="634"/>
      <c r="AY2" s="634"/>
      <c r="AZ2" s="634"/>
      <c r="BA2" s="634"/>
      <c r="BB2" s="634"/>
      <c r="BC2" s="634"/>
      <c r="BD2" s="634"/>
      <c r="BE2" s="634"/>
      <c r="BF2" s="634"/>
      <c r="BG2" s="812" t="s">
        <v>1082</v>
      </c>
      <c r="BH2" s="813"/>
    </row>
    <row r="3" spans="1:61" s="12" customFormat="1" x14ac:dyDescent="0.2">
      <c r="A3" s="64"/>
      <c r="B3" s="817" t="s">
        <v>10</v>
      </c>
      <c r="C3" s="648"/>
      <c r="D3" s="648"/>
      <c r="E3" s="648"/>
      <c r="F3" s="648"/>
      <c r="G3" s="104"/>
      <c r="H3" s="842" t="s">
        <v>1083</v>
      </c>
      <c r="I3" s="648"/>
      <c r="J3" s="338" t="s">
        <v>1659</v>
      </c>
      <c r="K3" s="339" t="s">
        <v>1084</v>
      </c>
      <c r="L3" s="911" t="s">
        <v>1085</v>
      </c>
      <c r="M3" s="648"/>
      <c r="N3" s="648"/>
      <c r="O3" s="911" t="s">
        <v>1086</v>
      </c>
      <c r="P3" s="648"/>
      <c r="Q3" s="648"/>
      <c r="R3" s="648"/>
      <c r="S3" s="337"/>
      <c r="T3" s="911" t="s">
        <v>1087</v>
      </c>
      <c r="U3" s="648"/>
      <c r="V3" s="648"/>
      <c r="W3" s="916" t="s">
        <v>1082</v>
      </c>
      <c r="X3" s="917"/>
      <c r="Y3" s="104"/>
      <c r="Z3" s="998" t="s">
        <v>1083</v>
      </c>
      <c r="AA3" s="648"/>
      <c r="AB3" s="525" t="str">
        <f>'Group Schedule'!$K$1</f>
        <v>Datum</v>
      </c>
      <c r="AC3" s="526" t="s">
        <v>1084</v>
      </c>
      <c r="AD3" s="701" t="str">
        <f>'Group Schedule'!$J$1</f>
        <v>Ort</v>
      </c>
      <c r="AE3" s="648"/>
      <c r="AF3" s="648"/>
      <c r="AG3" s="701" t="s">
        <v>1086</v>
      </c>
      <c r="AH3" s="648"/>
      <c r="AI3" s="648"/>
      <c r="AJ3" s="648"/>
      <c r="AK3" s="524"/>
      <c r="AL3" s="701" t="s">
        <v>1087</v>
      </c>
      <c r="AM3" s="648"/>
      <c r="AN3" s="648"/>
      <c r="AO3" s="897" t="s">
        <v>1082</v>
      </c>
      <c r="AP3" s="898"/>
      <c r="AQ3" s="104"/>
      <c r="AR3" s="932" t="s">
        <v>1083</v>
      </c>
      <c r="AS3" s="648"/>
      <c r="AT3" s="257" t="str">
        <f>'Group Schedule'!$K$1</f>
        <v>Datum</v>
      </c>
      <c r="AU3" s="258" t="s">
        <v>1084</v>
      </c>
      <c r="AV3" s="649" t="str">
        <f>'Group Schedule'!$J$1</f>
        <v>Ort</v>
      </c>
      <c r="AW3" s="648"/>
      <c r="AX3" s="648"/>
      <c r="AY3" s="649" t="s">
        <v>1086</v>
      </c>
      <c r="AZ3" s="648"/>
      <c r="BA3" s="648"/>
      <c r="BB3" s="648"/>
      <c r="BC3" s="256"/>
      <c r="BD3" s="649" t="s">
        <v>1087</v>
      </c>
      <c r="BE3" s="648"/>
      <c r="BF3" s="648"/>
      <c r="BG3" s="834" t="s">
        <v>1082</v>
      </c>
      <c r="BH3" s="835"/>
      <c r="BI3" s="65"/>
    </row>
    <row r="4" spans="1:61" x14ac:dyDescent="0.2">
      <c r="B4" s="817"/>
      <c r="C4" s="818"/>
      <c r="D4" s="818"/>
      <c r="E4" s="818"/>
      <c r="F4" s="818"/>
      <c r="G4" s="103" t="str">
        <f>CONCATENATE(G$1,"1")</f>
        <v>A1</v>
      </c>
      <c r="H4" s="801">
        <f>VLOOKUP($G4,'Group Schedule'!$C$2:$L$73,4)</f>
        <v>1</v>
      </c>
      <c r="I4" s="624"/>
      <c r="J4" s="546">
        <f>VLOOKUP($G4,'Group Schedule'!$C$2:$L$73,9)</f>
        <v>46184.875</v>
      </c>
      <c r="K4" s="547">
        <f>VLOOKUP($G4,'Group Schedule'!$C$2:$L$73,10)</f>
        <v>46184.875</v>
      </c>
      <c r="L4" s="632" t="str">
        <f>VLOOKUP($G4,'Group Schedule'!$C$2:$L$73,8)</f>
        <v>Mexico City</v>
      </c>
      <c r="M4" s="608"/>
      <c r="N4" s="624"/>
      <c r="O4" s="710" t="str">
        <f ca="1">GrpA!$B$8</f>
        <v>Mexiko</v>
      </c>
      <c r="P4" s="608"/>
      <c r="Q4" s="608"/>
      <c r="R4" s="624"/>
      <c r="S4" s="340" t="s">
        <v>199</v>
      </c>
      <c r="T4" s="695" t="str">
        <f ca="1">GrpA!$D$8</f>
        <v>Südafrika</v>
      </c>
      <c r="U4" s="608"/>
      <c r="V4" s="624"/>
      <c r="W4" s="442"/>
      <c r="X4" s="450"/>
      <c r="Y4" s="103" t="str">
        <f>CONCATENATE(Y$1,"1")</f>
        <v>B1</v>
      </c>
      <c r="Z4" s="830">
        <f>VLOOKUP($Y4,'Group Schedule'!$C$2:$L$73,4)</f>
        <v>3</v>
      </c>
      <c r="AA4" s="624"/>
      <c r="AB4" s="550">
        <f>VLOOKUP($Y4,'Group Schedule'!$C$2:$L$73,9)</f>
        <v>46185.875</v>
      </c>
      <c r="AC4" s="551">
        <f>VLOOKUP($Y4,'Group Schedule'!$C$2:$L$73,10)</f>
        <v>46185.875</v>
      </c>
      <c r="AD4" s="636" t="str">
        <f>VLOOKUP($Y4,'Group Schedule'!$C$2:$L$73,8)</f>
        <v>Toronto</v>
      </c>
      <c r="AE4" s="608"/>
      <c r="AF4" s="624"/>
      <c r="AG4" s="669" t="str">
        <f ca="1">GrpB!$B$8</f>
        <v>Kanada</v>
      </c>
      <c r="AH4" s="608"/>
      <c r="AI4" s="608"/>
      <c r="AJ4" s="624"/>
      <c r="AK4" s="527" t="s">
        <v>199</v>
      </c>
      <c r="AL4" s="889" t="str">
        <f ca="1">GrpB!$D$8</f>
        <v>WAL/BIH/ITA/NIR</v>
      </c>
      <c r="AM4" s="608"/>
      <c r="AN4" s="624"/>
      <c r="AO4" s="442"/>
      <c r="AP4" s="458"/>
      <c r="AQ4" s="103" t="str">
        <f>CONCATENATE(AQ$1,"1")</f>
        <v>C1</v>
      </c>
      <c r="AR4" s="915">
        <f>VLOOKUP($AQ4,'Group Schedule'!$C$2:$L$73,4)</f>
        <v>5</v>
      </c>
      <c r="AS4" s="624"/>
      <c r="AT4" s="554">
        <f>VLOOKUP($AQ4,'Group Schedule'!$C$2:$L$73,9)</f>
        <v>46187.125</v>
      </c>
      <c r="AU4" s="555">
        <f>VLOOKUP($AQ4,'Group Schedule'!$C$2:$L$73,10)</f>
        <v>46187.125</v>
      </c>
      <c r="AV4" s="855" t="str">
        <f>VLOOKUP($AQ4,'Group Schedule'!$C$2:$L$73,8)</f>
        <v>Boston</v>
      </c>
      <c r="AW4" s="608"/>
      <c r="AX4" s="624"/>
      <c r="AY4" s="803" t="str">
        <f ca="1">GrpC!$B$8</f>
        <v>Haiti</v>
      </c>
      <c r="AZ4" s="608"/>
      <c r="BA4" s="608"/>
      <c r="BB4" s="624"/>
      <c r="BC4" s="259" t="s">
        <v>199</v>
      </c>
      <c r="BD4" s="625" t="str">
        <f ca="1">GrpC!$D$8</f>
        <v>Schottland</v>
      </c>
      <c r="BE4" s="608"/>
      <c r="BF4" s="624"/>
      <c r="BG4" s="442"/>
      <c r="BH4" s="470"/>
    </row>
    <row r="5" spans="1:61" x14ac:dyDescent="0.2">
      <c r="B5" s="817" t="s">
        <v>18</v>
      </c>
      <c r="C5" s="818"/>
      <c r="D5" s="818"/>
      <c r="E5" s="818"/>
      <c r="F5" s="818"/>
      <c r="G5" s="103" t="str">
        <f>CONCATENATE(G$1,"2")</f>
        <v>A2</v>
      </c>
      <c r="H5" s="858">
        <f>VLOOKUP($G5,'Group Schedule'!$C$2:$L$73,4)</f>
        <v>2</v>
      </c>
      <c r="I5" s="651"/>
      <c r="J5" s="548">
        <f>VLOOKUP($G5,'Group Schedule'!$C$2:$L$73,9)</f>
        <v>46185.166666666672</v>
      </c>
      <c r="K5" s="549">
        <f>VLOOKUP($G5,'Group Schedule'!$C$2:$L$73,10)</f>
        <v>46185.166666666672</v>
      </c>
      <c r="L5" s="656" t="str">
        <f>VLOOKUP($G5,'Group Schedule'!$C$2:$L$73,8)</f>
        <v>Guadalahara</v>
      </c>
      <c r="M5" s="640"/>
      <c r="N5" s="651"/>
      <c r="O5" s="900" t="str">
        <f ca="1">GrpA!$B$9</f>
        <v>Südkorea</v>
      </c>
      <c r="P5" s="640"/>
      <c r="Q5" s="640"/>
      <c r="R5" s="651"/>
      <c r="S5" s="341" t="s">
        <v>199</v>
      </c>
      <c r="T5" s="705" t="str">
        <f ca="1">GrpA!$D$9</f>
        <v>CZE/IRL/DNK/MKD</v>
      </c>
      <c r="U5" s="640"/>
      <c r="V5" s="651"/>
      <c r="W5" s="444"/>
      <c r="X5" s="451"/>
      <c r="Y5" s="103" t="str">
        <f>CONCATENATE(Y$1,"2")</f>
        <v>B2</v>
      </c>
      <c r="Z5" s="792">
        <f>VLOOKUP($Y5,'Group Schedule'!$C$2:$L$73,4)</f>
        <v>8</v>
      </c>
      <c r="AA5" s="651"/>
      <c r="AB5" s="552">
        <f>VLOOKUP($Y5,'Group Schedule'!$C$2:$L$73,9)</f>
        <v>46186.875</v>
      </c>
      <c r="AC5" s="553">
        <f>VLOOKUP($Y5,'Group Schedule'!$C$2:$L$73,10)</f>
        <v>46186.875</v>
      </c>
      <c r="AD5" s="769" t="str">
        <f>VLOOKUP($Y5,'Group Schedule'!$C$2:$L$73,8)</f>
        <v>San Francisco Bay Area</v>
      </c>
      <c r="AE5" s="640"/>
      <c r="AF5" s="651"/>
      <c r="AG5" s="702" t="str">
        <f ca="1">GrpB!$B$9</f>
        <v>Katar</v>
      </c>
      <c r="AH5" s="640"/>
      <c r="AI5" s="640"/>
      <c r="AJ5" s="651"/>
      <c r="AK5" s="528" t="s">
        <v>199</v>
      </c>
      <c r="AL5" s="708" t="str">
        <f ca="1">GrpB!$D$9</f>
        <v>Schweiz</v>
      </c>
      <c r="AM5" s="640"/>
      <c r="AN5" s="651"/>
      <c r="AO5" s="444"/>
      <c r="AP5" s="459"/>
      <c r="AQ5" s="103" t="str">
        <f>CONCATENATE(AQ$1,"2")</f>
        <v>C2</v>
      </c>
      <c r="AR5" s="759">
        <f>VLOOKUP($AQ5,'Group Schedule'!$C$2:$L$73,4)</f>
        <v>7</v>
      </c>
      <c r="AS5" s="651"/>
      <c r="AT5" s="556">
        <f>VLOOKUP($AQ5,'Group Schedule'!$C$2:$L$73,9)</f>
        <v>46187</v>
      </c>
      <c r="AU5" s="557">
        <f>VLOOKUP($AQ5,'Group Schedule'!$C$2:$L$73,10)</f>
        <v>46187</v>
      </c>
      <c r="AV5" s="762" t="str">
        <f>VLOOKUP($AQ5,'Group Schedule'!$C$2:$L$73,8)</f>
        <v>New York New Jersey</v>
      </c>
      <c r="AW5" s="640"/>
      <c r="AX5" s="651"/>
      <c r="AY5" s="865" t="str">
        <f ca="1">GrpC!$B$9</f>
        <v>Brasilien</v>
      </c>
      <c r="AZ5" s="640"/>
      <c r="BA5" s="640"/>
      <c r="BB5" s="651"/>
      <c r="BC5" s="260" t="s">
        <v>199</v>
      </c>
      <c r="BD5" s="661" t="str">
        <f ca="1">GrpC!$D$9</f>
        <v>Marokko</v>
      </c>
      <c r="BE5" s="640"/>
      <c r="BF5" s="651"/>
      <c r="BG5" s="444"/>
      <c r="BH5" s="471"/>
    </row>
    <row r="6" spans="1:61" x14ac:dyDescent="0.2">
      <c r="B6" s="817"/>
      <c r="C6" s="818"/>
      <c r="D6" s="818"/>
      <c r="E6" s="818"/>
      <c r="F6" s="818"/>
      <c r="G6" s="103" t="str">
        <f>CONCATENATE(G$1,"3")</f>
        <v>A3</v>
      </c>
      <c r="H6" s="801">
        <f>VLOOKUP($G6,'Group Schedule'!$C$2:$L$73,4)</f>
        <v>25</v>
      </c>
      <c r="I6" s="624"/>
      <c r="J6" s="546">
        <f>VLOOKUP($G6,'Group Schedule'!$C$2:$L$73,9)</f>
        <v>46191.75</v>
      </c>
      <c r="K6" s="547">
        <f>VLOOKUP($G6,'Group Schedule'!$C$2:$L$73,10)</f>
        <v>46191.75</v>
      </c>
      <c r="L6" s="632" t="str">
        <f>VLOOKUP($G6,'Group Schedule'!$C$2:$L$73,8)</f>
        <v>Atlanta</v>
      </c>
      <c r="M6" s="608"/>
      <c r="N6" s="624"/>
      <c r="O6" s="710" t="str">
        <f ca="1">GrpA!$B$10</f>
        <v>CZE/IRL/DNK/MKD</v>
      </c>
      <c r="P6" s="608"/>
      <c r="Q6" s="608"/>
      <c r="R6" s="624"/>
      <c r="S6" s="340" t="s">
        <v>199</v>
      </c>
      <c r="T6" s="695" t="str">
        <f ca="1">GrpA!$D$10</f>
        <v>Südafrika</v>
      </c>
      <c r="U6" s="608"/>
      <c r="V6" s="624"/>
      <c r="W6" s="446"/>
      <c r="X6" s="452"/>
      <c r="Y6" s="103" t="str">
        <f>CONCATENATE(Y$1,"3")</f>
        <v>B3</v>
      </c>
      <c r="Z6" s="830">
        <f>VLOOKUP($Y6,'Group Schedule'!$C$2:$L$73,4)</f>
        <v>26</v>
      </c>
      <c r="AA6" s="624"/>
      <c r="AB6" s="550">
        <f>VLOOKUP($Y6,'Group Schedule'!$C$2:$L$73,9)</f>
        <v>46192</v>
      </c>
      <c r="AC6" s="551">
        <f>VLOOKUP($Y6,'Group Schedule'!$C$2:$L$73,10)</f>
        <v>46192</v>
      </c>
      <c r="AD6" s="636" t="str">
        <f>VLOOKUP($Y6,'Group Schedule'!$C$2:$L$73,8)</f>
        <v>Los Angeles</v>
      </c>
      <c r="AE6" s="608"/>
      <c r="AF6" s="624"/>
      <c r="AG6" s="669" t="str">
        <f ca="1">GrpB!$B$10</f>
        <v>Schweiz</v>
      </c>
      <c r="AH6" s="608"/>
      <c r="AI6" s="608"/>
      <c r="AJ6" s="624"/>
      <c r="AK6" s="527" t="s">
        <v>199</v>
      </c>
      <c r="AL6" s="889" t="str">
        <f ca="1">GrpB!$D$10</f>
        <v>WAL/BIH/ITA/NIR</v>
      </c>
      <c r="AM6" s="608"/>
      <c r="AN6" s="624"/>
      <c r="AO6" s="446"/>
      <c r="AP6" s="460"/>
      <c r="AQ6" s="103" t="str">
        <f>CONCATENATE(AQ$1,"3")</f>
        <v>C3</v>
      </c>
      <c r="AR6" s="915">
        <f>VLOOKUP($AQ6,'Group Schedule'!$C$2:$L$73,4)</f>
        <v>29</v>
      </c>
      <c r="AS6" s="624"/>
      <c r="AT6" s="554">
        <f>VLOOKUP($AQ6,'Group Schedule'!$C$2:$L$73,9)</f>
        <v>46193.125</v>
      </c>
      <c r="AU6" s="555">
        <f>VLOOKUP($AQ6,'Group Schedule'!$C$2:$L$73,10)</f>
        <v>46193.125</v>
      </c>
      <c r="AV6" s="855" t="str">
        <f>VLOOKUP($AQ6,'Group Schedule'!$C$2:$L$73,8)</f>
        <v>Philadephia</v>
      </c>
      <c r="AW6" s="608"/>
      <c r="AX6" s="624"/>
      <c r="AY6" s="803" t="str">
        <f ca="1">GrpC!$B$10</f>
        <v>Brasilien</v>
      </c>
      <c r="AZ6" s="608"/>
      <c r="BA6" s="608"/>
      <c r="BB6" s="624"/>
      <c r="BC6" s="259" t="s">
        <v>199</v>
      </c>
      <c r="BD6" s="625" t="str">
        <f ca="1">GrpC!$D$10</f>
        <v>Haiti</v>
      </c>
      <c r="BE6" s="608"/>
      <c r="BF6" s="624"/>
      <c r="BG6" s="446"/>
      <c r="BH6" s="472"/>
    </row>
    <row r="7" spans="1:61" x14ac:dyDescent="0.2">
      <c r="B7" s="817" t="s">
        <v>26</v>
      </c>
      <c r="C7" s="818"/>
      <c r="D7" s="818"/>
      <c r="E7" s="818"/>
      <c r="F7" s="818"/>
      <c r="G7" s="103" t="str">
        <f>CONCATENATE(G$1,"4")</f>
        <v>A4</v>
      </c>
      <c r="H7" s="858">
        <f>VLOOKUP($G7,'Group Schedule'!$C$2:$L$73,4)</f>
        <v>28</v>
      </c>
      <c r="I7" s="651"/>
      <c r="J7" s="548">
        <f>VLOOKUP($G7,'Group Schedule'!$C$2:$L$73,9)</f>
        <v>46192.125</v>
      </c>
      <c r="K7" s="549">
        <f>VLOOKUP($G7,'Group Schedule'!$C$2:$L$73,10)</f>
        <v>46192.125</v>
      </c>
      <c r="L7" s="656" t="str">
        <f>VLOOKUP($G7,'Group Schedule'!$C$2:$L$73,8)</f>
        <v>Guadalahara</v>
      </c>
      <c r="M7" s="640"/>
      <c r="N7" s="651"/>
      <c r="O7" s="900" t="str">
        <f ca="1">GrpA!$B$11</f>
        <v>Mexiko</v>
      </c>
      <c r="P7" s="640"/>
      <c r="Q7" s="640"/>
      <c r="R7" s="651"/>
      <c r="S7" s="341" t="s">
        <v>199</v>
      </c>
      <c r="T7" s="705" t="str">
        <f ca="1">GrpA!$D$11</f>
        <v>Südkorea</v>
      </c>
      <c r="U7" s="640"/>
      <c r="V7" s="651"/>
      <c r="W7" s="444"/>
      <c r="X7" s="451"/>
      <c r="Y7" s="103" t="str">
        <f>CONCATENATE(Y$1,"4")</f>
        <v>B4</v>
      </c>
      <c r="Z7" s="792">
        <f>VLOOKUP($Y7,'Group Schedule'!$C$2:$L$73,4)</f>
        <v>27</v>
      </c>
      <c r="AA7" s="651"/>
      <c r="AB7" s="552">
        <f>VLOOKUP($Y7,'Group Schedule'!$C$2:$L$73,9)</f>
        <v>46192.125</v>
      </c>
      <c r="AC7" s="553">
        <f>VLOOKUP($Y7,'Group Schedule'!$C$2:$L$73,10)</f>
        <v>46192.125</v>
      </c>
      <c r="AD7" s="769" t="str">
        <f>VLOOKUP($Y7,'Group Schedule'!$C$2:$L$73,8)</f>
        <v>Vancouver</v>
      </c>
      <c r="AE7" s="640"/>
      <c r="AF7" s="651"/>
      <c r="AG7" s="702" t="str">
        <f ca="1">GrpB!$B$11</f>
        <v>Kanada</v>
      </c>
      <c r="AH7" s="640"/>
      <c r="AI7" s="640"/>
      <c r="AJ7" s="651"/>
      <c r="AK7" s="528" t="s">
        <v>199</v>
      </c>
      <c r="AL7" s="708" t="str">
        <f ca="1">GrpB!$D$11</f>
        <v>Katar</v>
      </c>
      <c r="AM7" s="640"/>
      <c r="AN7" s="651"/>
      <c r="AO7" s="444"/>
      <c r="AP7" s="459"/>
      <c r="AQ7" s="103" t="str">
        <f>CONCATENATE(AQ$1,"4")</f>
        <v>C4</v>
      </c>
      <c r="AR7" s="759">
        <f>VLOOKUP($AQ7,'Group Schedule'!$C$2:$L$73,4)</f>
        <v>30</v>
      </c>
      <c r="AS7" s="651"/>
      <c r="AT7" s="556">
        <f>VLOOKUP($AQ7,'Group Schedule'!$C$2:$L$73,9)</f>
        <v>46193</v>
      </c>
      <c r="AU7" s="557">
        <f>VLOOKUP($AQ7,'Group Schedule'!$C$2:$L$73,10)</f>
        <v>46193</v>
      </c>
      <c r="AV7" s="762" t="str">
        <f>VLOOKUP($AQ7,'Group Schedule'!$C$2:$L$73,8)</f>
        <v>Boston</v>
      </c>
      <c r="AW7" s="640"/>
      <c r="AX7" s="651"/>
      <c r="AY7" s="865" t="str">
        <f ca="1">GrpC!$B$11</f>
        <v>Schottland</v>
      </c>
      <c r="AZ7" s="640"/>
      <c r="BA7" s="640"/>
      <c r="BB7" s="651"/>
      <c r="BC7" s="260" t="s">
        <v>199</v>
      </c>
      <c r="BD7" s="661" t="str">
        <f ca="1">GrpC!$D$11</f>
        <v>Marokko</v>
      </c>
      <c r="BE7" s="640"/>
      <c r="BF7" s="651"/>
      <c r="BG7" s="444"/>
      <c r="BH7" s="471"/>
    </row>
    <row r="8" spans="1:61" x14ac:dyDescent="0.2">
      <c r="B8" s="817"/>
      <c r="C8" s="818"/>
      <c r="D8" s="818"/>
      <c r="E8" s="818"/>
      <c r="F8" s="818"/>
      <c r="G8" s="103" t="str">
        <f>CONCATENATE(G$1,"5")</f>
        <v>A5</v>
      </c>
      <c r="H8" s="801">
        <f>VLOOKUP($G8,'Group Schedule'!$C$2:$L$73,4)</f>
        <v>53</v>
      </c>
      <c r="I8" s="624"/>
      <c r="J8" s="546">
        <f>VLOOKUP($G8,'Group Schedule'!$C$2:$L$73,9)</f>
        <v>46198.125</v>
      </c>
      <c r="K8" s="547">
        <f>VLOOKUP($G8,'Group Schedule'!$C$2:$L$73,10)</f>
        <v>46198.125</v>
      </c>
      <c r="L8" s="632" t="str">
        <f>VLOOKUP($G8,'Group Schedule'!$C$2:$L$73,8)</f>
        <v>Mexico City</v>
      </c>
      <c r="M8" s="608"/>
      <c r="N8" s="624"/>
      <c r="O8" s="710" t="str">
        <f ca="1">GrpA!$B$12</f>
        <v>CZE/IRL/DNK/MKD</v>
      </c>
      <c r="P8" s="608"/>
      <c r="Q8" s="608"/>
      <c r="R8" s="624"/>
      <c r="S8" s="340" t="s">
        <v>199</v>
      </c>
      <c r="T8" s="695" t="str">
        <f ca="1">GrpA!$D$12</f>
        <v>Mexiko</v>
      </c>
      <c r="U8" s="608"/>
      <c r="V8" s="624"/>
      <c r="W8" s="446"/>
      <c r="X8" s="452"/>
      <c r="Y8" s="103" t="str">
        <f>CONCATENATE(Y$1,"5")</f>
        <v>B5</v>
      </c>
      <c r="Z8" s="830">
        <f>VLOOKUP($Y8,'Group Schedule'!$C$2:$L$73,4)</f>
        <v>51</v>
      </c>
      <c r="AA8" s="624"/>
      <c r="AB8" s="550">
        <f>VLOOKUP($Y8,'Group Schedule'!$C$2:$L$73,9)</f>
        <v>46198</v>
      </c>
      <c r="AC8" s="551">
        <f>VLOOKUP($Y8,'Group Schedule'!$C$2:$L$73,10)</f>
        <v>46198</v>
      </c>
      <c r="AD8" s="636" t="str">
        <f>VLOOKUP($Y8,'Group Schedule'!$C$2:$L$73,8)</f>
        <v>Vancouver</v>
      </c>
      <c r="AE8" s="608"/>
      <c r="AF8" s="624"/>
      <c r="AG8" s="669" t="str">
        <f ca="1">GrpB!$B$12</f>
        <v>Schweiz</v>
      </c>
      <c r="AH8" s="608"/>
      <c r="AI8" s="608"/>
      <c r="AJ8" s="624"/>
      <c r="AK8" s="527" t="s">
        <v>199</v>
      </c>
      <c r="AL8" s="889" t="str">
        <f ca="1">GrpB!$D$12</f>
        <v>Kanada</v>
      </c>
      <c r="AM8" s="608"/>
      <c r="AN8" s="624"/>
      <c r="AO8" s="446"/>
      <c r="AP8" s="460"/>
      <c r="AQ8" s="103" t="str">
        <f>CONCATENATE(AQ$1,"5")</f>
        <v>C5</v>
      </c>
      <c r="AR8" s="915">
        <f>VLOOKUP($AQ8,'Group Schedule'!$C$2:$L$73,4)</f>
        <v>49</v>
      </c>
      <c r="AS8" s="624"/>
      <c r="AT8" s="554">
        <f>VLOOKUP($AQ8,'Group Schedule'!$C$2:$L$73,9)</f>
        <v>46198</v>
      </c>
      <c r="AU8" s="555">
        <f>VLOOKUP($AQ8,'Group Schedule'!$C$2:$L$73,10)</f>
        <v>46198</v>
      </c>
      <c r="AV8" s="855" t="str">
        <f>VLOOKUP($AQ8,'Group Schedule'!$C$2:$L$73,8)</f>
        <v>Miami</v>
      </c>
      <c r="AW8" s="608"/>
      <c r="AX8" s="624"/>
      <c r="AY8" s="803" t="str">
        <f ca="1">GrpC!$B$12</f>
        <v>Schottland</v>
      </c>
      <c r="AZ8" s="608"/>
      <c r="BA8" s="608"/>
      <c r="BB8" s="624"/>
      <c r="BC8" s="259" t="s">
        <v>199</v>
      </c>
      <c r="BD8" s="625" t="str">
        <f ca="1">GrpC!$D$12</f>
        <v>Brasilien</v>
      </c>
      <c r="BE8" s="608"/>
      <c r="BF8" s="624"/>
      <c r="BG8" s="446"/>
      <c r="BH8" s="472"/>
    </row>
    <row r="9" spans="1:61" x14ac:dyDescent="0.2">
      <c r="B9" s="817" t="s">
        <v>35</v>
      </c>
      <c r="C9" s="818"/>
      <c r="D9" s="818"/>
      <c r="E9" s="818"/>
      <c r="F9" s="818"/>
      <c r="G9" s="103" t="str">
        <f>CONCATENATE(G$1,"6")</f>
        <v>A6</v>
      </c>
      <c r="H9" s="858">
        <f>VLOOKUP($G9,'Group Schedule'!$C$2:$L$73,4)</f>
        <v>54</v>
      </c>
      <c r="I9" s="651"/>
      <c r="J9" s="548">
        <f>VLOOKUP($G9,'Group Schedule'!$C$2:$L$73,9)</f>
        <v>46198.125</v>
      </c>
      <c r="K9" s="549">
        <f>VLOOKUP($G9,'Group Schedule'!$C$2:$L$73,10)</f>
        <v>46198.125</v>
      </c>
      <c r="L9" s="656" t="str">
        <f>VLOOKUP($G9,'Group Schedule'!$C$2:$L$73,8)</f>
        <v>Monterrey</v>
      </c>
      <c r="M9" s="640"/>
      <c r="N9" s="651"/>
      <c r="O9" s="900" t="str">
        <f ca="1">GrpA!$B$13</f>
        <v>Südafrika</v>
      </c>
      <c r="P9" s="640"/>
      <c r="Q9" s="640"/>
      <c r="R9" s="651"/>
      <c r="S9" s="341" t="s">
        <v>199</v>
      </c>
      <c r="T9" s="705" t="str">
        <f ca="1">GrpA!$D$13</f>
        <v>Südkorea</v>
      </c>
      <c r="U9" s="640"/>
      <c r="V9" s="651"/>
      <c r="W9" s="448"/>
      <c r="X9" s="453"/>
      <c r="Y9" s="103" t="str">
        <f>CONCATENATE(Y$1,"6")</f>
        <v>B6</v>
      </c>
      <c r="Z9" s="792">
        <f>VLOOKUP($Y9,'Group Schedule'!$C$2:$L$73,4)</f>
        <v>52</v>
      </c>
      <c r="AA9" s="651"/>
      <c r="AB9" s="552">
        <f>VLOOKUP($Y9,'Group Schedule'!$C$2:$L$73,9)</f>
        <v>46198</v>
      </c>
      <c r="AC9" s="553">
        <f>VLOOKUP($Y9,'Group Schedule'!$C$2:$L$73,10)</f>
        <v>46198</v>
      </c>
      <c r="AD9" s="769" t="str">
        <f>VLOOKUP($Y9,'Group Schedule'!$C$2:$L$73,8)</f>
        <v>Seattle</v>
      </c>
      <c r="AE9" s="640"/>
      <c r="AF9" s="651"/>
      <c r="AG9" s="702" t="str">
        <f ca="1">GrpB!$B$13</f>
        <v>WAL/BIH/ITA/NIR</v>
      </c>
      <c r="AH9" s="640"/>
      <c r="AI9" s="640"/>
      <c r="AJ9" s="651"/>
      <c r="AK9" s="528" t="s">
        <v>199</v>
      </c>
      <c r="AL9" s="708" t="str">
        <f ca="1">GrpB!$D$13</f>
        <v>Katar</v>
      </c>
      <c r="AM9" s="640"/>
      <c r="AN9" s="651"/>
      <c r="AO9" s="448"/>
      <c r="AP9" s="461"/>
      <c r="AQ9" s="103" t="str">
        <f>CONCATENATE(AQ$1,"6")</f>
        <v>C6</v>
      </c>
      <c r="AR9" s="759">
        <f>VLOOKUP($AQ9,'Group Schedule'!$C$2:$L$73,4)</f>
        <v>50</v>
      </c>
      <c r="AS9" s="651"/>
      <c r="AT9" s="556">
        <f>VLOOKUP($AQ9,'Group Schedule'!$C$2:$L$73,9)</f>
        <v>46198</v>
      </c>
      <c r="AU9" s="557">
        <f>VLOOKUP($AQ9,'Group Schedule'!$C$2:$L$73,10)</f>
        <v>46198</v>
      </c>
      <c r="AV9" s="762" t="str">
        <f>VLOOKUP($AQ9,'Group Schedule'!$C$2:$L$73,8)</f>
        <v>Atlanta</v>
      </c>
      <c r="AW9" s="640"/>
      <c r="AX9" s="651"/>
      <c r="AY9" s="865" t="str">
        <f ca="1">GrpC!$B$13</f>
        <v>Marokko</v>
      </c>
      <c r="AZ9" s="640"/>
      <c r="BA9" s="640"/>
      <c r="BB9" s="651"/>
      <c r="BC9" s="260" t="s">
        <v>199</v>
      </c>
      <c r="BD9" s="661" t="str">
        <f ca="1">GrpC!$D$13</f>
        <v>Haiti</v>
      </c>
      <c r="BE9" s="640"/>
      <c r="BF9" s="651"/>
      <c r="BG9" s="448"/>
      <c r="BH9" s="473"/>
    </row>
    <row r="10" spans="1:61" ht="3" customHeight="1" x14ac:dyDescent="0.2">
      <c r="B10" s="817"/>
      <c r="C10" s="818"/>
      <c r="D10" s="818"/>
      <c r="E10" s="818"/>
      <c r="F10" s="818"/>
      <c r="G10" s="103"/>
      <c r="H10" s="342"/>
      <c r="I10" s="343"/>
      <c r="J10" s="343"/>
      <c r="K10" s="343"/>
      <c r="L10" s="343"/>
      <c r="M10" s="343"/>
      <c r="N10" s="343"/>
      <c r="O10" s="343"/>
      <c r="P10" s="343"/>
      <c r="Q10" s="343"/>
      <c r="R10" s="343"/>
      <c r="S10" s="343"/>
      <c r="T10" s="343"/>
      <c r="U10" s="343"/>
      <c r="V10" s="343"/>
      <c r="W10" s="277"/>
      <c r="X10" s="148"/>
      <c r="Z10" s="529"/>
      <c r="AA10" s="530"/>
      <c r="AB10" s="530"/>
      <c r="AC10" s="530"/>
      <c r="AD10" s="530"/>
      <c r="AE10" s="530"/>
      <c r="AF10" s="530"/>
      <c r="AG10" s="530"/>
      <c r="AH10" s="530"/>
      <c r="AI10" s="530"/>
      <c r="AJ10" s="530"/>
      <c r="AK10" s="530"/>
      <c r="AL10" s="530"/>
      <c r="AM10" s="530"/>
      <c r="AN10" s="530"/>
      <c r="AO10" s="144"/>
      <c r="AP10" s="145"/>
      <c r="AR10" s="261"/>
      <c r="AS10" s="262"/>
      <c r="AT10" s="262"/>
      <c r="AU10" s="262"/>
      <c r="AV10" s="262"/>
      <c r="AW10" s="262"/>
      <c r="AX10" s="262"/>
      <c r="AY10" s="262"/>
      <c r="AZ10" s="262"/>
      <c r="BA10" s="262"/>
      <c r="BB10" s="262"/>
      <c r="BC10" s="262"/>
      <c r="BD10" s="262"/>
      <c r="BE10" s="262"/>
      <c r="BF10" s="262"/>
      <c r="BG10" s="262"/>
      <c r="BH10" s="263"/>
    </row>
    <row r="11" spans="1:61" x14ac:dyDescent="0.2">
      <c r="B11" s="817"/>
      <c r="C11" s="818"/>
      <c r="D11" s="818"/>
      <c r="E11" s="818"/>
      <c r="F11" s="818"/>
      <c r="G11" s="103"/>
      <c r="H11" s="635"/>
      <c r="I11" s="629"/>
      <c r="J11" s="629"/>
      <c r="K11" s="629"/>
      <c r="L11" s="629"/>
      <c r="M11" s="629"/>
      <c r="N11" s="629"/>
      <c r="O11" s="629"/>
      <c r="P11" s="888" t="s">
        <v>1088</v>
      </c>
      <c r="Q11" s="629"/>
      <c r="R11" s="629"/>
      <c r="S11" s="629"/>
      <c r="T11" s="638"/>
      <c r="U11" s="344"/>
      <c r="V11" s="344"/>
      <c r="W11" s="278"/>
      <c r="X11" s="149"/>
      <c r="Z11" s="979"/>
      <c r="AA11" s="629"/>
      <c r="AB11" s="629"/>
      <c r="AC11" s="629"/>
      <c r="AD11" s="629"/>
      <c r="AE11" s="629"/>
      <c r="AF11" s="629"/>
      <c r="AG11" s="629"/>
      <c r="AH11" s="733" t="s">
        <v>1088</v>
      </c>
      <c r="AI11" s="629"/>
      <c r="AJ11" s="629"/>
      <c r="AK11" s="629"/>
      <c r="AL11" s="629"/>
      <c r="AM11" s="531"/>
      <c r="AN11" s="531"/>
      <c r="AO11" s="146"/>
      <c r="AP11" s="147"/>
      <c r="AR11" s="645"/>
      <c r="AS11" s="629"/>
      <c r="AT11" s="629"/>
      <c r="AU11" s="629"/>
      <c r="AV11" s="629"/>
      <c r="AW11" s="629"/>
      <c r="AX11" s="629"/>
      <c r="AY11" s="629"/>
      <c r="AZ11" s="767" t="s">
        <v>1088</v>
      </c>
      <c r="BA11" s="629"/>
      <c r="BB11" s="629"/>
      <c r="BC11" s="629"/>
      <c r="BD11" s="638"/>
      <c r="BE11" s="264"/>
      <c r="BF11" s="264"/>
      <c r="BG11" s="264"/>
      <c r="BH11" s="265"/>
    </row>
    <row r="12" spans="1:61" x14ac:dyDescent="0.2">
      <c r="B12" s="817" t="s">
        <v>42</v>
      </c>
      <c r="C12" s="818"/>
      <c r="D12" s="818"/>
      <c r="E12" s="818"/>
      <c r="F12" s="818"/>
      <c r="G12" s="103"/>
      <c r="H12" s="345" t="s">
        <v>1089</v>
      </c>
      <c r="I12" s="740" t="s">
        <v>217</v>
      </c>
      <c r="J12" s="631"/>
      <c r="K12" s="631"/>
      <c r="L12" s="631"/>
      <c r="M12" s="347" t="s">
        <v>218</v>
      </c>
      <c r="N12" s="740" t="s">
        <v>222</v>
      </c>
      <c r="O12" s="631"/>
      <c r="P12" s="348" t="s">
        <v>222</v>
      </c>
      <c r="Q12" s="348" t="s">
        <v>221</v>
      </c>
      <c r="R12" s="730" t="s">
        <v>905</v>
      </c>
      <c r="S12" s="608"/>
      <c r="T12" s="608"/>
      <c r="U12" s="346" t="s">
        <v>221</v>
      </c>
      <c r="V12" s="346" t="s">
        <v>905</v>
      </c>
      <c r="W12" s="851" t="s">
        <v>274</v>
      </c>
      <c r="X12" s="852"/>
      <c r="Z12" s="532" t="s">
        <v>1089</v>
      </c>
      <c r="AA12" s="975" t="s">
        <v>217</v>
      </c>
      <c r="AB12" s="608"/>
      <c r="AC12" s="608"/>
      <c r="AD12" s="608"/>
      <c r="AE12" s="526" t="s">
        <v>218</v>
      </c>
      <c r="AF12" s="526" t="s">
        <v>222</v>
      </c>
      <c r="AG12" s="526"/>
      <c r="AH12" s="526" t="s">
        <v>222</v>
      </c>
      <c r="AI12" s="526" t="s">
        <v>221</v>
      </c>
      <c r="AJ12" s="526" t="s">
        <v>905</v>
      </c>
      <c r="AK12" s="526"/>
      <c r="AL12" s="526"/>
      <c r="AM12" s="526" t="s">
        <v>221</v>
      </c>
      <c r="AN12" s="526" t="s">
        <v>905</v>
      </c>
      <c r="AO12" s="839" t="s">
        <v>274</v>
      </c>
      <c r="AP12" s="840"/>
      <c r="AR12" s="266" t="s">
        <v>1089</v>
      </c>
      <c r="AS12" s="722" t="s">
        <v>217</v>
      </c>
      <c r="AT12" s="723"/>
      <c r="AU12" s="723"/>
      <c r="AV12" s="723"/>
      <c r="AW12" s="268" t="s">
        <v>218</v>
      </c>
      <c r="AX12" s="722" t="s">
        <v>222</v>
      </c>
      <c r="AY12" s="723"/>
      <c r="AZ12" s="269" t="s">
        <v>222</v>
      </c>
      <c r="BA12" s="269" t="s">
        <v>221</v>
      </c>
      <c r="BB12" s="997" t="s">
        <v>905</v>
      </c>
      <c r="BC12" s="608"/>
      <c r="BD12" s="608"/>
      <c r="BE12" s="267" t="s">
        <v>221</v>
      </c>
      <c r="BF12" s="267" t="s">
        <v>905</v>
      </c>
      <c r="BG12" s="976" t="s">
        <v>274</v>
      </c>
      <c r="BH12" s="977"/>
    </row>
    <row r="13" spans="1:61" x14ac:dyDescent="0.2">
      <c r="B13" s="428"/>
      <c r="C13" s="428"/>
      <c r="D13" s="428"/>
      <c r="E13" s="428"/>
      <c r="F13" s="428"/>
      <c r="G13" s="103"/>
      <c r="H13" s="349">
        <v>1</v>
      </c>
      <c r="I13" s="725" t="str">
        <f ca="1">GrpA!$C$55</f>
        <v>Mexiko</v>
      </c>
      <c r="J13" s="640"/>
      <c r="K13" s="640"/>
      <c r="L13" s="622"/>
      <c r="M13" s="350">
        <f ca="1">GrpA!$D$55</f>
        <v>0</v>
      </c>
      <c r="N13" s="744">
        <f ca="1">GrpA!$E$55</f>
        <v>0</v>
      </c>
      <c r="O13" s="622"/>
      <c r="P13" s="350">
        <f ca="1">GrpA!$F$55</f>
        <v>0</v>
      </c>
      <c r="Q13" s="350">
        <f ca="1">GrpA!$G$55</f>
        <v>0</v>
      </c>
      <c r="R13" s="744">
        <f ca="1">GrpA!$H$55</f>
        <v>0</v>
      </c>
      <c r="S13" s="640"/>
      <c r="T13" s="622"/>
      <c r="U13" s="350">
        <f ca="1">GrpA!$I$55</f>
        <v>0</v>
      </c>
      <c r="V13" s="350">
        <f ca="1">GrpA!$J$55</f>
        <v>0</v>
      </c>
      <c r="W13" s="744">
        <f ca="1">GrpA!$K$55</f>
        <v>0</v>
      </c>
      <c r="X13" s="622"/>
      <c r="Z13" s="533">
        <v>1</v>
      </c>
      <c r="AA13" s="965" t="str">
        <f ca="1">GrpB!$C$55</f>
        <v>Kanada</v>
      </c>
      <c r="AB13" s="640"/>
      <c r="AC13" s="640"/>
      <c r="AD13" s="622"/>
      <c r="AE13" s="534">
        <f ca="1">GrpB!$D$55</f>
        <v>0</v>
      </c>
      <c r="AF13" s="697">
        <f ca="1">GrpB!$E$55</f>
        <v>0</v>
      </c>
      <c r="AG13" s="622"/>
      <c r="AH13" s="534">
        <f ca="1">GrpB!$F$55</f>
        <v>0</v>
      </c>
      <c r="AI13" s="534">
        <f ca="1">GrpB!$G$55</f>
        <v>0</v>
      </c>
      <c r="AJ13" s="697">
        <f ca="1">GrpB!$H$55</f>
        <v>0</v>
      </c>
      <c r="AK13" s="640"/>
      <c r="AL13" s="622"/>
      <c r="AM13" s="534">
        <f ca="1">GrpB!$I$55</f>
        <v>0</v>
      </c>
      <c r="AN13" s="534">
        <f ca="1">GrpB!$J$55</f>
        <v>0</v>
      </c>
      <c r="AO13" s="697">
        <f ca="1">GrpB!$K$55</f>
        <v>0</v>
      </c>
      <c r="AP13" s="622"/>
      <c r="AR13" s="270">
        <v>1</v>
      </c>
      <c r="AS13" s="999" t="str">
        <f ca="1">GrpC!$C$55</f>
        <v>Brasilien</v>
      </c>
      <c r="AT13" s="640"/>
      <c r="AU13" s="640"/>
      <c r="AV13" s="622"/>
      <c r="AW13" s="271">
        <f ca="1">GrpC!$D$55</f>
        <v>0</v>
      </c>
      <c r="AX13" s="655">
        <f ca="1">GrpC!$E$55</f>
        <v>0</v>
      </c>
      <c r="AY13" s="622"/>
      <c r="AZ13" s="271">
        <f ca="1">GrpC!$F$55</f>
        <v>0</v>
      </c>
      <c r="BA13" s="271">
        <f ca="1">GrpC!$G$55</f>
        <v>0</v>
      </c>
      <c r="BB13" s="655">
        <f ca="1">GrpC!$H$55</f>
        <v>0</v>
      </c>
      <c r="BC13" s="640"/>
      <c r="BD13" s="622"/>
      <c r="BE13" s="271">
        <f ca="1">GrpC!$I$55</f>
        <v>0</v>
      </c>
      <c r="BF13" s="271">
        <f ca="1">GrpC!$J$55</f>
        <v>0</v>
      </c>
      <c r="BG13" s="655">
        <f ca="1">GrpC!$K$55</f>
        <v>0</v>
      </c>
      <c r="BH13" s="622"/>
    </row>
    <row r="14" spans="1:61" x14ac:dyDescent="0.2">
      <c r="B14" s="428" t="s">
        <v>51</v>
      </c>
      <c r="C14" s="428"/>
      <c r="D14" s="428"/>
      <c r="E14" s="428"/>
      <c r="F14" s="428"/>
      <c r="G14" s="103"/>
      <c r="H14" s="351">
        <v>2</v>
      </c>
      <c r="I14" s="656" t="str">
        <f ca="1">GrpA!$C$56</f>
        <v>Südafrika</v>
      </c>
      <c r="J14" s="640"/>
      <c r="K14" s="640"/>
      <c r="L14" s="651"/>
      <c r="M14" s="353">
        <f ca="1">GrpA!$D$56</f>
        <v>0</v>
      </c>
      <c r="N14" s="714">
        <f ca="1">GrpA!$E$56</f>
        <v>0</v>
      </c>
      <c r="O14" s="651"/>
      <c r="P14" s="353">
        <f ca="1">GrpA!$F$56</f>
        <v>0</v>
      </c>
      <c r="Q14" s="353">
        <f ca="1">GrpA!$G$56</f>
        <v>0</v>
      </c>
      <c r="R14" s="991">
        <f ca="1">GrpA!$H$56</f>
        <v>0</v>
      </c>
      <c r="S14" s="640"/>
      <c r="T14" s="651"/>
      <c r="U14" s="353">
        <f ca="1">GrpA!$I$56</f>
        <v>0</v>
      </c>
      <c r="V14" s="353">
        <f ca="1">GrpA!$J$56</f>
        <v>0</v>
      </c>
      <c r="W14" s="991">
        <f ca="1">GrpA!$K$56</f>
        <v>0</v>
      </c>
      <c r="X14" s="651"/>
      <c r="Z14" s="535">
        <v>2</v>
      </c>
      <c r="AA14" s="769" t="str">
        <f ca="1">GrpB!$C$56</f>
        <v>WAL/BIH/ITA/NIR</v>
      </c>
      <c r="AB14" s="640"/>
      <c r="AC14" s="640"/>
      <c r="AD14" s="651"/>
      <c r="AE14" s="536">
        <f ca="1">GrpB!$D$56</f>
        <v>0</v>
      </c>
      <c r="AF14" s="825">
        <f ca="1">GrpB!$E$56</f>
        <v>0</v>
      </c>
      <c r="AG14" s="651"/>
      <c r="AH14" s="536">
        <f ca="1">GrpB!$F$56</f>
        <v>0</v>
      </c>
      <c r="AI14" s="536">
        <f ca="1">GrpB!$G$56</f>
        <v>0</v>
      </c>
      <c r="AJ14" s="820">
        <f ca="1">GrpB!$H$56</f>
        <v>0</v>
      </c>
      <c r="AK14" s="640"/>
      <c r="AL14" s="651"/>
      <c r="AM14" s="536">
        <f ca="1">GrpB!$I$56</f>
        <v>0</v>
      </c>
      <c r="AN14" s="536">
        <f ca="1">GrpB!$J$56</f>
        <v>0</v>
      </c>
      <c r="AO14" s="820">
        <f ca="1">GrpB!$K$56</f>
        <v>0</v>
      </c>
      <c r="AP14" s="651"/>
      <c r="AR14" s="272">
        <v>2</v>
      </c>
      <c r="AS14" s="762" t="str">
        <f ca="1">GrpC!$C$56</f>
        <v>Marokko</v>
      </c>
      <c r="AT14" s="640"/>
      <c r="AU14" s="640"/>
      <c r="AV14" s="651"/>
      <c r="AW14" s="274">
        <f ca="1">GrpC!$D$56</f>
        <v>0</v>
      </c>
      <c r="AX14" s="683">
        <f ca="1">GrpC!$E$56</f>
        <v>0</v>
      </c>
      <c r="AY14" s="651"/>
      <c r="AZ14" s="274">
        <f ca="1">GrpC!$F$56</f>
        <v>0</v>
      </c>
      <c r="BA14" s="274">
        <f ca="1">GrpC!$G$56</f>
        <v>0</v>
      </c>
      <c r="BB14" s="909">
        <f ca="1">GrpC!$H$56</f>
        <v>0</v>
      </c>
      <c r="BC14" s="640"/>
      <c r="BD14" s="651"/>
      <c r="BE14" s="274">
        <f ca="1">GrpC!$I$56</f>
        <v>0</v>
      </c>
      <c r="BF14" s="274">
        <f ca="1">GrpC!$J$56</f>
        <v>0</v>
      </c>
      <c r="BG14" s="909">
        <f ca="1">GrpC!$K$56</f>
        <v>0</v>
      </c>
      <c r="BH14" s="651"/>
    </row>
    <row r="15" spans="1:61" x14ac:dyDescent="0.2">
      <c r="B15" s="428"/>
      <c r="C15" s="428"/>
      <c r="D15" s="428"/>
      <c r="E15" s="428"/>
      <c r="F15" s="428"/>
      <c r="G15" s="103"/>
      <c r="H15" s="349">
        <v>3</v>
      </c>
      <c r="I15" s="725" t="str">
        <f ca="1">GrpA!$C$57</f>
        <v>Südkorea</v>
      </c>
      <c r="J15" s="640"/>
      <c r="K15" s="640"/>
      <c r="L15" s="622"/>
      <c r="M15" s="350">
        <f ca="1">GrpA!$D$57</f>
        <v>0</v>
      </c>
      <c r="N15" s="744">
        <f ca="1">GrpA!$E$57</f>
        <v>0</v>
      </c>
      <c r="O15" s="622"/>
      <c r="P15" s="350">
        <f ca="1">GrpA!$F$57</f>
        <v>0</v>
      </c>
      <c r="Q15" s="350">
        <f ca="1">GrpA!$G$57</f>
        <v>0</v>
      </c>
      <c r="R15" s="744">
        <f ca="1">GrpA!$H$57</f>
        <v>0</v>
      </c>
      <c r="S15" s="640"/>
      <c r="T15" s="622"/>
      <c r="U15" s="350">
        <f ca="1">GrpA!$I$57</f>
        <v>0</v>
      </c>
      <c r="V15" s="350">
        <f ca="1">GrpA!$J$57</f>
        <v>0</v>
      </c>
      <c r="W15" s="744">
        <f ca="1">GrpA!$K$57</f>
        <v>0</v>
      </c>
      <c r="X15" s="622"/>
      <c r="Z15" s="533">
        <v>3</v>
      </c>
      <c r="AA15" s="965" t="str">
        <f ca="1">GrpB!$C$57</f>
        <v>Katar</v>
      </c>
      <c r="AB15" s="640"/>
      <c r="AC15" s="640"/>
      <c r="AD15" s="622"/>
      <c r="AE15" s="534">
        <f ca="1">GrpB!$D$57</f>
        <v>0</v>
      </c>
      <c r="AF15" s="697">
        <f ca="1">GrpB!$E$57</f>
        <v>0</v>
      </c>
      <c r="AG15" s="622"/>
      <c r="AH15" s="534">
        <f ca="1">GrpB!$F$57</f>
        <v>0</v>
      </c>
      <c r="AI15" s="534">
        <f ca="1">GrpB!$G$57</f>
        <v>0</v>
      </c>
      <c r="AJ15" s="697">
        <f ca="1">GrpB!$H$57</f>
        <v>0</v>
      </c>
      <c r="AK15" s="640"/>
      <c r="AL15" s="622"/>
      <c r="AM15" s="534">
        <f ca="1">GrpB!$I$57</f>
        <v>0</v>
      </c>
      <c r="AN15" s="534">
        <f ca="1">GrpB!$J$57</f>
        <v>0</v>
      </c>
      <c r="AO15" s="697">
        <f ca="1">GrpB!$K$57</f>
        <v>0</v>
      </c>
      <c r="AP15" s="622"/>
      <c r="AR15" s="270">
        <v>3</v>
      </c>
      <c r="AS15" s="999" t="str">
        <f ca="1">GrpC!$C$57</f>
        <v>Haiti</v>
      </c>
      <c r="AT15" s="640"/>
      <c r="AU15" s="640"/>
      <c r="AV15" s="622"/>
      <c r="AW15" s="271">
        <f ca="1">GrpC!$D$57</f>
        <v>0</v>
      </c>
      <c r="AX15" s="655">
        <f ca="1">GrpC!$E$57</f>
        <v>0</v>
      </c>
      <c r="AY15" s="622"/>
      <c r="AZ15" s="271">
        <f ca="1">GrpC!$F$57</f>
        <v>0</v>
      </c>
      <c r="BA15" s="271">
        <f ca="1">GrpC!$G$57</f>
        <v>0</v>
      </c>
      <c r="BB15" s="655">
        <f ca="1">GrpC!$H$57</f>
        <v>0</v>
      </c>
      <c r="BC15" s="640"/>
      <c r="BD15" s="622"/>
      <c r="BE15" s="271">
        <f ca="1">GrpC!$I$57</f>
        <v>0</v>
      </c>
      <c r="BF15" s="271">
        <f ca="1">GrpC!$J$57</f>
        <v>0</v>
      </c>
      <c r="BG15" s="655">
        <f ca="1">GrpC!$K$57</f>
        <v>0</v>
      </c>
      <c r="BH15" s="622"/>
    </row>
    <row r="16" spans="1:61" x14ac:dyDescent="0.2">
      <c r="B16" s="428" t="s">
        <v>59</v>
      </c>
      <c r="C16" s="428"/>
      <c r="D16" s="428"/>
      <c r="E16" s="428"/>
      <c r="F16" s="428"/>
      <c r="G16" s="103"/>
      <c r="H16" s="354">
        <v>4</v>
      </c>
      <c r="I16" s="974" t="str">
        <f ca="1">GrpA!$C$58</f>
        <v>CZE/IRL/DNK/MKD</v>
      </c>
      <c r="J16" s="746"/>
      <c r="K16" s="746"/>
      <c r="L16" s="747"/>
      <c r="M16" s="355">
        <f ca="1">GrpA!$D$58</f>
        <v>0</v>
      </c>
      <c r="N16" s="923">
        <f ca="1">GrpA!$E$58</f>
        <v>0</v>
      </c>
      <c r="O16" s="747"/>
      <c r="P16" s="355">
        <f ca="1">GrpA!$F$58</f>
        <v>0</v>
      </c>
      <c r="Q16" s="355">
        <f ca="1">GrpA!$G$58</f>
        <v>0</v>
      </c>
      <c r="R16" s="745">
        <f ca="1">GrpA!$H$58</f>
        <v>0</v>
      </c>
      <c r="S16" s="746"/>
      <c r="T16" s="747"/>
      <c r="U16" s="355">
        <f ca="1">GrpA!$I$58</f>
        <v>0</v>
      </c>
      <c r="V16" s="355">
        <f ca="1">GrpA!$J$58</f>
        <v>0</v>
      </c>
      <c r="W16" s="745">
        <f ca="1">GrpA!$K$58</f>
        <v>0</v>
      </c>
      <c r="X16" s="747"/>
      <c r="Z16" s="537">
        <v>4</v>
      </c>
      <c r="AA16" s="882" t="str">
        <f ca="1">GrpB!$C$58</f>
        <v>Schweiz</v>
      </c>
      <c r="AB16" s="810"/>
      <c r="AC16" s="810"/>
      <c r="AD16" s="811"/>
      <c r="AE16" s="538">
        <f ca="1">GrpB!$D$58</f>
        <v>0</v>
      </c>
      <c r="AF16" s="816">
        <f ca="1">GrpB!$E$58</f>
        <v>0</v>
      </c>
      <c r="AG16" s="811"/>
      <c r="AH16" s="538">
        <f ca="1">GrpB!$F$58</f>
        <v>0</v>
      </c>
      <c r="AI16" s="538">
        <f ca="1">GrpB!$G$58</f>
        <v>0</v>
      </c>
      <c r="AJ16" s="809">
        <f ca="1">GrpB!$H$58</f>
        <v>0</v>
      </c>
      <c r="AK16" s="810"/>
      <c r="AL16" s="811"/>
      <c r="AM16" s="538">
        <f ca="1">GrpB!$I$58</f>
        <v>0</v>
      </c>
      <c r="AN16" s="538">
        <f ca="1">GrpB!$J$58</f>
        <v>0</v>
      </c>
      <c r="AO16" s="809">
        <f ca="1">GrpB!$K$58</f>
        <v>0</v>
      </c>
      <c r="AP16" s="811"/>
      <c r="AR16" s="275">
        <v>4</v>
      </c>
      <c r="AS16" s="893" t="str">
        <f ca="1">GrpC!$C$58</f>
        <v>Schottland</v>
      </c>
      <c r="AT16" s="642"/>
      <c r="AU16" s="642"/>
      <c r="AV16" s="643"/>
      <c r="AW16" s="276">
        <f ca="1">GrpC!$D$58</f>
        <v>0</v>
      </c>
      <c r="AX16" s="804">
        <f ca="1">GrpC!$E$58</f>
        <v>0</v>
      </c>
      <c r="AY16" s="643"/>
      <c r="AZ16" s="276">
        <f ca="1">GrpC!$F$58</f>
        <v>0</v>
      </c>
      <c r="BA16" s="276">
        <f ca="1">GrpC!$G$58</f>
        <v>0</v>
      </c>
      <c r="BB16" s="641">
        <f ca="1">GrpC!$H$58</f>
        <v>0</v>
      </c>
      <c r="BC16" s="642"/>
      <c r="BD16" s="643"/>
      <c r="BE16" s="276">
        <f ca="1">GrpC!$I$58</f>
        <v>0</v>
      </c>
      <c r="BF16" s="276">
        <f ca="1">GrpC!$J$58</f>
        <v>0</v>
      </c>
      <c r="BG16" s="641">
        <f ca="1">GrpC!$K$58</f>
        <v>0</v>
      </c>
      <c r="BH16" s="643"/>
    </row>
    <row r="17" spans="1:61" s="64" customFormat="1" ht="7.5" customHeight="1" x14ac:dyDescent="0.2">
      <c r="B17" s="428"/>
      <c r="C17" s="428"/>
      <c r="D17" s="428"/>
      <c r="E17" s="428"/>
      <c r="F17" s="428"/>
      <c r="G17" s="103" t="s">
        <v>228</v>
      </c>
      <c r="I17" s="66"/>
      <c r="J17" s="66"/>
      <c r="K17" s="66"/>
      <c r="L17" s="66"/>
      <c r="M17" s="66"/>
      <c r="N17" s="66"/>
      <c r="O17" s="66"/>
      <c r="P17" s="66"/>
      <c r="Q17" s="66"/>
      <c r="R17" s="66"/>
      <c r="S17" s="66"/>
      <c r="T17" s="66"/>
      <c r="U17" s="66"/>
      <c r="V17" s="66"/>
      <c r="W17" s="66"/>
      <c r="X17" s="66"/>
      <c r="Y17" s="103" t="s">
        <v>229</v>
      </c>
      <c r="AA17" s="66"/>
      <c r="AB17" s="66"/>
      <c r="AC17" s="66"/>
      <c r="AD17" s="66"/>
      <c r="AE17" s="66"/>
      <c r="AF17" s="66"/>
      <c r="AG17" s="66"/>
      <c r="AH17" s="66"/>
      <c r="AI17" s="66"/>
      <c r="AJ17" s="66"/>
      <c r="AK17" s="66"/>
      <c r="AL17" s="66"/>
      <c r="AM17" s="66"/>
      <c r="AN17" s="66"/>
      <c r="AO17" s="66"/>
      <c r="AP17" s="66"/>
      <c r="AQ17" s="103" t="s">
        <v>230</v>
      </c>
      <c r="AS17" s="66"/>
      <c r="AT17" s="66"/>
      <c r="AU17" s="66"/>
      <c r="AV17" s="66"/>
      <c r="AW17" s="66"/>
      <c r="AX17" s="66"/>
      <c r="AY17" s="66"/>
      <c r="AZ17" s="66"/>
      <c r="BA17" s="66"/>
      <c r="BB17" s="66"/>
      <c r="BC17" s="66"/>
      <c r="BD17" s="66"/>
      <c r="BE17" s="66"/>
      <c r="BF17" s="66"/>
      <c r="BG17" s="66"/>
      <c r="BH17" s="66"/>
    </row>
    <row r="18" spans="1:61" x14ac:dyDescent="0.2">
      <c r="B18" s="428" t="s">
        <v>67</v>
      </c>
      <c r="C18" s="428"/>
      <c r="D18" s="428"/>
      <c r="E18" s="428"/>
      <c r="F18" s="428"/>
      <c r="G18" s="103"/>
      <c r="H18" s="967" t="str">
        <f>CONCATENATE("GROUP ",G17)</f>
        <v>GROUP D</v>
      </c>
      <c r="I18" s="968"/>
      <c r="J18" s="968"/>
      <c r="K18" s="968"/>
      <c r="L18" s="968"/>
      <c r="M18" s="968"/>
      <c r="N18" s="968"/>
      <c r="O18" s="968"/>
      <c r="P18" s="968"/>
      <c r="Q18" s="968"/>
      <c r="R18" s="968"/>
      <c r="S18" s="968"/>
      <c r="T18" s="968"/>
      <c r="U18" s="968"/>
      <c r="V18" s="968"/>
      <c r="W18" s="827" t="s">
        <v>1082</v>
      </c>
      <c r="X18" s="828"/>
      <c r="Z18" s="972" t="str">
        <f>CONCATENATE("GROUP ",Y17)</f>
        <v>GROUP E</v>
      </c>
      <c r="AA18" s="973"/>
      <c r="AB18" s="973"/>
      <c r="AC18" s="973"/>
      <c r="AD18" s="973"/>
      <c r="AE18" s="973"/>
      <c r="AF18" s="973"/>
      <c r="AG18" s="973"/>
      <c r="AH18" s="973"/>
      <c r="AI18" s="973"/>
      <c r="AJ18" s="973"/>
      <c r="AK18" s="973"/>
      <c r="AL18" s="973"/>
      <c r="AM18" s="973"/>
      <c r="AN18" s="973"/>
      <c r="AO18" s="873" t="s">
        <v>1082</v>
      </c>
      <c r="AP18" s="874"/>
      <c r="AR18" s="844" t="str">
        <f>CONCATENATE("GROUP ",AQ17)</f>
        <v>GROUP F</v>
      </c>
      <c r="AS18" s="845"/>
      <c r="AT18" s="845"/>
      <c r="AU18" s="845"/>
      <c r="AV18" s="845"/>
      <c r="AW18" s="845"/>
      <c r="AX18" s="845"/>
      <c r="AY18" s="845"/>
      <c r="AZ18" s="845"/>
      <c r="BA18" s="845"/>
      <c r="BB18" s="845"/>
      <c r="BC18" s="845"/>
      <c r="BD18" s="845"/>
      <c r="BE18" s="845"/>
      <c r="BF18" s="845"/>
      <c r="BG18" s="945" t="s">
        <v>1082</v>
      </c>
      <c r="BH18" s="946"/>
    </row>
    <row r="19" spans="1:61" s="12" customFormat="1" x14ac:dyDescent="0.2">
      <c r="A19" s="64"/>
      <c r="B19" s="64"/>
      <c r="C19" s="64"/>
      <c r="D19" s="64"/>
      <c r="E19" s="64"/>
      <c r="F19" s="64"/>
      <c r="G19" s="104"/>
      <c r="H19" s="969" t="s">
        <v>1083</v>
      </c>
      <c r="I19" s="648"/>
      <c r="J19" s="152" t="str">
        <f>'Group Schedule'!$K$1</f>
        <v>Datum</v>
      </c>
      <c r="K19" s="153" t="s">
        <v>1084</v>
      </c>
      <c r="L19" s="654" t="str">
        <f>'Group Schedule'!$J$1</f>
        <v>Ort</v>
      </c>
      <c r="M19" s="648"/>
      <c r="N19" s="648"/>
      <c r="O19" s="654" t="s">
        <v>1086</v>
      </c>
      <c r="P19" s="648"/>
      <c r="Q19" s="648"/>
      <c r="R19" s="648"/>
      <c r="S19" s="151"/>
      <c r="T19" s="654" t="s">
        <v>1087</v>
      </c>
      <c r="U19" s="648"/>
      <c r="V19" s="648"/>
      <c r="W19" s="890" t="s">
        <v>1082</v>
      </c>
      <c r="X19" s="891"/>
      <c r="Y19" s="104"/>
      <c r="Z19" s="944" t="s">
        <v>1083</v>
      </c>
      <c r="AA19" s="648"/>
      <c r="AB19" s="509" t="str">
        <f>'Group Schedule'!$K$1</f>
        <v>Datum</v>
      </c>
      <c r="AC19" s="509" t="s">
        <v>1084</v>
      </c>
      <c r="AD19" s="823" t="str">
        <f>'Group Schedule'!$J$1</f>
        <v>Ort</v>
      </c>
      <c r="AE19" s="648"/>
      <c r="AF19" s="648"/>
      <c r="AG19" s="823" t="s">
        <v>1086</v>
      </c>
      <c r="AH19" s="648"/>
      <c r="AI19" s="648"/>
      <c r="AJ19" s="648"/>
      <c r="AK19" s="509"/>
      <c r="AL19" s="823" t="s">
        <v>1087</v>
      </c>
      <c r="AM19" s="648"/>
      <c r="AN19" s="648"/>
      <c r="AO19" s="626" t="s">
        <v>1082</v>
      </c>
      <c r="AP19" s="627"/>
      <c r="AQ19" s="104"/>
      <c r="AR19" s="938" t="s">
        <v>1083</v>
      </c>
      <c r="AS19" s="648"/>
      <c r="AT19" s="180" t="str">
        <f>'Group Schedule'!$K$1</f>
        <v>Datum</v>
      </c>
      <c r="AU19" s="181" t="s">
        <v>1084</v>
      </c>
      <c r="AV19" s="761" t="str">
        <f>'Group Schedule'!$J$1</f>
        <v>Ort</v>
      </c>
      <c r="AW19" s="648"/>
      <c r="AX19" s="648"/>
      <c r="AY19" s="761" t="s">
        <v>1086</v>
      </c>
      <c r="AZ19" s="648"/>
      <c r="BA19" s="648"/>
      <c r="BB19" s="648"/>
      <c r="BC19" s="179"/>
      <c r="BD19" s="761" t="s">
        <v>1087</v>
      </c>
      <c r="BE19" s="648"/>
      <c r="BF19" s="648"/>
      <c r="BG19" s="853" t="s">
        <v>1082</v>
      </c>
      <c r="BH19" s="854"/>
      <c r="BI19" s="65"/>
    </row>
    <row r="20" spans="1:61" x14ac:dyDescent="0.2">
      <c r="B20" s="430"/>
      <c r="C20" s="430"/>
      <c r="D20" s="430"/>
      <c r="E20" s="430"/>
      <c r="G20" s="103" t="str">
        <f>CONCATENATE(G$17,"1")</f>
        <v>D1</v>
      </c>
      <c r="H20" s="738">
        <f>VLOOKUP($G20,'Group Schedule'!$C$2:$L$73,4)</f>
        <v>4</v>
      </c>
      <c r="I20" s="624"/>
      <c r="J20" s="558">
        <f>VLOOKUP($G20,'Group Schedule'!$C$2:$L$73,9)</f>
        <v>46186.125</v>
      </c>
      <c r="K20" s="559">
        <f>VLOOKUP($G20,'Group Schedule'!$C$2:$L$73,10)</f>
        <v>46186.125</v>
      </c>
      <c r="L20" s="887" t="str">
        <f>VLOOKUP($G20,'Group Schedule'!$C$2:$L$73,8)</f>
        <v>Los Angeles</v>
      </c>
      <c r="M20" s="608"/>
      <c r="N20" s="624"/>
      <c r="O20" s="670" t="str">
        <f ca="1">GrpD!$B$8</f>
        <v>USA</v>
      </c>
      <c r="P20" s="608"/>
      <c r="Q20" s="608"/>
      <c r="R20" s="624"/>
      <c r="S20" s="357" t="s">
        <v>199</v>
      </c>
      <c r="T20" s="763" t="str">
        <f ca="1">GrpD!$D$8</f>
        <v>Paraguay</v>
      </c>
      <c r="U20" s="608"/>
      <c r="V20" s="624"/>
      <c r="W20" s="442"/>
      <c r="X20" s="443"/>
      <c r="Y20" s="103" t="str">
        <f>CONCATENATE(Y$17,"1")</f>
        <v>E1</v>
      </c>
      <c r="Z20" s="696">
        <f>VLOOKUP($Y20,'Group Schedule'!$C$2:$L$73,4)</f>
        <v>9</v>
      </c>
      <c r="AA20" s="624"/>
      <c r="AB20" s="562">
        <f>VLOOKUP($Y20,'Group Schedule'!$C$2:$L$73,9)</f>
        <v>46188.041666666664</v>
      </c>
      <c r="AC20" s="563">
        <f>VLOOKUP($Y20,'Group Schedule'!$C$2:$L$73,10)</f>
        <v>46188.041666666664</v>
      </c>
      <c r="AD20" s="872" t="str">
        <f>VLOOKUP($Y20,'Group Schedule'!$C$2:$L$73,8)</f>
        <v>Philadephia</v>
      </c>
      <c r="AE20" s="608"/>
      <c r="AF20" s="624"/>
      <c r="AG20" s="665" t="str">
        <f ca="1">GrpE!$B$8</f>
        <v>Elfenbeinküste</v>
      </c>
      <c r="AH20" s="608"/>
      <c r="AI20" s="608"/>
      <c r="AJ20" s="624"/>
      <c r="AK20" s="510" t="s">
        <v>199</v>
      </c>
      <c r="AL20" s="838" t="str">
        <f ca="1">GrpE!$D$8</f>
        <v>Ecuador</v>
      </c>
      <c r="AM20" s="608"/>
      <c r="AN20" s="624"/>
      <c r="AO20" s="442"/>
      <c r="AP20" s="462"/>
      <c r="AQ20" s="103" t="str">
        <f>CONCATENATE(AQ$17,"1")</f>
        <v>F1</v>
      </c>
      <c r="AR20" s="902">
        <f>VLOOKUP($AQ20,'Group Schedule'!$C$2:$L$73,4)</f>
        <v>11</v>
      </c>
      <c r="AS20" s="624"/>
      <c r="AT20" s="566">
        <f>VLOOKUP($AQ20,'Group Schedule'!$C$2:$L$73,9)</f>
        <v>46187.916666666664</v>
      </c>
      <c r="AU20" s="567">
        <f>VLOOKUP($AQ20,'Group Schedule'!$C$2:$L$73,10)</f>
        <v>46187.916666666664</v>
      </c>
      <c r="AV20" s="719" t="str">
        <f>VLOOKUP($AQ20,'Group Schedule'!$C$2:$L$73,8)</f>
        <v>Dallas</v>
      </c>
      <c r="AW20" s="608"/>
      <c r="AX20" s="624"/>
      <c r="AY20" s="766" t="str">
        <f ca="1">GrpF!$B$8</f>
        <v>Niederlande</v>
      </c>
      <c r="AZ20" s="608"/>
      <c r="BA20" s="608"/>
      <c r="BB20" s="624"/>
      <c r="BC20" s="175" t="s">
        <v>199</v>
      </c>
      <c r="BD20" s="717" t="str">
        <f ca="1">GrpF!$D$8</f>
        <v>Japan</v>
      </c>
      <c r="BE20" s="608"/>
      <c r="BF20" s="624"/>
      <c r="BG20" s="442"/>
      <c r="BH20" s="474"/>
    </row>
    <row r="21" spans="1:61" x14ac:dyDescent="0.2">
      <c r="B21" s="430"/>
      <c r="C21" s="430"/>
      <c r="D21" s="430"/>
      <c r="E21" s="430"/>
      <c r="G21" s="103" t="str">
        <f>CONCATENATE(G$17,"2")</f>
        <v>D2</v>
      </c>
      <c r="H21" s="793">
        <f>VLOOKUP($G21,'Group Schedule'!$C$2:$L$73,4)</f>
        <v>6</v>
      </c>
      <c r="I21" s="651"/>
      <c r="J21" s="560">
        <f>VLOOKUP($G21,'Group Schedule'!$C$2:$L$73,9)</f>
        <v>46186.25</v>
      </c>
      <c r="K21" s="561">
        <f>VLOOKUP($G21,'Group Schedule'!$C$2:$L$73,10)</f>
        <v>46186.25</v>
      </c>
      <c r="L21" s="653" t="str">
        <f>VLOOKUP($G21,'Group Schedule'!$C$2:$L$73,8)</f>
        <v>Vancouver</v>
      </c>
      <c r="M21" s="640"/>
      <c r="N21" s="651"/>
      <c r="O21" s="760" t="str">
        <f ca="1">GrpD!$B$9</f>
        <v>Australien</v>
      </c>
      <c r="P21" s="640"/>
      <c r="Q21" s="640"/>
      <c r="R21" s="651"/>
      <c r="S21" s="358" t="s">
        <v>199</v>
      </c>
      <c r="T21" s="650" t="str">
        <f ca="1">GrpD!$D$9</f>
        <v>SVK/KOS/TUR/ROU</v>
      </c>
      <c r="U21" s="640"/>
      <c r="V21" s="651"/>
      <c r="W21" s="444"/>
      <c r="X21" s="445"/>
      <c r="Y21" s="103" t="str">
        <f>CONCATENATE(Y$17,"2")</f>
        <v>E2</v>
      </c>
      <c r="Z21" s="716">
        <f>VLOOKUP($Y21,'Group Schedule'!$C$2:$L$73,4)</f>
        <v>10</v>
      </c>
      <c r="AA21" s="651"/>
      <c r="AB21" s="564">
        <f>VLOOKUP($Y21,'Group Schedule'!$C$2:$L$73,9)</f>
        <v>46187.791666666664</v>
      </c>
      <c r="AC21" s="565">
        <f>VLOOKUP($Y21,'Group Schedule'!$C$2:$L$73,10)</f>
        <v>46187.791666666664</v>
      </c>
      <c r="AD21" s="776" t="str">
        <f>VLOOKUP($Y21,'Group Schedule'!$C$2:$L$73,8)</f>
        <v>Houston</v>
      </c>
      <c r="AE21" s="640"/>
      <c r="AF21" s="651"/>
      <c r="AG21" s="691" t="str">
        <f ca="1">GrpE!$B$9</f>
        <v>Dänemark</v>
      </c>
      <c r="AH21" s="640"/>
      <c r="AI21" s="640"/>
      <c r="AJ21" s="651"/>
      <c r="AK21" s="511" t="s">
        <v>199</v>
      </c>
      <c r="AL21" s="962" t="str">
        <f ca="1">GrpE!$D$9</f>
        <v>Curaçao</v>
      </c>
      <c r="AM21" s="640"/>
      <c r="AN21" s="651"/>
      <c r="AO21" s="444"/>
      <c r="AP21" s="463"/>
      <c r="AQ21" s="103" t="str">
        <f>CONCATENATE(AQ$17,"2")</f>
        <v>F2</v>
      </c>
      <c r="AR21" s="841">
        <f>VLOOKUP($AQ21,'Group Schedule'!$C$2:$L$73,4)</f>
        <v>12</v>
      </c>
      <c r="AS21" s="651"/>
      <c r="AT21" s="568">
        <f>VLOOKUP($AQ21,'Group Schedule'!$C$2:$L$73,9)</f>
        <v>46188.166666666672</v>
      </c>
      <c r="AU21" s="569">
        <f>VLOOKUP($AQ21,'Group Schedule'!$C$2:$L$73,10)</f>
        <v>46188.166666666672</v>
      </c>
      <c r="AV21" s="922" t="str">
        <f>VLOOKUP($AQ21,'Group Schedule'!$C$2:$L$73,8)</f>
        <v>Monterrey</v>
      </c>
      <c r="AW21" s="640"/>
      <c r="AX21" s="651"/>
      <c r="AY21" s="718" t="str">
        <f ca="1">GrpF!$B$9</f>
        <v>UKR/SWE/POL/ALB</v>
      </c>
      <c r="AZ21" s="640"/>
      <c r="BA21" s="640"/>
      <c r="BB21" s="651"/>
      <c r="BC21" s="176" t="s">
        <v>199</v>
      </c>
      <c r="BD21" s="906" t="str">
        <f ca="1">GrpF!$D$9</f>
        <v>Tunesien</v>
      </c>
      <c r="BE21" s="640"/>
      <c r="BF21" s="651"/>
      <c r="BG21" s="444"/>
      <c r="BH21" s="475"/>
    </row>
    <row r="22" spans="1:61" x14ac:dyDescent="0.2">
      <c r="B22" s="431"/>
      <c r="C22" s="431" t="s">
        <v>1090</v>
      </c>
      <c r="D22" s="431"/>
      <c r="E22" s="431" t="s">
        <v>1091</v>
      </c>
      <c r="F22" s="66"/>
      <c r="G22" s="103" t="str">
        <f>CONCATENATE(G$17,"3")</f>
        <v>D3</v>
      </c>
      <c r="H22" s="738">
        <f>VLOOKUP($G22,'Group Schedule'!$C$2:$L$73,4)</f>
        <v>31</v>
      </c>
      <c r="I22" s="624"/>
      <c r="J22" s="558">
        <f>VLOOKUP($G22,'Group Schedule'!$C$2:$L$73,9)</f>
        <v>46192.25</v>
      </c>
      <c r="K22" s="559">
        <f>VLOOKUP($G22,'Group Schedule'!$C$2:$L$73,10)</f>
        <v>46192.25</v>
      </c>
      <c r="L22" s="887" t="str">
        <f>VLOOKUP($G22,'Group Schedule'!$C$2:$L$73,8)</f>
        <v>San Francisco Bay Area</v>
      </c>
      <c r="M22" s="608"/>
      <c r="N22" s="624"/>
      <c r="O22" s="670" t="str">
        <f ca="1">GrpD!$B$10</f>
        <v>SVK/KOS/TUR/ROU</v>
      </c>
      <c r="P22" s="608"/>
      <c r="Q22" s="608"/>
      <c r="R22" s="624"/>
      <c r="S22" s="357" t="s">
        <v>199</v>
      </c>
      <c r="T22" s="763" t="str">
        <f ca="1">GrpD!$D$10</f>
        <v>Paraguay</v>
      </c>
      <c r="U22" s="608"/>
      <c r="V22" s="624"/>
      <c r="W22" s="446"/>
      <c r="X22" s="447"/>
      <c r="Y22" s="103" t="str">
        <f>CONCATENATE(Y$17,"3")</f>
        <v>E3</v>
      </c>
      <c r="Z22" s="696">
        <f>VLOOKUP($Y22,'Group Schedule'!$C$2:$L$73,4)</f>
        <v>33</v>
      </c>
      <c r="AA22" s="624"/>
      <c r="AB22" s="562">
        <f>VLOOKUP($Y22,'Group Schedule'!$C$2:$L$73,9)</f>
        <v>46193.916666666664</v>
      </c>
      <c r="AC22" s="563">
        <f>VLOOKUP($Y22,'Group Schedule'!$C$2:$L$73,10)</f>
        <v>46193.916666666664</v>
      </c>
      <c r="AD22" s="872" t="str">
        <f>VLOOKUP($Y22,'Group Schedule'!$C$2:$L$73,8)</f>
        <v>Toronto</v>
      </c>
      <c r="AE22" s="608"/>
      <c r="AF22" s="624"/>
      <c r="AG22" s="665" t="str">
        <f ca="1">GrpE!$B$10</f>
        <v>Dänemark</v>
      </c>
      <c r="AH22" s="608"/>
      <c r="AI22" s="608"/>
      <c r="AJ22" s="624"/>
      <c r="AK22" s="510" t="s">
        <v>199</v>
      </c>
      <c r="AL22" s="838" t="str">
        <f ca="1">GrpE!$D$10</f>
        <v>Elfenbeinküste</v>
      </c>
      <c r="AM22" s="608"/>
      <c r="AN22" s="624"/>
      <c r="AO22" s="446"/>
      <c r="AP22" s="464"/>
      <c r="AQ22" s="103" t="str">
        <f>CONCATENATE(AQ$17,"3")</f>
        <v>F3</v>
      </c>
      <c r="AR22" s="902">
        <f>VLOOKUP($AQ22,'Group Schedule'!$C$2:$L$73,4)</f>
        <v>35</v>
      </c>
      <c r="AS22" s="624"/>
      <c r="AT22" s="566">
        <f>VLOOKUP($AQ22,'Group Schedule'!$C$2:$L$73,9)</f>
        <v>46193.791666666664</v>
      </c>
      <c r="AU22" s="567">
        <f>VLOOKUP($AQ22,'Group Schedule'!$C$2:$L$73,10)</f>
        <v>46193.791666666664</v>
      </c>
      <c r="AV22" s="719" t="str">
        <f>VLOOKUP($AQ22,'Group Schedule'!$C$2:$L$73,8)</f>
        <v>Houston</v>
      </c>
      <c r="AW22" s="608"/>
      <c r="AX22" s="624"/>
      <c r="AY22" s="766" t="str">
        <f ca="1">GrpF!$B$10</f>
        <v>Niederlande</v>
      </c>
      <c r="AZ22" s="608"/>
      <c r="BA22" s="608"/>
      <c r="BB22" s="624"/>
      <c r="BC22" s="175" t="s">
        <v>199</v>
      </c>
      <c r="BD22" s="717" t="str">
        <f ca="1">GrpF!$D$10</f>
        <v>UKR/SWE/POL/ALB</v>
      </c>
      <c r="BE22" s="608"/>
      <c r="BF22" s="624"/>
      <c r="BG22" s="446"/>
      <c r="BH22" s="476"/>
    </row>
    <row r="23" spans="1:61" x14ac:dyDescent="0.2">
      <c r="C23" s="432" t="s">
        <v>1092</v>
      </c>
      <c r="D23" s="433"/>
      <c r="E23" s="432" t="s">
        <v>1093</v>
      </c>
      <c r="G23" s="103" t="str">
        <f>CONCATENATE(G$17,"4")</f>
        <v>D4</v>
      </c>
      <c r="H23" s="793">
        <f>VLOOKUP($G23,'Group Schedule'!$C$2:$L$73,4)</f>
        <v>32</v>
      </c>
      <c r="I23" s="651"/>
      <c r="J23" s="560">
        <f>VLOOKUP($G23,'Group Schedule'!$C$2:$L$73,9)</f>
        <v>46192.875</v>
      </c>
      <c r="K23" s="561">
        <f>VLOOKUP($G23,'Group Schedule'!$C$2:$L$73,10)</f>
        <v>46192.875</v>
      </c>
      <c r="L23" s="653" t="str">
        <f>VLOOKUP($G23,'Group Schedule'!$C$2:$L$73,8)</f>
        <v>Seattle</v>
      </c>
      <c r="M23" s="640"/>
      <c r="N23" s="651"/>
      <c r="O23" s="760" t="str">
        <f ca="1">GrpD!$B$11</f>
        <v>USA</v>
      </c>
      <c r="P23" s="640"/>
      <c r="Q23" s="640"/>
      <c r="R23" s="651"/>
      <c r="S23" s="358" t="s">
        <v>199</v>
      </c>
      <c r="T23" s="650" t="str">
        <f ca="1">GrpD!$D$11</f>
        <v>Australien</v>
      </c>
      <c r="U23" s="640"/>
      <c r="V23" s="651"/>
      <c r="W23" s="444"/>
      <c r="X23" s="445"/>
      <c r="Y23" s="103" t="str">
        <f>CONCATENATE(Y$17,"4")</f>
        <v>E4</v>
      </c>
      <c r="Z23" s="716">
        <f>VLOOKUP($Y23,'Group Schedule'!$C$2:$L$73,4)</f>
        <v>34</v>
      </c>
      <c r="AA23" s="651"/>
      <c r="AB23" s="564">
        <f>VLOOKUP($Y23,'Group Schedule'!$C$2:$L$73,9)</f>
        <v>46194.083333333328</v>
      </c>
      <c r="AC23" s="565">
        <f>VLOOKUP($Y23,'Group Schedule'!$C$2:$L$73,10)</f>
        <v>46194.083333333328</v>
      </c>
      <c r="AD23" s="776" t="str">
        <f>VLOOKUP($Y23,'Group Schedule'!$C$2:$L$73,8)</f>
        <v>Kansas City</v>
      </c>
      <c r="AE23" s="640"/>
      <c r="AF23" s="651"/>
      <c r="AG23" s="691" t="str">
        <f ca="1">GrpE!$B$11</f>
        <v>Ecuador</v>
      </c>
      <c r="AH23" s="640"/>
      <c r="AI23" s="640"/>
      <c r="AJ23" s="651"/>
      <c r="AK23" s="511" t="s">
        <v>199</v>
      </c>
      <c r="AL23" s="962" t="str">
        <f ca="1">GrpE!$D$11</f>
        <v>Curaçao</v>
      </c>
      <c r="AM23" s="640"/>
      <c r="AN23" s="651"/>
      <c r="AO23" s="444"/>
      <c r="AP23" s="463"/>
      <c r="AQ23" s="103" t="str">
        <f>CONCATENATE(AQ$17,"4")</f>
        <v>F4</v>
      </c>
      <c r="AR23" s="841">
        <f>VLOOKUP($AQ23,'Group Schedule'!$C$2:$L$73,4)</f>
        <v>36</v>
      </c>
      <c r="AS23" s="651"/>
      <c r="AT23" s="568">
        <f>VLOOKUP($AQ23,'Group Schedule'!$C$2:$L$73,9)</f>
        <v>46194.25</v>
      </c>
      <c r="AU23" s="569">
        <f>VLOOKUP($AQ23,'Group Schedule'!$C$2:$L$73,10)</f>
        <v>46194.25</v>
      </c>
      <c r="AV23" s="922" t="str">
        <f>VLOOKUP($AQ23,'Group Schedule'!$C$2:$L$73,8)</f>
        <v>Monterrey</v>
      </c>
      <c r="AW23" s="640"/>
      <c r="AX23" s="651"/>
      <c r="AY23" s="718" t="str">
        <f ca="1">GrpF!$B$11</f>
        <v>Tunesien</v>
      </c>
      <c r="AZ23" s="640"/>
      <c r="BA23" s="640"/>
      <c r="BB23" s="651"/>
      <c r="BC23" s="176" t="s">
        <v>199</v>
      </c>
      <c r="BD23" s="906" t="str">
        <f ca="1">GrpF!$D$11</f>
        <v>Japan</v>
      </c>
      <c r="BE23" s="640"/>
      <c r="BF23" s="651"/>
      <c r="BG23" s="444"/>
      <c r="BH23" s="475"/>
    </row>
    <row r="24" spans="1:61" x14ac:dyDescent="0.2">
      <c r="B24" s="430" t="s">
        <v>1094</v>
      </c>
      <c r="C24" s="430"/>
      <c r="D24" s="430"/>
      <c r="E24" s="430"/>
      <c r="G24" s="103" t="str">
        <f>CONCATENATE(G$17,"5")</f>
        <v>D5</v>
      </c>
      <c r="H24" s="738">
        <f>VLOOKUP($G24,'Group Schedule'!$C$2:$L$73,4)</f>
        <v>59</v>
      </c>
      <c r="I24" s="624"/>
      <c r="J24" s="558">
        <f>VLOOKUP($G24,'Group Schedule'!$C$2:$L$73,9)</f>
        <v>46199.25</v>
      </c>
      <c r="K24" s="559">
        <f>VLOOKUP($G24,'Group Schedule'!$C$2:$L$73,10)</f>
        <v>46199.25</v>
      </c>
      <c r="L24" s="887" t="str">
        <f>VLOOKUP($G24,'Group Schedule'!$C$2:$L$73,8)</f>
        <v>Los Angeles</v>
      </c>
      <c r="M24" s="608"/>
      <c r="N24" s="624"/>
      <c r="O24" s="670" t="str">
        <f ca="1">GrpD!$B$12</f>
        <v>SVK/KOS/TUR/ROU</v>
      </c>
      <c r="P24" s="608"/>
      <c r="Q24" s="608"/>
      <c r="R24" s="624"/>
      <c r="S24" s="357" t="s">
        <v>199</v>
      </c>
      <c r="T24" s="763" t="str">
        <f ca="1">GrpD!$D$12</f>
        <v>USA</v>
      </c>
      <c r="U24" s="608"/>
      <c r="V24" s="624"/>
      <c r="W24" s="446"/>
      <c r="X24" s="447"/>
      <c r="Y24" s="103" t="str">
        <f>CONCATENATE(Y$17,"5")</f>
        <v>E5</v>
      </c>
      <c r="Z24" s="696">
        <f>VLOOKUP($Y24,'Group Schedule'!$C$2:$L$73,4)</f>
        <v>55</v>
      </c>
      <c r="AA24" s="624"/>
      <c r="AB24" s="562">
        <f>VLOOKUP($Y24,'Group Schedule'!$C$2:$L$73,9)</f>
        <v>46198.916666666664</v>
      </c>
      <c r="AC24" s="563">
        <f>VLOOKUP($Y24,'Group Schedule'!$C$2:$L$73,10)</f>
        <v>46198.916666666664</v>
      </c>
      <c r="AD24" s="872" t="str">
        <f>VLOOKUP($Y24,'Group Schedule'!$C$2:$L$73,8)</f>
        <v>Philadephia</v>
      </c>
      <c r="AE24" s="608"/>
      <c r="AF24" s="624"/>
      <c r="AG24" s="665" t="str">
        <f ca="1">GrpE!$B$12</f>
        <v>Curaçao</v>
      </c>
      <c r="AH24" s="608"/>
      <c r="AI24" s="608"/>
      <c r="AJ24" s="624"/>
      <c r="AK24" s="510" t="s">
        <v>199</v>
      </c>
      <c r="AL24" s="838" t="str">
        <f ca="1">GrpE!$D$12</f>
        <v>Elfenbeinküste</v>
      </c>
      <c r="AM24" s="608"/>
      <c r="AN24" s="624"/>
      <c r="AO24" s="446"/>
      <c r="AP24" s="464"/>
      <c r="AQ24" s="103" t="str">
        <f>CONCATENATE(AQ$17,"5")</f>
        <v>F5</v>
      </c>
      <c r="AR24" s="902">
        <f>VLOOKUP($AQ24,'Group Schedule'!$C$2:$L$73,4)</f>
        <v>57</v>
      </c>
      <c r="AS24" s="624"/>
      <c r="AT24" s="566">
        <f>VLOOKUP($AQ24,'Group Schedule'!$C$2:$L$73,9)</f>
        <v>46199.041666666664</v>
      </c>
      <c r="AU24" s="567">
        <f>VLOOKUP($AQ24,'Group Schedule'!$C$2:$L$73,10)</f>
        <v>46199.041666666664</v>
      </c>
      <c r="AV24" s="719" t="str">
        <f>VLOOKUP($AQ24,'Group Schedule'!$C$2:$L$73,8)</f>
        <v>Dallas</v>
      </c>
      <c r="AW24" s="608"/>
      <c r="AX24" s="624"/>
      <c r="AY24" s="766" t="str">
        <f ca="1">GrpF!$B$12</f>
        <v>Japan</v>
      </c>
      <c r="AZ24" s="608"/>
      <c r="BA24" s="608"/>
      <c r="BB24" s="624"/>
      <c r="BC24" s="175" t="s">
        <v>199</v>
      </c>
      <c r="BD24" s="717" t="str">
        <f ca="1">GrpF!$D$12</f>
        <v>UKR/SWE/POL/ALB</v>
      </c>
      <c r="BE24" s="608"/>
      <c r="BF24" s="624"/>
      <c r="BG24" s="446"/>
      <c r="BH24" s="476"/>
    </row>
    <row r="25" spans="1:61" x14ac:dyDescent="0.2">
      <c r="B25" s="430" t="s">
        <v>1095</v>
      </c>
      <c r="C25" s="430"/>
      <c r="D25" s="430"/>
      <c r="E25" s="430"/>
      <c r="G25" s="103" t="str">
        <f>CONCATENATE(G$17,"6")</f>
        <v>D6</v>
      </c>
      <c r="H25" s="793">
        <f>VLOOKUP($G25,'Group Schedule'!$C$2:$L$73,4)</f>
        <v>60</v>
      </c>
      <c r="I25" s="651"/>
      <c r="J25" s="560">
        <f>VLOOKUP($G25,'Group Schedule'!$C$2:$L$73,9)</f>
        <v>46199.25</v>
      </c>
      <c r="K25" s="561">
        <f>VLOOKUP($G25,'Group Schedule'!$C$2:$L$73,10)</f>
        <v>46199.25</v>
      </c>
      <c r="L25" s="653" t="str">
        <f>VLOOKUP($G25,'Group Schedule'!$C$2:$L$73,8)</f>
        <v>San Francisco Bay Area</v>
      </c>
      <c r="M25" s="640"/>
      <c r="N25" s="651"/>
      <c r="O25" s="760" t="str">
        <f ca="1">GrpD!$B$13</f>
        <v>Paraguay</v>
      </c>
      <c r="P25" s="640"/>
      <c r="Q25" s="640"/>
      <c r="R25" s="651"/>
      <c r="S25" s="358" t="s">
        <v>199</v>
      </c>
      <c r="T25" s="650" t="str">
        <f ca="1">GrpD!$D$13</f>
        <v>Australien</v>
      </c>
      <c r="U25" s="640"/>
      <c r="V25" s="651"/>
      <c r="W25" s="448"/>
      <c r="X25" s="449"/>
      <c r="Y25" s="103" t="str">
        <f>CONCATENATE(Y$17,"6")</f>
        <v>E6</v>
      </c>
      <c r="Z25" s="716">
        <f>VLOOKUP($Y25,'Group Schedule'!$C$2:$L$73,4)</f>
        <v>56</v>
      </c>
      <c r="AA25" s="651"/>
      <c r="AB25" s="564">
        <f>VLOOKUP($Y25,'Group Schedule'!$C$2:$L$73,9)</f>
        <v>46198.916666666664</v>
      </c>
      <c r="AC25" s="565">
        <f>VLOOKUP($Y25,'Group Schedule'!$C$2:$L$73,10)</f>
        <v>46198.916666666664</v>
      </c>
      <c r="AD25" s="776" t="str">
        <f>VLOOKUP($Y25,'Group Schedule'!$C$2:$L$73,8)</f>
        <v>New York New Jersey</v>
      </c>
      <c r="AE25" s="640"/>
      <c r="AF25" s="651"/>
      <c r="AG25" s="691" t="str">
        <f ca="1">GrpE!$B$13</f>
        <v>Ecuador</v>
      </c>
      <c r="AH25" s="640"/>
      <c r="AI25" s="640"/>
      <c r="AJ25" s="651"/>
      <c r="AK25" s="511" t="s">
        <v>199</v>
      </c>
      <c r="AL25" s="962" t="str">
        <f ca="1">GrpE!$D$13</f>
        <v>Dänemark</v>
      </c>
      <c r="AM25" s="640"/>
      <c r="AN25" s="651"/>
      <c r="AO25" s="448"/>
      <c r="AP25" s="465"/>
      <c r="AQ25" s="103" t="str">
        <f>CONCATENATE(AQ$17,"6")</f>
        <v>F6</v>
      </c>
      <c r="AR25" s="841">
        <f>VLOOKUP($AQ25,'Group Schedule'!$C$2:$L$73,4)</f>
        <v>58</v>
      </c>
      <c r="AS25" s="651"/>
      <c r="AT25" s="568">
        <f>VLOOKUP($AQ25,'Group Schedule'!$C$2:$L$73,9)</f>
        <v>46199.041666666664</v>
      </c>
      <c r="AU25" s="569">
        <f>VLOOKUP($AQ25,'Group Schedule'!$C$2:$L$73,10)</f>
        <v>46199.041666666664</v>
      </c>
      <c r="AV25" s="922" t="str">
        <f>VLOOKUP($AQ25,'Group Schedule'!$C$2:$L$73,8)</f>
        <v>Kansas City</v>
      </c>
      <c r="AW25" s="640"/>
      <c r="AX25" s="651"/>
      <c r="AY25" s="718" t="str">
        <f ca="1">GrpF!$B$13</f>
        <v>Tunesien</v>
      </c>
      <c r="AZ25" s="640"/>
      <c r="BA25" s="640"/>
      <c r="BB25" s="651"/>
      <c r="BC25" s="176" t="s">
        <v>199</v>
      </c>
      <c r="BD25" s="906" t="str">
        <f ca="1">GrpF!$D$13</f>
        <v>Niederlande</v>
      </c>
      <c r="BE25" s="640"/>
      <c r="BF25" s="651"/>
      <c r="BG25" s="448"/>
      <c r="BH25" s="477"/>
    </row>
    <row r="26" spans="1:61" ht="3" customHeight="1" x14ac:dyDescent="0.2">
      <c r="G26" s="103"/>
      <c r="H26" s="359"/>
      <c r="I26" s="360"/>
      <c r="J26" s="360"/>
      <c r="K26" s="360"/>
      <c r="L26" s="360"/>
      <c r="M26" s="360"/>
      <c r="N26" s="360"/>
      <c r="O26" s="360"/>
      <c r="P26" s="360"/>
      <c r="Q26" s="360"/>
      <c r="R26" s="360"/>
      <c r="S26" s="360"/>
      <c r="T26" s="360"/>
      <c r="U26" s="360"/>
      <c r="V26" s="360"/>
      <c r="W26" s="91"/>
      <c r="X26" s="150"/>
      <c r="Z26" s="512"/>
      <c r="AA26" s="513"/>
      <c r="AB26" s="513"/>
      <c r="AC26" s="513"/>
      <c r="AD26" s="513"/>
      <c r="AE26" s="513"/>
      <c r="AF26" s="513"/>
      <c r="AG26" s="513"/>
      <c r="AH26" s="513"/>
      <c r="AI26" s="513"/>
      <c r="AJ26" s="513"/>
      <c r="AK26" s="513"/>
      <c r="AL26" s="513"/>
      <c r="AM26" s="513"/>
      <c r="AN26" s="513"/>
      <c r="AO26" s="156"/>
      <c r="AP26" s="157"/>
      <c r="AR26" s="182"/>
      <c r="AS26" s="91"/>
      <c r="AT26" s="91"/>
      <c r="AU26" s="91"/>
      <c r="AV26" s="91"/>
      <c r="AW26" s="91"/>
      <c r="AX26" s="91"/>
      <c r="AY26" s="91"/>
      <c r="AZ26" s="91"/>
      <c r="BA26" s="91"/>
      <c r="BB26" s="91"/>
      <c r="BC26" s="91"/>
      <c r="BD26" s="91"/>
      <c r="BE26" s="91"/>
      <c r="BF26" s="91"/>
      <c r="BG26" s="91"/>
      <c r="BH26" s="183"/>
    </row>
    <row r="27" spans="1:61" x14ac:dyDescent="0.2">
      <c r="G27" s="103"/>
      <c r="H27" s="928"/>
      <c r="I27" s="629"/>
      <c r="J27" s="629"/>
      <c r="K27" s="629"/>
      <c r="L27" s="629"/>
      <c r="M27" s="629"/>
      <c r="N27" s="629"/>
      <c r="O27" s="629"/>
      <c r="P27" s="819" t="s">
        <v>1088</v>
      </c>
      <c r="Q27" s="629"/>
      <c r="R27" s="629"/>
      <c r="S27" s="629"/>
      <c r="T27" s="638"/>
      <c r="U27" s="372"/>
      <c r="V27" s="372"/>
      <c r="W27" s="372"/>
      <c r="X27" s="373"/>
      <c r="Z27" s="731"/>
      <c r="AA27" s="629"/>
      <c r="AB27" s="629"/>
      <c r="AC27" s="629"/>
      <c r="AD27" s="629"/>
      <c r="AE27" s="629"/>
      <c r="AF27" s="629"/>
      <c r="AG27" s="629"/>
      <c r="AH27" s="878" t="s">
        <v>1088</v>
      </c>
      <c r="AI27" s="629"/>
      <c r="AJ27" s="629"/>
      <c r="AK27" s="629"/>
      <c r="AL27" s="638"/>
      <c r="AM27" s="514"/>
      <c r="AN27" s="514"/>
      <c r="AO27" s="158"/>
      <c r="AP27" s="159"/>
      <c r="AR27" s="667"/>
      <c r="AS27" s="629"/>
      <c r="AT27" s="629"/>
      <c r="AU27" s="629"/>
      <c r="AV27" s="629"/>
      <c r="AW27" s="629"/>
      <c r="AX27" s="629"/>
      <c r="AY27" s="629"/>
      <c r="AZ27" s="843" t="s">
        <v>1088</v>
      </c>
      <c r="BA27" s="629"/>
      <c r="BB27" s="629"/>
      <c r="BC27" s="629"/>
      <c r="BD27" s="638"/>
      <c r="BE27" s="184"/>
      <c r="BF27" s="184"/>
      <c r="BG27" s="184"/>
      <c r="BH27" s="185"/>
    </row>
    <row r="28" spans="1:61" x14ac:dyDescent="0.2">
      <c r="G28" s="103"/>
      <c r="H28" s="212" t="s">
        <v>1089</v>
      </c>
      <c r="I28" s="826" t="s">
        <v>217</v>
      </c>
      <c r="J28" s="631"/>
      <c r="K28" s="631"/>
      <c r="L28" s="631"/>
      <c r="M28" s="214" t="s">
        <v>218</v>
      </c>
      <c r="N28" s="826" t="s">
        <v>222</v>
      </c>
      <c r="O28" s="631"/>
      <c r="P28" s="215" t="s">
        <v>222</v>
      </c>
      <c r="Q28" s="215" t="s">
        <v>221</v>
      </c>
      <c r="R28" s="941" t="s">
        <v>905</v>
      </c>
      <c r="S28" s="608"/>
      <c r="T28" s="608"/>
      <c r="U28" s="213" t="s">
        <v>221</v>
      </c>
      <c r="V28" s="213" t="s">
        <v>905</v>
      </c>
      <c r="W28" s="698" t="s">
        <v>274</v>
      </c>
      <c r="X28" s="699"/>
      <c r="Z28" s="515" t="s">
        <v>1089</v>
      </c>
      <c r="AA28" s="684" t="s">
        <v>217</v>
      </c>
      <c r="AB28" s="685"/>
      <c r="AC28" s="685"/>
      <c r="AD28" s="685"/>
      <c r="AE28" s="516" t="s">
        <v>218</v>
      </c>
      <c r="AF28" s="684" t="s">
        <v>222</v>
      </c>
      <c r="AG28" s="685"/>
      <c r="AH28" s="517" t="s">
        <v>222</v>
      </c>
      <c r="AI28" s="517" t="s">
        <v>221</v>
      </c>
      <c r="AJ28" s="910" t="s">
        <v>905</v>
      </c>
      <c r="AK28" s="608"/>
      <c r="AL28" s="608"/>
      <c r="AM28" s="516" t="s">
        <v>221</v>
      </c>
      <c r="AN28" s="516" t="s">
        <v>905</v>
      </c>
      <c r="AO28" s="980" t="s">
        <v>274</v>
      </c>
      <c r="AP28" s="981"/>
      <c r="AR28" s="186" t="s">
        <v>1089</v>
      </c>
      <c r="AS28" s="925" t="s">
        <v>217</v>
      </c>
      <c r="AT28" s="631"/>
      <c r="AU28" s="631"/>
      <c r="AV28" s="631"/>
      <c r="AW28" s="172" t="s">
        <v>218</v>
      </c>
      <c r="AX28" s="925" t="s">
        <v>222</v>
      </c>
      <c r="AY28" s="631"/>
      <c r="AZ28" s="173" t="s">
        <v>222</v>
      </c>
      <c r="BA28" s="173" t="s">
        <v>221</v>
      </c>
      <c r="BB28" s="846" t="s">
        <v>905</v>
      </c>
      <c r="BC28" s="608"/>
      <c r="BD28" s="608"/>
      <c r="BE28" s="171" t="s">
        <v>221</v>
      </c>
      <c r="BF28" s="171" t="s">
        <v>905</v>
      </c>
      <c r="BG28" s="952" t="s">
        <v>274</v>
      </c>
      <c r="BH28" s="953"/>
    </row>
    <row r="29" spans="1:61" x14ac:dyDescent="0.2">
      <c r="G29" s="103"/>
      <c r="H29" s="361">
        <v>1</v>
      </c>
      <c r="I29" s="924" t="str">
        <f ca="1">GrpD!$C$55</f>
        <v>USA</v>
      </c>
      <c r="J29" s="640"/>
      <c r="K29" s="640"/>
      <c r="L29" s="622"/>
      <c r="M29" s="362">
        <f ca="1">GrpD!$D$55</f>
        <v>0</v>
      </c>
      <c r="N29" s="706">
        <f ca="1">GrpD!$E$55</f>
        <v>0</v>
      </c>
      <c r="O29" s="622"/>
      <c r="P29" s="362">
        <f ca="1">GrpD!$F$55</f>
        <v>0</v>
      </c>
      <c r="Q29" s="362">
        <f ca="1">GrpD!$G$55</f>
        <v>0</v>
      </c>
      <c r="R29" s="706">
        <f ca="1">GrpD!$H$55</f>
        <v>0</v>
      </c>
      <c r="S29" s="640"/>
      <c r="T29" s="622"/>
      <c r="U29" s="362">
        <f ca="1">GrpD!$I$55</f>
        <v>0</v>
      </c>
      <c r="V29" s="362">
        <f ca="1">GrpD!$J$55</f>
        <v>0</v>
      </c>
      <c r="W29" s="706">
        <f ca="1">GrpD!$K$55</f>
        <v>0</v>
      </c>
      <c r="X29" s="622"/>
      <c r="Z29" s="518">
        <v>1</v>
      </c>
      <c r="AA29" s="660" t="str">
        <f ca="1">GrpE!$C$55</f>
        <v>Dänemark</v>
      </c>
      <c r="AB29" s="640"/>
      <c r="AC29" s="640"/>
      <c r="AD29" s="622"/>
      <c r="AE29" s="519">
        <f ca="1">GrpE!$D$55</f>
        <v>0</v>
      </c>
      <c r="AF29" s="621">
        <f ca="1">GrpE!$E$55</f>
        <v>0</v>
      </c>
      <c r="AG29" s="622"/>
      <c r="AH29" s="519">
        <f ca="1">GrpE!$F$55</f>
        <v>0</v>
      </c>
      <c r="AI29" s="519">
        <f ca="1">GrpE!$G$55</f>
        <v>0</v>
      </c>
      <c r="AJ29" s="621">
        <f ca="1">GrpE!$H$55</f>
        <v>0</v>
      </c>
      <c r="AK29" s="640"/>
      <c r="AL29" s="622"/>
      <c r="AM29" s="519">
        <f ca="1">GrpE!$I$55</f>
        <v>0</v>
      </c>
      <c r="AN29" s="519">
        <f ca="1">GrpE!$J$55</f>
        <v>0</v>
      </c>
      <c r="AO29" s="621">
        <f ca="1">GrpE!$K$55</f>
        <v>0</v>
      </c>
      <c r="AP29" s="622"/>
      <c r="AR29" s="187">
        <v>1</v>
      </c>
      <c r="AS29" s="939" t="str">
        <f ca="1">GrpF!$C$55</f>
        <v>Niederlande</v>
      </c>
      <c r="AT29" s="640"/>
      <c r="AU29" s="640"/>
      <c r="AV29" s="622"/>
      <c r="AW29" s="174">
        <f ca="1">GrpF!$D$55</f>
        <v>0</v>
      </c>
      <c r="AX29" s="848">
        <f ca="1">GrpF!$E$55</f>
        <v>0</v>
      </c>
      <c r="AY29" s="622"/>
      <c r="AZ29" s="174">
        <f ca="1">GrpF!$F$55</f>
        <v>0</v>
      </c>
      <c r="BA29" s="174">
        <f ca="1">GrpF!$G$55</f>
        <v>0</v>
      </c>
      <c r="BB29" s="848">
        <f ca="1">GrpF!$H$55</f>
        <v>0</v>
      </c>
      <c r="BC29" s="640"/>
      <c r="BD29" s="622"/>
      <c r="BE29" s="174">
        <f ca="1">GrpF!$I$55</f>
        <v>0</v>
      </c>
      <c r="BF29" s="174">
        <f ca="1">GrpF!$J$55</f>
        <v>0</v>
      </c>
      <c r="BG29" s="848">
        <f ca="1">GrpF!$K$55</f>
        <v>0</v>
      </c>
      <c r="BH29" s="622"/>
    </row>
    <row r="30" spans="1:61" x14ac:dyDescent="0.2">
      <c r="G30" s="103"/>
      <c r="H30" s="363">
        <v>2</v>
      </c>
      <c r="I30" s="653" t="str">
        <f ca="1">GrpD!$C$56</f>
        <v>Paraguay</v>
      </c>
      <c r="J30" s="640"/>
      <c r="K30" s="640"/>
      <c r="L30" s="651"/>
      <c r="M30" s="365">
        <f ca="1">GrpD!$D$56</f>
        <v>0</v>
      </c>
      <c r="N30" s="829">
        <f ca="1">GrpD!$E$56</f>
        <v>0</v>
      </c>
      <c r="O30" s="651"/>
      <c r="P30" s="365">
        <f ca="1">GrpD!$F$56</f>
        <v>0</v>
      </c>
      <c r="Q30" s="365">
        <f ca="1">GrpD!$G$56</f>
        <v>0</v>
      </c>
      <c r="R30" s="788">
        <f ca="1">GrpD!$H$56</f>
        <v>0</v>
      </c>
      <c r="S30" s="640"/>
      <c r="T30" s="651"/>
      <c r="U30" s="365">
        <f ca="1">GrpD!$I$56</f>
        <v>0</v>
      </c>
      <c r="V30" s="365">
        <f ca="1">GrpD!$J$56</f>
        <v>0</v>
      </c>
      <c r="W30" s="788">
        <f ca="1">GrpD!$K$56</f>
        <v>0</v>
      </c>
      <c r="X30" s="651"/>
      <c r="Z30" s="520">
        <v>2</v>
      </c>
      <c r="AA30" s="776" t="str">
        <f ca="1">GrpE!$C$56</f>
        <v>Curaçao</v>
      </c>
      <c r="AB30" s="640"/>
      <c r="AC30" s="640"/>
      <c r="AD30" s="651"/>
      <c r="AE30" s="521">
        <f ca="1">GrpE!$D$56</f>
        <v>0</v>
      </c>
      <c r="AF30" s="966">
        <f ca="1">GrpE!$E$56</f>
        <v>0</v>
      </c>
      <c r="AG30" s="651"/>
      <c r="AH30" s="521">
        <f ca="1">GrpE!$F$56</f>
        <v>0</v>
      </c>
      <c r="AI30" s="521">
        <f ca="1">GrpE!$G$56</f>
        <v>0</v>
      </c>
      <c r="AJ30" s="883">
        <f ca="1">GrpE!$H$56</f>
        <v>0</v>
      </c>
      <c r="AK30" s="640"/>
      <c r="AL30" s="651"/>
      <c r="AM30" s="521">
        <f ca="1">GrpE!$I$56</f>
        <v>0</v>
      </c>
      <c r="AN30" s="521">
        <f ca="1">GrpE!$J$56</f>
        <v>0</v>
      </c>
      <c r="AO30" s="883">
        <f ca="1">GrpE!$K$56</f>
        <v>0</v>
      </c>
      <c r="AP30" s="651"/>
      <c r="AR30" s="188">
        <v>2</v>
      </c>
      <c r="AS30" s="922" t="str">
        <f ca="1">GrpF!$C$56</f>
        <v>Japan</v>
      </c>
      <c r="AT30" s="640"/>
      <c r="AU30" s="640"/>
      <c r="AV30" s="651"/>
      <c r="AW30" s="178">
        <f ca="1">GrpF!$D$56</f>
        <v>0</v>
      </c>
      <c r="AX30" s="903">
        <f ca="1">GrpF!$E$56</f>
        <v>0</v>
      </c>
      <c r="AY30" s="651"/>
      <c r="AZ30" s="178">
        <f ca="1">GrpF!$F$56</f>
        <v>0</v>
      </c>
      <c r="BA30" s="178">
        <f ca="1">GrpF!$G$56</f>
        <v>0</v>
      </c>
      <c r="BB30" s="892">
        <f ca="1">GrpF!$H$56</f>
        <v>0</v>
      </c>
      <c r="BC30" s="640"/>
      <c r="BD30" s="651"/>
      <c r="BE30" s="178">
        <f ca="1">GrpF!$I$56</f>
        <v>0</v>
      </c>
      <c r="BF30" s="178">
        <f ca="1">GrpF!$J$56</f>
        <v>0</v>
      </c>
      <c r="BG30" s="892">
        <f ca="1">GrpF!$K$56</f>
        <v>0</v>
      </c>
      <c r="BH30" s="651"/>
    </row>
    <row r="31" spans="1:61" x14ac:dyDescent="0.2">
      <c r="G31" s="103"/>
      <c r="H31" s="361">
        <v>3</v>
      </c>
      <c r="I31" s="924" t="str">
        <f ca="1">GrpD!$C$57</f>
        <v>Australien</v>
      </c>
      <c r="J31" s="640"/>
      <c r="K31" s="640"/>
      <c r="L31" s="622"/>
      <c r="M31" s="362">
        <f ca="1">GrpD!$D$57</f>
        <v>0</v>
      </c>
      <c r="N31" s="706">
        <f ca="1">GrpD!$E$57</f>
        <v>0</v>
      </c>
      <c r="O31" s="622"/>
      <c r="P31" s="362">
        <f ca="1">GrpD!$F$57</f>
        <v>0</v>
      </c>
      <c r="Q31" s="362">
        <f ca="1">GrpD!$G$57</f>
        <v>0</v>
      </c>
      <c r="R31" s="706">
        <f ca="1">GrpD!$H$57</f>
        <v>0</v>
      </c>
      <c r="S31" s="640"/>
      <c r="T31" s="622"/>
      <c r="U31" s="362">
        <f ca="1">GrpD!$I$57</f>
        <v>0</v>
      </c>
      <c r="V31" s="362">
        <f ca="1">GrpD!$J$57</f>
        <v>0</v>
      </c>
      <c r="W31" s="706">
        <f ca="1">GrpD!$K$57</f>
        <v>0</v>
      </c>
      <c r="X31" s="622"/>
      <c r="Z31" s="518">
        <v>3</v>
      </c>
      <c r="AA31" s="660" t="str">
        <f ca="1">GrpE!$C$57</f>
        <v>Elfenbeinküste</v>
      </c>
      <c r="AB31" s="640"/>
      <c r="AC31" s="640"/>
      <c r="AD31" s="622"/>
      <c r="AE31" s="519">
        <f ca="1">GrpE!$D$57</f>
        <v>0</v>
      </c>
      <c r="AF31" s="621">
        <f ca="1">GrpE!$E$57</f>
        <v>0</v>
      </c>
      <c r="AG31" s="622"/>
      <c r="AH31" s="519">
        <f ca="1">GrpE!$F$57</f>
        <v>0</v>
      </c>
      <c r="AI31" s="519">
        <f ca="1">GrpE!$G$57</f>
        <v>0</v>
      </c>
      <c r="AJ31" s="621">
        <f ca="1">GrpE!$H$57</f>
        <v>0</v>
      </c>
      <c r="AK31" s="640"/>
      <c r="AL31" s="622"/>
      <c r="AM31" s="519">
        <f ca="1">GrpE!$I$57</f>
        <v>0</v>
      </c>
      <c r="AN31" s="519">
        <f ca="1">GrpE!$J$57</f>
        <v>0</v>
      </c>
      <c r="AO31" s="621">
        <f ca="1">GrpE!$K$57</f>
        <v>0</v>
      </c>
      <c r="AP31" s="622"/>
      <c r="AR31" s="187">
        <v>3</v>
      </c>
      <c r="AS31" s="939" t="str">
        <f ca="1">GrpF!$C$57</f>
        <v>UKR/SWE/POL/ALB</v>
      </c>
      <c r="AT31" s="640"/>
      <c r="AU31" s="640"/>
      <c r="AV31" s="622"/>
      <c r="AW31" s="174">
        <f ca="1">GrpF!$D$57</f>
        <v>0</v>
      </c>
      <c r="AX31" s="848">
        <f ca="1">GrpF!$E$57</f>
        <v>0</v>
      </c>
      <c r="AY31" s="622"/>
      <c r="AZ31" s="174">
        <f ca="1">GrpF!$F$57</f>
        <v>0</v>
      </c>
      <c r="BA31" s="174">
        <f ca="1">GrpF!$G$57</f>
        <v>0</v>
      </c>
      <c r="BB31" s="848">
        <f ca="1">GrpF!$H$57</f>
        <v>0</v>
      </c>
      <c r="BC31" s="640"/>
      <c r="BD31" s="622"/>
      <c r="BE31" s="174">
        <f ca="1">GrpF!$I$57</f>
        <v>0</v>
      </c>
      <c r="BF31" s="174">
        <f ca="1">GrpF!$J$57</f>
        <v>0</v>
      </c>
      <c r="BG31" s="848">
        <f ca="1">GrpF!$K$57</f>
        <v>0</v>
      </c>
      <c r="BH31" s="622"/>
    </row>
    <row r="32" spans="1:61" x14ac:dyDescent="0.2">
      <c r="G32" s="103"/>
      <c r="H32" s="366">
        <v>4</v>
      </c>
      <c r="I32" s="970" t="str">
        <f ca="1">GrpD!$C$58</f>
        <v>SVK/KOS/TUR/ROU</v>
      </c>
      <c r="J32" s="781"/>
      <c r="K32" s="781"/>
      <c r="L32" s="782"/>
      <c r="M32" s="367">
        <f ca="1">GrpD!$D$58</f>
        <v>0</v>
      </c>
      <c r="N32" s="961">
        <f ca="1">GrpD!$E$58</f>
        <v>0</v>
      </c>
      <c r="O32" s="782"/>
      <c r="P32" s="367">
        <f ca="1">GrpD!$F$58</f>
        <v>0</v>
      </c>
      <c r="Q32" s="367">
        <f ca="1">GrpD!$G$58</f>
        <v>0</v>
      </c>
      <c r="R32" s="780">
        <f ca="1">GrpD!$H$58</f>
        <v>0</v>
      </c>
      <c r="S32" s="781"/>
      <c r="T32" s="782"/>
      <c r="U32" s="367">
        <f ca="1">GrpD!$I$58</f>
        <v>0</v>
      </c>
      <c r="V32" s="367">
        <f ca="1">GrpD!$J$58</f>
        <v>0</v>
      </c>
      <c r="W32" s="780">
        <f ca="1">GrpD!$K$58</f>
        <v>0</v>
      </c>
      <c r="X32" s="782"/>
      <c r="Z32" s="522">
        <v>4</v>
      </c>
      <c r="AA32" s="870" t="str">
        <f ca="1">GrpE!$C$58</f>
        <v>Ecuador</v>
      </c>
      <c r="AB32" s="832"/>
      <c r="AC32" s="832"/>
      <c r="AD32" s="833"/>
      <c r="AE32" s="523">
        <f ca="1">GrpE!$D$58</f>
        <v>0</v>
      </c>
      <c r="AF32" s="879">
        <f ca="1">GrpE!$E$58</f>
        <v>0</v>
      </c>
      <c r="AG32" s="833"/>
      <c r="AH32" s="523">
        <f ca="1">GrpE!$F$58</f>
        <v>0</v>
      </c>
      <c r="AI32" s="523">
        <f ca="1">GrpE!$G$58</f>
        <v>0</v>
      </c>
      <c r="AJ32" s="831">
        <f ca="1">GrpE!$H$58</f>
        <v>0</v>
      </c>
      <c r="AK32" s="832"/>
      <c r="AL32" s="833"/>
      <c r="AM32" s="523">
        <f ca="1">GrpE!$I$58</f>
        <v>0</v>
      </c>
      <c r="AN32" s="523">
        <f ca="1">GrpE!$J$58</f>
        <v>0</v>
      </c>
      <c r="AO32" s="831">
        <f ca="1">GrpE!$K$58</f>
        <v>0</v>
      </c>
      <c r="AP32" s="833"/>
      <c r="AR32" s="189">
        <v>4</v>
      </c>
      <c r="AS32" s="908" t="str">
        <f ca="1">GrpF!$C$58</f>
        <v>Tunesien</v>
      </c>
      <c r="AT32" s="806"/>
      <c r="AU32" s="806"/>
      <c r="AV32" s="807"/>
      <c r="AW32" s="190">
        <f ca="1">GrpF!$D$58</f>
        <v>0</v>
      </c>
      <c r="AX32" s="963">
        <f ca="1">GrpF!$E$58</f>
        <v>0</v>
      </c>
      <c r="AY32" s="807"/>
      <c r="AZ32" s="190">
        <f ca="1">GrpF!$F$58</f>
        <v>0</v>
      </c>
      <c r="BA32" s="190">
        <f ca="1">GrpF!$G$58</f>
        <v>0</v>
      </c>
      <c r="BB32" s="805">
        <f ca="1">GrpF!$H$58</f>
        <v>0</v>
      </c>
      <c r="BC32" s="806"/>
      <c r="BD32" s="807"/>
      <c r="BE32" s="190">
        <f ca="1">GrpF!$I$58</f>
        <v>0</v>
      </c>
      <c r="BF32" s="190">
        <f ca="1">GrpF!$J$58</f>
        <v>0</v>
      </c>
      <c r="BG32" s="805">
        <f ca="1">GrpF!$K$58</f>
        <v>0</v>
      </c>
      <c r="BH32" s="807"/>
    </row>
    <row r="33" spans="1:61" s="64" customFormat="1" ht="7.5" customHeight="1" x14ac:dyDescent="0.2">
      <c r="G33" s="103" t="s">
        <v>231</v>
      </c>
      <c r="I33" s="66"/>
      <c r="J33" s="66"/>
      <c r="K33" s="66"/>
      <c r="L33" s="66"/>
      <c r="M33" s="66"/>
      <c r="N33" s="66"/>
      <c r="O33" s="66"/>
      <c r="P33" s="66"/>
      <c r="Q33" s="66"/>
      <c r="R33" s="66"/>
      <c r="S33" s="66"/>
      <c r="T33" s="66"/>
      <c r="U33" s="66"/>
      <c r="V33" s="66"/>
      <c r="W33" s="66"/>
      <c r="X33" s="66"/>
      <c r="Y33" s="103" t="s">
        <v>232</v>
      </c>
      <c r="AA33" s="66"/>
      <c r="AB33" s="66"/>
      <c r="AC33" s="66"/>
      <c r="AD33" s="66"/>
      <c r="AE33" s="66"/>
      <c r="AF33" s="66"/>
      <c r="AG33" s="66"/>
      <c r="AH33" s="66"/>
      <c r="AI33" s="66"/>
      <c r="AJ33" s="66"/>
      <c r="AK33" s="66"/>
      <c r="AL33" s="66"/>
      <c r="AM33" s="66"/>
      <c r="AN33" s="66"/>
      <c r="AO33" s="66"/>
      <c r="AP33" s="66"/>
      <c r="AQ33" s="103" t="s">
        <v>233</v>
      </c>
      <c r="AS33" s="66"/>
      <c r="AT33" s="66"/>
      <c r="AU33" s="66"/>
      <c r="AV33" s="66"/>
      <c r="AW33" s="66"/>
      <c r="AX33" s="66"/>
      <c r="AY33" s="66"/>
      <c r="AZ33" s="66"/>
      <c r="BA33" s="66"/>
      <c r="BB33" s="66"/>
      <c r="BC33" s="66"/>
      <c r="BD33" s="66"/>
      <c r="BE33" s="66"/>
      <c r="BF33" s="66"/>
      <c r="BG33" s="66"/>
      <c r="BH33" s="66"/>
    </row>
    <row r="34" spans="1:61" x14ac:dyDescent="0.2">
      <c r="G34" s="103"/>
      <c r="H34" s="904" t="str">
        <f>CONCATENATE("GROUP ",G33)</f>
        <v>GROUP G</v>
      </c>
      <c r="I34" s="905"/>
      <c r="J34" s="905"/>
      <c r="K34" s="905"/>
      <c r="L34" s="905"/>
      <c r="M34" s="905"/>
      <c r="N34" s="905"/>
      <c r="O34" s="905"/>
      <c r="P34" s="905"/>
      <c r="Q34" s="905"/>
      <c r="R34" s="905"/>
      <c r="S34" s="905"/>
      <c r="T34" s="905"/>
      <c r="U34" s="905"/>
      <c r="V34" s="905"/>
      <c r="W34" s="686" t="s">
        <v>1082</v>
      </c>
      <c r="X34" s="687"/>
      <c r="Z34" s="720" t="str">
        <f>CONCATENATE("GROUP ",Y33)</f>
        <v>GROUP H</v>
      </c>
      <c r="AA34" s="721"/>
      <c r="AB34" s="721"/>
      <c r="AC34" s="721"/>
      <c r="AD34" s="721"/>
      <c r="AE34" s="721"/>
      <c r="AF34" s="721"/>
      <c r="AG34" s="721"/>
      <c r="AH34" s="721"/>
      <c r="AI34" s="721"/>
      <c r="AJ34" s="721"/>
      <c r="AK34" s="721"/>
      <c r="AL34" s="721"/>
      <c r="AM34" s="721"/>
      <c r="AN34" s="721"/>
      <c r="AO34" s="790" t="s">
        <v>1082</v>
      </c>
      <c r="AP34" s="791"/>
      <c r="AR34" s="935" t="str">
        <f>CONCATENATE("GROUP ",AQ33)</f>
        <v>GROUP I</v>
      </c>
      <c r="AS34" s="936"/>
      <c r="AT34" s="936"/>
      <c r="AU34" s="936"/>
      <c r="AV34" s="936"/>
      <c r="AW34" s="936"/>
      <c r="AX34" s="936"/>
      <c r="AY34" s="936"/>
      <c r="AZ34" s="936"/>
      <c r="BA34" s="936"/>
      <c r="BB34" s="936"/>
      <c r="BC34" s="936"/>
      <c r="BD34" s="936"/>
      <c r="BE34" s="936"/>
      <c r="BF34" s="936"/>
      <c r="BG34" s="989" t="s">
        <v>1082</v>
      </c>
      <c r="BH34" s="990"/>
    </row>
    <row r="35" spans="1:61" s="12" customFormat="1" x14ac:dyDescent="0.2">
      <c r="A35" s="64"/>
      <c r="B35" s="64"/>
      <c r="C35" s="64"/>
      <c r="D35" s="64"/>
      <c r="E35" s="64"/>
      <c r="F35" s="64"/>
      <c r="G35" s="104"/>
      <c r="H35" s="933" t="s">
        <v>1083</v>
      </c>
      <c r="I35" s="648"/>
      <c r="J35" s="192" t="str">
        <f>'Group Schedule'!$K$1</f>
        <v>Datum</v>
      </c>
      <c r="K35" s="193" t="s">
        <v>1084</v>
      </c>
      <c r="L35" s="772" t="str">
        <f>'Group Schedule'!$J$1</f>
        <v>Ort</v>
      </c>
      <c r="M35" s="648"/>
      <c r="N35" s="648"/>
      <c r="O35" s="772" t="s">
        <v>1086</v>
      </c>
      <c r="P35" s="648"/>
      <c r="Q35" s="648"/>
      <c r="R35" s="648"/>
      <c r="S35" s="191"/>
      <c r="T35" s="772" t="s">
        <v>1087</v>
      </c>
      <c r="U35" s="648"/>
      <c r="V35" s="648"/>
      <c r="W35" s="884" t="s">
        <v>1082</v>
      </c>
      <c r="X35" s="885"/>
      <c r="Y35" s="104"/>
      <c r="Z35" s="657" t="s">
        <v>1083</v>
      </c>
      <c r="AA35" s="648"/>
      <c r="AB35" s="229" t="str">
        <f>'Group Schedule'!$K$1</f>
        <v>Datum</v>
      </c>
      <c r="AC35" s="230" t="s">
        <v>1084</v>
      </c>
      <c r="AD35" s="647" t="str">
        <f>'Group Schedule'!$J$1</f>
        <v>Ort</v>
      </c>
      <c r="AE35" s="648"/>
      <c r="AF35" s="648"/>
      <c r="AG35" s="647" t="s">
        <v>1086</v>
      </c>
      <c r="AH35" s="648"/>
      <c r="AI35" s="648"/>
      <c r="AJ35" s="648"/>
      <c r="AK35" s="228"/>
      <c r="AL35" s="647" t="s">
        <v>1087</v>
      </c>
      <c r="AM35" s="648"/>
      <c r="AN35" s="648"/>
      <c r="AO35" s="786" t="s">
        <v>1082</v>
      </c>
      <c r="AP35" s="787"/>
      <c r="AQ35" s="104"/>
      <c r="AR35" s="862" t="s">
        <v>1083</v>
      </c>
      <c r="AS35" s="648"/>
      <c r="AT35" s="240" t="str">
        <f>'Group Schedule'!$K$1</f>
        <v>Datum</v>
      </c>
      <c r="AU35" s="241" t="s">
        <v>1084</v>
      </c>
      <c r="AV35" s="764" t="str">
        <f>'Group Schedule'!$J$1</f>
        <v>Ort</v>
      </c>
      <c r="AW35" s="648"/>
      <c r="AX35" s="648"/>
      <c r="AY35" s="764" t="s">
        <v>1086</v>
      </c>
      <c r="AZ35" s="648"/>
      <c r="BA35" s="648"/>
      <c r="BB35" s="648"/>
      <c r="BC35" s="239"/>
      <c r="BD35" s="764" t="s">
        <v>1087</v>
      </c>
      <c r="BE35" s="648"/>
      <c r="BF35" s="648"/>
      <c r="BG35" s="987" t="s">
        <v>1082</v>
      </c>
      <c r="BH35" s="988"/>
      <c r="BI35" s="65"/>
    </row>
    <row r="36" spans="1:61" x14ac:dyDescent="0.2">
      <c r="G36" s="103" t="str">
        <f>CONCATENATE(G$33,"1")</f>
        <v>G1</v>
      </c>
      <c r="H36" s="727">
        <f>VLOOKUP($G36,'Group Schedule'!$C$2:$L$73,4)</f>
        <v>15</v>
      </c>
      <c r="I36" s="624"/>
      <c r="J36" s="570">
        <f>VLOOKUP($G36,'Group Schedule'!$C$2:$L$73,9)</f>
        <v>46189.125</v>
      </c>
      <c r="K36" s="571">
        <f>VLOOKUP($G36,'Group Schedule'!$C$2:$L$73,10)</f>
        <v>46189.125</v>
      </c>
      <c r="L36" s="824" t="str">
        <f>VLOOKUP($G36,'Group Schedule'!$C$2:$L$73,8)</f>
        <v>Los Angeles</v>
      </c>
      <c r="M36" s="608"/>
      <c r="N36" s="624"/>
      <c r="O36" s="666" t="str">
        <f ca="1">GrpG!$B$8</f>
        <v>Iran</v>
      </c>
      <c r="P36" s="608"/>
      <c r="Q36" s="608"/>
      <c r="R36" s="624"/>
      <c r="S36" s="194" t="s">
        <v>199</v>
      </c>
      <c r="T36" s="707" t="str">
        <f ca="1">GrpG!$D$8</f>
        <v>Neuseeland</v>
      </c>
      <c r="U36" s="608"/>
      <c r="V36" s="624"/>
      <c r="W36" s="442"/>
      <c r="X36" s="454"/>
      <c r="Y36" s="103" t="str">
        <f>CONCATENATE(Y$33,"1")</f>
        <v>H1</v>
      </c>
      <c r="Z36" s="907">
        <f>VLOOKUP($Y36,'Group Schedule'!$C$2:$L$73,4)</f>
        <v>13</v>
      </c>
      <c r="AA36" s="624"/>
      <c r="AB36" s="574">
        <f>VLOOKUP($Y36,'Group Schedule'!$C$2:$L$73,9)</f>
        <v>46189</v>
      </c>
      <c r="AC36" s="575">
        <f>VLOOKUP($Y36,'Group Schedule'!$C$2:$L$73,10)</f>
        <v>46189</v>
      </c>
      <c r="AD36" s="880" t="str">
        <f>VLOOKUP($Y36,'Group Schedule'!$C$2:$L$73,8)</f>
        <v>Miami</v>
      </c>
      <c r="AE36" s="608"/>
      <c r="AF36" s="624"/>
      <c r="AG36" s="948" t="str">
        <f ca="1">GrpH!$B$8</f>
        <v>Saudi-Arabien</v>
      </c>
      <c r="AH36" s="608"/>
      <c r="AI36" s="608"/>
      <c r="AJ36" s="624"/>
      <c r="AK36" s="216" t="s">
        <v>199</v>
      </c>
      <c r="AL36" s="734" t="str">
        <f ca="1">GrpH!$D$8</f>
        <v>Uruguay</v>
      </c>
      <c r="AM36" s="608"/>
      <c r="AN36" s="624"/>
      <c r="AO36" s="442"/>
      <c r="AP36" s="466"/>
      <c r="AQ36" s="103" t="str">
        <f>CONCATENATE(AQ$33,"1")</f>
        <v>I1</v>
      </c>
      <c r="AR36" s="672">
        <f>VLOOKUP($AQ36,'Group Schedule'!$C$2:$L$73,4)</f>
        <v>17</v>
      </c>
      <c r="AS36" s="624"/>
      <c r="AT36" s="578">
        <f>VLOOKUP($AQ36,'Group Schedule'!$C$2:$L$73,9)</f>
        <v>46189.875</v>
      </c>
      <c r="AU36" s="579">
        <f>VLOOKUP($AQ36,'Group Schedule'!$C$2:$L$73,10)</f>
        <v>46189.875</v>
      </c>
      <c r="AV36" s="694" t="str">
        <f>VLOOKUP($AQ36,'Group Schedule'!$C$2:$L$73,8)</f>
        <v>New York New Jersey</v>
      </c>
      <c r="AW36" s="608"/>
      <c r="AX36" s="624"/>
      <c r="AY36" s="847" t="str">
        <f ca="1">GrpI!$B$8</f>
        <v>Frankreich</v>
      </c>
      <c r="AZ36" s="608"/>
      <c r="BA36" s="608"/>
      <c r="BB36" s="624"/>
      <c r="BC36" s="237" t="s">
        <v>199</v>
      </c>
      <c r="BD36" s="949" t="str">
        <f ca="1">GrpI!$D$8</f>
        <v>Senegal</v>
      </c>
      <c r="BE36" s="608"/>
      <c r="BF36" s="624"/>
      <c r="BG36" s="442"/>
      <c r="BH36" s="478"/>
    </row>
    <row r="37" spans="1:61" x14ac:dyDescent="0.2">
      <c r="G37" s="103" t="str">
        <f>CONCATENATE(G$33,"2")</f>
        <v>G2</v>
      </c>
      <c r="H37" s="724">
        <f>VLOOKUP($G37,'Group Schedule'!$C$2:$L$73,4)</f>
        <v>16</v>
      </c>
      <c r="I37" s="651"/>
      <c r="J37" s="572">
        <f>VLOOKUP($G37,'Group Schedule'!$C$2:$L$73,9)</f>
        <v>46188.875</v>
      </c>
      <c r="K37" s="573">
        <f>VLOOKUP($G37,'Group Schedule'!$C$2:$L$73,10)</f>
        <v>46188.875</v>
      </c>
      <c r="L37" s="779" t="str">
        <f>VLOOKUP($G37,'Group Schedule'!$C$2:$L$73,8)</f>
        <v>Seattle</v>
      </c>
      <c r="M37" s="640"/>
      <c r="N37" s="651"/>
      <c r="O37" s="871" t="str">
        <f ca="1">GrpG!$B$9</f>
        <v>Belgien</v>
      </c>
      <c r="P37" s="640"/>
      <c r="Q37" s="640"/>
      <c r="R37" s="651"/>
      <c r="S37" s="206" t="s">
        <v>199</v>
      </c>
      <c r="T37" s="693" t="str">
        <f ca="1">GrpG!$D$9</f>
        <v>Ägypten</v>
      </c>
      <c r="U37" s="640"/>
      <c r="V37" s="651"/>
      <c r="W37" s="444"/>
      <c r="X37" s="455"/>
      <c r="Y37" s="103" t="str">
        <f>CONCATENATE(Y$33,"2")</f>
        <v>H2</v>
      </c>
      <c r="Z37" s="919">
        <f>VLOOKUP($Y37,'Group Schedule'!$C$2:$L$73,4)</f>
        <v>14</v>
      </c>
      <c r="AA37" s="651"/>
      <c r="AB37" s="576">
        <f>VLOOKUP($Y37,'Group Schedule'!$C$2:$L$73,9)</f>
        <v>46188.75</v>
      </c>
      <c r="AC37" s="577">
        <f>VLOOKUP($Y37,'Group Schedule'!$C$2:$L$73,10)</f>
        <v>46188.75</v>
      </c>
      <c r="AD37" s="789" t="str">
        <f>VLOOKUP($Y37,'Group Schedule'!$C$2:$L$73,8)</f>
        <v>Atlanta</v>
      </c>
      <c r="AE37" s="640"/>
      <c r="AF37" s="651"/>
      <c r="AG37" s="918" t="str">
        <f ca="1">GrpH!$B$9</f>
        <v>Spanien</v>
      </c>
      <c r="AH37" s="640"/>
      <c r="AI37" s="640"/>
      <c r="AJ37" s="651"/>
      <c r="AK37" s="217" t="s">
        <v>199</v>
      </c>
      <c r="AL37" s="700" t="str">
        <f ca="1">GrpH!$D$9</f>
        <v>Kap Verde</v>
      </c>
      <c r="AM37" s="640"/>
      <c r="AN37" s="651"/>
      <c r="AO37" s="444"/>
      <c r="AP37" s="467"/>
      <c r="AQ37" s="103" t="str">
        <f>CONCATENATE(AQ$33,"2")</f>
        <v>I2</v>
      </c>
      <c r="AR37" s="881">
        <f>VLOOKUP($AQ37,'Group Schedule'!$C$2:$L$73,4)</f>
        <v>18</v>
      </c>
      <c r="AS37" s="651"/>
      <c r="AT37" s="580">
        <f>VLOOKUP($AQ37,'Group Schedule'!$C$2:$L$73,9)</f>
        <v>46190</v>
      </c>
      <c r="AU37" s="581">
        <f>VLOOKUP($AQ37,'Group Schedule'!$C$2:$L$73,10)</f>
        <v>46190</v>
      </c>
      <c r="AV37" s="673" t="str">
        <f>VLOOKUP($AQ37,'Group Schedule'!$C$2:$L$73,8)</f>
        <v>Boston</v>
      </c>
      <c r="AW37" s="640"/>
      <c r="AX37" s="651"/>
      <c r="AY37" s="741" t="str">
        <f ca="1">GrpI!$B$9</f>
        <v>IRQ/BOL/SUR</v>
      </c>
      <c r="AZ37" s="640"/>
      <c r="BA37" s="640"/>
      <c r="BB37" s="651"/>
      <c r="BC37" s="250" t="s">
        <v>199</v>
      </c>
      <c r="BD37" s="795" t="str">
        <f ca="1">GrpI!$D$9</f>
        <v>Norwegen</v>
      </c>
      <c r="BE37" s="640"/>
      <c r="BF37" s="651"/>
      <c r="BG37" s="444"/>
      <c r="BH37" s="479"/>
    </row>
    <row r="38" spans="1:61" x14ac:dyDescent="0.2">
      <c r="G38" s="103" t="str">
        <f>CONCATENATE(G$33,"3")</f>
        <v>G3</v>
      </c>
      <c r="H38" s="727">
        <f>VLOOKUP($G38,'Group Schedule'!$C$2:$L$73,4)</f>
        <v>39</v>
      </c>
      <c r="I38" s="624"/>
      <c r="J38" s="570">
        <f>VLOOKUP($G38,'Group Schedule'!$C$2:$L$73,9)</f>
        <v>46194.875</v>
      </c>
      <c r="K38" s="571">
        <f>VLOOKUP($G38,'Group Schedule'!$C$2:$L$73,10)</f>
        <v>46194.875</v>
      </c>
      <c r="L38" s="824" t="str">
        <f>VLOOKUP($G38,'Group Schedule'!$C$2:$L$73,8)</f>
        <v>Los Angeles</v>
      </c>
      <c r="M38" s="608"/>
      <c r="N38" s="624"/>
      <c r="O38" s="666" t="str">
        <f ca="1">GrpG!$B$10</f>
        <v>Belgien</v>
      </c>
      <c r="P38" s="608"/>
      <c r="Q38" s="608"/>
      <c r="R38" s="624"/>
      <c r="S38" s="194" t="s">
        <v>199</v>
      </c>
      <c r="T38" s="707" t="str">
        <f ca="1">GrpG!$D$10</f>
        <v>Iran</v>
      </c>
      <c r="U38" s="608"/>
      <c r="V38" s="624"/>
      <c r="W38" s="446"/>
      <c r="X38" s="456"/>
      <c r="Y38" s="103" t="str">
        <f>CONCATENATE(Y$33,"3")</f>
        <v>H3</v>
      </c>
      <c r="Z38" s="907">
        <f>VLOOKUP($Y38,'Group Schedule'!$C$2:$L$73,4)</f>
        <v>37</v>
      </c>
      <c r="AA38" s="624"/>
      <c r="AB38" s="574">
        <f>VLOOKUP($Y38,'Group Schedule'!$C$2:$L$73,9)</f>
        <v>46195</v>
      </c>
      <c r="AC38" s="575">
        <f>VLOOKUP($Y38,'Group Schedule'!$C$2:$L$73,10)</f>
        <v>46195</v>
      </c>
      <c r="AD38" s="880" t="str">
        <f>VLOOKUP($Y38,'Group Schedule'!$C$2:$L$73,8)</f>
        <v>Miami</v>
      </c>
      <c r="AE38" s="608"/>
      <c r="AF38" s="624"/>
      <c r="AG38" s="948" t="str">
        <f ca="1">GrpH!$B$10</f>
        <v>Uruguay</v>
      </c>
      <c r="AH38" s="608"/>
      <c r="AI38" s="608"/>
      <c r="AJ38" s="624"/>
      <c r="AK38" s="216" t="s">
        <v>199</v>
      </c>
      <c r="AL38" s="734" t="str">
        <f ca="1">GrpH!$D$10</f>
        <v>Kap Verde</v>
      </c>
      <c r="AM38" s="608"/>
      <c r="AN38" s="624"/>
      <c r="AO38" s="446"/>
      <c r="AP38" s="468"/>
      <c r="AQ38" s="103" t="str">
        <f>CONCATENATE(AQ$33,"3")</f>
        <v>I3</v>
      </c>
      <c r="AR38" s="672">
        <f>VLOOKUP($AQ38,'Group Schedule'!$C$2:$L$73,4)</f>
        <v>41</v>
      </c>
      <c r="AS38" s="624"/>
      <c r="AT38" s="578">
        <f>VLOOKUP($AQ38,'Group Schedule'!$C$2:$L$73,9)</f>
        <v>46196.083333333336</v>
      </c>
      <c r="AU38" s="579">
        <f>VLOOKUP($AQ38,'Group Schedule'!$C$2:$L$73,10)</f>
        <v>46196.083333333336</v>
      </c>
      <c r="AV38" s="694" t="str">
        <f>VLOOKUP($AQ38,'Group Schedule'!$C$2:$L$73,8)</f>
        <v>New York New Jersey</v>
      </c>
      <c r="AW38" s="608"/>
      <c r="AX38" s="624"/>
      <c r="AY38" s="847" t="str">
        <f ca="1">GrpI!$B$10</f>
        <v>Norwegen</v>
      </c>
      <c r="AZ38" s="608"/>
      <c r="BA38" s="608"/>
      <c r="BB38" s="624"/>
      <c r="BC38" s="237" t="s">
        <v>199</v>
      </c>
      <c r="BD38" s="949" t="str">
        <f ca="1">GrpI!$D$10</f>
        <v>Senegal</v>
      </c>
      <c r="BE38" s="608"/>
      <c r="BF38" s="624"/>
      <c r="BG38" s="446"/>
      <c r="BH38" s="480"/>
    </row>
    <row r="39" spans="1:61" x14ac:dyDescent="0.2">
      <c r="G39" s="103" t="str">
        <f>CONCATENATE(G$33,"4")</f>
        <v>G4</v>
      </c>
      <c r="H39" s="724">
        <f>VLOOKUP($G39,'Group Schedule'!$C$2:$L$73,4)</f>
        <v>40</v>
      </c>
      <c r="I39" s="651"/>
      <c r="J39" s="572">
        <f>VLOOKUP($G39,'Group Schedule'!$C$2:$L$73,9)</f>
        <v>46195.125</v>
      </c>
      <c r="K39" s="573">
        <f>VLOOKUP($G39,'Group Schedule'!$C$2:$L$73,10)</f>
        <v>46195.125</v>
      </c>
      <c r="L39" s="779" t="str">
        <f>VLOOKUP($G39,'Group Schedule'!$C$2:$L$73,8)</f>
        <v>Vancouver</v>
      </c>
      <c r="M39" s="640"/>
      <c r="N39" s="651"/>
      <c r="O39" s="871" t="str">
        <f ca="1">GrpG!$B$11</f>
        <v>Neuseeland</v>
      </c>
      <c r="P39" s="640"/>
      <c r="Q39" s="640"/>
      <c r="R39" s="651"/>
      <c r="S39" s="206" t="s">
        <v>199</v>
      </c>
      <c r="T39" s="693" t="str">
        <f ca="1">GrpG!$D$11</f>
        <v>Ägypten</v>
      </c>
      <c r="U39" s="640"/>
      <c r="V39" s="651"/>
      <c r="W39" s="444"/>
      <c r="X39" s="455"/>
      <c r="Y39" s="103" t="str">
        <f>CONCATENATE(Y$33,"4")</f>
        <v>H4</v>
      </c>
      <c r="Z39" s="919">
        <f>VLOOKUP($Y39,'Group Schedule'!$C$2:$L$73,4)</f>
        <v>38</v>
      </c>
      <c r="AA39" s="651"/>
      <c r="AB39" s="576">
        <f>VLOOKUP($Y39,'Group Schedule'!$C$2:$L$73,9)</f>
        <v>46194.75</v>
      </c>
      <c r="AC39" s="577">
        <f>VLOOKUP($Y39,'Group Schedule'!$C$2:$L$73,10)</f>
        <v>46194.75</v>
      </c>
      <c r="AD39" s="789" t="str">
        <f>VLOOKUP($Y39,'Group Schedule'!$C$2:$L$73,8)</f>
        <v>Atlanta</v>
      </c>
      <c r="AE39" s="640"/>
      <c r="AF39" s="651"/>
      <c r="AG39" s="918" t="str">
        <f ca="1">GrpH!$B$11</f>
        <v>Spanien</v>
      </c>
      <c r="AH39" s="640"/>
      <c r="AI39" s="640"/>
      <c r="AJ39" s="651"/>
      <c r="AK39" s="217" t="s">
        <v>199</v>
      </c>
      <c r="AL39" s="700" t="str">
        <f ca="1">GrpH!$D$11</f>
        <v>Saudi-Arabien</v>
      </c>
      <c r="AM39" s="640"/>
      <c r="AN39" s="651"/>
      <c r="AO39" s="444"/>
      <c r="AP39" s="467"/>
      <c r="AQ39" s="103" t="str">
        <f>CONCATENATE(AQ$33,"4")</f>
        <v>I4</v>
      </c>
      <c r="AR39" s="881">
        <f>VLOOKUP($AQ39,'Group Schedule'!$C$2:$L$73,4)</f>
        <v>42</v>
      </c>
      <c r="AS39" s="651"/>
      <c r="AT39" s="580">
        <f>VLOOKUP($AQ39,'Group Schedule'!$C$2:$L$73,9)</f>
        <v>46195.958333333336</v>
      </c>
      <c r="AU39" s="581">
        <f>VLOOKUP($AQ39,'Group Schedule'!$C$2:$L$73,10)</f>
        <v>46195.958333333336</v>
      </c>
      <c r="AV39" s="673" t="str">
        <f>VLOOKUP($AQ39,'Group Schedule'!$C$2:$L$73,8)</f>
        <v>Philadephia</v>
      </c>
      <c r="AW39" s="640"/>
      <c r="AX39" s="651"/>
      <c r="AY39" s="741" t="str">
        <f ca="1">GrpI!$B$11</f>
        <v>Frankreich</v>
      </c>
      <c r="AZ39" s="640"/>
      <c r="BA39" s="640"/>
      <c r="BB39" s="651"/>
      <c r="BC39" s="250" t="s">
        <v>199</v>
      </c>
      <c r="BD39" s="795" t="str">
        <f ca="1">GrpI!$D$11</f>
        <v>IRQ/BOL/SUR</v>
      </c>
      <c r="BE39" s="640"/>
      <c r="BF39" s="651"/>
      <c r="BG39" s="444"/>
      <c r="BH39" s="479"/>
    </row>
    <row r="40" spans="1:61" x14ac:dyDescent="0.2">
      <c r="G40" s="103" t="str">
        <f>CONCATENATE(G$33,"5")</f>
        <v>G5</v>
      </c>
      <c r="H40" s="727">
        <f>VLOOKUP($G40,'Group Schedule'!$C$2:$L$73,4)</f>
        <v>63</v>
      </c>
      <c r="I40" s="624"/>
      <c r="J40" s="570">
        <f>VLOOKUP($G40,'Group Schedule'!$C$2:$L$73,9)</f>
        <v>46200.208333333336</v>
      </c>
      <c r="K40" s="571">
        <f>VLOOKUP($G40,'Group Schedule'!$C$2:$L$73,10)</f>
        <v>46200.208333333336</v>
      </c>
      <c r="L40" s="824" t="str">
        <f>VLOOKUP($G40,'Group Schedule'!$C$2:$L$73,8)</f>
        <v>Seattle</v>
      </c>
      <c r="M40" s="608"/>
      <c r="N40" s="624"/>
      <c r="O40" s="666" t="str">
        <f ca="1">GrpG!$B$12</f>
        <v>Ägypten</v>
      </c>
      <c r="P40" s="608"/>
      <c r="Q40" s="608"/>
      <c r="R40" s="624"/>
      <c r="S40" s="194" t="s">
        <v>199</v>
      </c>
      <c r="T40" s="707" t="str">
        <f ca="1">GrpG!$D$12</f>
        <v>Iran</v>
      </c>
      <c r="U40" s="608"/>
      <c r="V40" s="624"/>
      <c r="W40" s="446"/>
      <c r="X40" s="456"/>
      <c r="Y40" s="103" t="str">
        <f>CONCATENATE(Y$33,"5")</f>
        <v>H5</v>
      </c>
      <c r="Z40" s="907">
        <f>VLOOKUP($Y40,'Group Schedule'!$C$2:$L$73,4)</f>
        <v>65</v>
      </c>
      <c r="AA40" s="624"/>
      <c r="AB40" s="574">
        <f>VLOOKUP($Y40,'Group Schedule'!$C$2:$L$73,9)</f>
        <v>46200.083333333328</v>
      </c>
      <c r="AC40" s="575">
        <f>VLOOKUP($Y40,'Group Schedule'!$C$2:$L$73,10)</f>
        <v>46200.083333333328</v>
      </c>
      <c r="AD40" s="880" t="str">
        <f>VLOOKUP($Y40,'Group Schedule'!$C$2:$L$73,8)</f>
        <v>Houston</v>
      </c>
      <c r="AE40" s="608"/>
      <c r="AF40" s="624"/>
      <c r="AG40" s="948" t="str">
        <f ca="1">GrpH!$B$12</f>
        <v>Kap Verde</v>
      </c>
      <c r="AH40" s="608"/>
      <c r="AI40" s="608"/>
      <c r="AJ40" s="624"/>
      <c r="AK40" s="216" t="s">
        <v>199</v>
      </c>
      <c r="AL40" s="734" t="str">
        <f ca="1">GrpH!$D$12</f>
        <v>Saudi-Arabien</v>
      </c>
      <c r="AM40" s="608"/>
      <c r="AN40" s="624"/>
      <c r="AO40" s="446"/>
      <c r="AP40" s="468"/>
      <c r="AQ40" s="103" t="str">
        <f>CONCATENATE(AQ$33,"5")</f>
        <v>I5</v>
      </c>
      <c r="AR40" s="672">
        <f>VLOOKUP($AQ40,'Group Schedule'!$C$2:$L$73,4)</f>
        <v>61</v>
      </c>
      <c r="AS40" s="624"/>
      <c r="AT40" s="578">
        <f>VLOOKUP($AQ40,'Group Schedule'!$C$2:$L$73,9)</f>
        <v>46199.875</v>
      </c>
      <c r="AU40" s="579">
        <f>VLOOKUP($AQ40,'Group Schedule'!$C$2:$L$73,10)</f>
        <v>46199.875</v>
      </c>
      <c r="AV40" s="694" t="str">
        <f>VLOOKUP($AQ40,'Group Schedule'!$C$2:$L$73,8)</f>
        <v>Boston</v>
      </c>
      <c r="AW40" s="608"/>
      <c r="AX40" s="624"/>
      <c r="AY40" s="847" t="str">
        <f ca="1">GrpI!$B$12</f>
        <v>Norwegen</v>
      </c>
      <c r="AZ40" s="608"/>
      <c r="BA40" s="608"/>
      <c r="BB40" s="624"/>
      <c r="BC40" s="237" t="s">
        <v>199</v>
      </c>
      <c r="BD40" s="949" t="str">
        <f ca="1">GrpI!$D$12</f>
        <v>Frankreich</v>
      </c>
      <c r="BE40" s="608"/>
      <c r="BF40" s="624"/>
      <c r="BG40" s="446"/>
      <c r="BH40" s="480"/>
    </row>
    <row r="41" spans="1:61" x14ac:dyDescent="0.2">
      <c r="G41" s="103" t="str">
        <f>CONCATENATE(G$33,"6")</f>
        <v>G6</v>
      </c>
      <c r="H41" s="724">
        <f>VLOOKUP($G41,'Group Schedule'!$C$2:$L$73,4)</f>
        <v>64</v>
      </c>
      <c r="I41" s="651"/>
      <c r="J41" s="572">
        <f>VLOOKUP($G41,'Group Schedule'!$C$2:$L$73,9)</f>
        <v>46200.208333333336</v>
      </c>
      <c r="K41" s="573">
        <f>VLOOKUP($G41,'Group Schedule'!$C$2:$L$73,10)</f>
        <v>46200.208333333336</v>
      </c>
      <c r="L41" s="779" t="str">
        <f>VLOOKUP($G41,'Group Schedule'!$C$2:$L$73,8)</f>
        <v>Vancouver</v>
      </c>
      <c r="M41" s="640"/>
      <c r="N41" s="651"/>
      <c r="O41" s="871" t="str">
        <f ca="1">GrpG!$B$13</f>
        <v>Neuseeland</v>
      </c>
      <c r="P41" s="640"/>
      <c r="Q41" s="640"/>
      <c r="R41" s="651"/>
      <c r="S41" s="206" t="s">
        <v>199</v>
      </c>
      <c r="T41" s="693" t="str">
        <f ca="1">GrpG!$D$13</f>
        <v>Belgien</v>
      </c>
      <c r="U41" s="640"/>
      <c r="V41" s="651"/>
      <c r="W41" s="448"/>
      <c r="X41" s="457"/>
      <c r="Y41" s="103" t="str">
        <f>CONCATENATE(Y$33,"6")</f>
        <v>H6</v>
      </c>
      <c r="Z41" s="919">
        <f>VLOOKUP($Y41,'Group Schedule'!$C$2:$L$73,4)</f>
        <v>66</v>
      </c>
      <c r="AA41" s="651"/>
      <c r="AB41" s="576">
        <f>VLOOKUP($Y41,'Group Schedule'!$C$2:$L$73,9)</f>
        <v>46200.083333333336</v>
      </c>
      <c r="AC41" s="577">
        <f>VLOOKUP($Y41,'Group Schedule'!$C$2:$L$73,10)</f>
        <v>46200.083333333336</v>
      </c>
      <c r="AD41" s="789" t="str">
        <f>VLOOKUP($Y41,'Group Schedule'!$C$2:$L$73,8)</f>
        <v>Guadalahara</v>
      </c>
      <c r="AE41" s="640"/>
      <c r="AF41" s="651"/>
      <c r="AG41" s="918" t="str">
        <f ca="1">GrpH!$B$13</f>
        <v>Uruguay</v>
      </c>
      <c r="AH41" s="640"/>
      <c r="AI41" s="640"/>
      <c r="AJ41" s="651"/>
      <c r="AK41" s="217" t="s">
        <v>199</v>
      </c>
      <c r="AL41" s="700" t="str">
        <f ca="1">GrpH!$D$13</f>
        <v>Spanien</v>
      </c>
      <c r="AM41" s="640"/>
      <c r="AN41" s="651"/>
      <c r="AO41" s="448"/>
      <c r="AP41" s="469"/>
      <c r="AQ41" s="103" t="str">
        <f>CONCATENATE(AQ$33,"6")</f>
        <v>I6</v>
      </c>
      <c r="AR41" s="881">
        <f>VLOOKUP($AQ41,'Group Schedule'!$C$2:$L$73,4)</f>
        <v>62</v>
      </c>
      <c r="AS41" s="651"/>
      <c r="AT41" s="580">
        <f>VLOOKUP($AQ41,'Group Schedule'!$C$2:$L$73,9)</f>
        <v>46199.875</v>
      </c>
      <c r="AU41" s="581">
        <f>VLOOKUP($AQ41,'Group Schedule'!$C$2:$L$73,10)</f>
        <v>46199.875</v>
      </c>
      <c r="AV41" s="673" t="str">
        <f>VLOOKUP($AQ41,'Group Schedule'!$C$2:$L$73,8)</f>
        <v>Toronto</v>
      </c>
      <c r="AW41" s="640"/>
      <c r="AX41" s="651"/>
      <c r="AY41" s="741" t="str">
        <f ca="1">GrpI!$B$13</f>
        <v>Senegal</v>
      </c>
      <c r="AZ41" s="640"/>
      <c r="BA41" s="640"/>
      <c r="BB41" s="651"/>
      <c r="BC41" s="250" t="s">
        <v>199</v>
      </c>
      <c r="BD41" s="795" t="str">
        <f ca="1">GrpI!$D$13</f>
        <v>IRQ/BOL/SUR</v>
      </c>
      <c r="BE41" s="640"/>
      <c r="BF41" s="651"/>
      <c r="BG41" s="448"/>
      <c r="BH41" s="481"/>
    </row>
    <row r="42" spans="1:61" ht="3" customHeight="1" x14ac:dyDescent="0.2">
      <c r="G42" s="103"/>
      <c r="H42" s="195"/>
      <c r="I42" s="196"/>
      <c r="J42" s="196"/>
      <c r="K42" s="196"/>
      <c r="L42" s="196"/>
      <c r="M42" s="196"/>
      <c r="N42" s="196"/>
      <c r="O42" s="196"/>
      <c r="P42" s="196"/>
      <c r="Q42" s="196"/>
      <c r="R42" s="196"/>
      <c r="S42" s="196"/>
      <c r="T42" s="196"/>
      <c r="U42" s="196"/>
      <c r="V42" s="196"/>
      <c r="W42" s="196"/>
      <c r="X42" s="197"/>
      <c r="Z42" s="218"/>
      <c r="AA42" s="219"/>
      <c r="AB42" s="219"/>
      <c r="AC42" s="219"/>
      <c r="AD42" s="219"/>
      <c r="AE42" s="219"/>
      <c r="AF42" s="219"/>
      <c r="AG42" s="219"/>
      <c r="AH42" s="219"/>
      <c r="AI42" s="219"/>
      <c r="AJ42" s="219"/>
      <c r="AK42" s="219"/>
      <c r="AL42" s="219"/>
      <c r="AM42" s="219"/>
      <c r="AN42" s="219"/>
      <c r="AO42" s="219"/>
      <c r="AP42" s="220"/>
      <c r="AR42" s="242"/>
      <c r="AS42" s="91"/>
      <c r="AT42" s="91"/>
      <c r="AU42" s="91"/>
      <c r="AV42" s="91"/>
      <c r="AW42" s="91"/>
      <c r="AX42" s="91"/>
      <c r="AY42" s="91"/>
      <c r="AZ42" s="91"/>
      <c r="BA42" s="91"/>
      <c r="BB42" s="91"/>
      <c r="BC42" s="91"/>
      <c r="BD42" s="91"/>
      <c r="BE42" s="91"/>
      <c r="BF42" s="91"/>
      <c r="BG42" s="91"/>
      <c r="BH42" s="243"/>
    </row>
    <row r="43" spans="1:61" x14ac:dyDescent="0.2">
      <c r="G43" s="103"/>
      <c r="H43" s="778"/>
      <c r="I43" s="629"/>
      <c r="J43" s="629"/>
      <c r="K43" s="629"/>
      <c r="L43" s="629"/>
      <c r="M43" s="629"/>
      <c r="N43" s="629"/>
      <c r="O43" s="629"/>
      <c r="P43" s="901" t="s">
        <v>1088</v>
      </c>
      <c r="Q43" s="629"/>
      <c r="R43" s="629"/>
      <c r="S43" s="629"/>
      <c r="T43" s="638"/>
      <c r="U43" s="198"/>
      <c r="V43" s="198"/>
      <c r="W43" s="198"/>
      <c r="X43" s="199"/>
      <c r="Z43" s="628"/>
      <c r="AA43" s="629"/>
      <c r="AB43" s="629"/>
      <c r="AC43" s="629"/>
      <c r="AD43" s="629"/>
      <c r="AE43" s="629"/>
      <c r="AF43" s="629"/>
      <c r="AG43" s="629"/>
      <c r="AH43" s="704" t="s">
        <v>1088</v>
      </c>
      <c r="AI43" s="629"/>
      <c r="AJ43" s="629"/>
      <c r="AK43" s="629"/>
      <c r="AL43" s="638"/>
      <c r="AM43" s="231"/>
      <c r="AN43" s="231"/>
      <c r="AO43" s="231"/>
      <c r="AP43" s="232"/>
      <c r="AR43" s="913"/>
      <c r="AS43" s="629"/>
      <c r="AT43" s="629"/>
      <c r="AU43" s="629"/>
      <c r="AV43" s="629"/>
      <c r="AW43" s="629"/>
      <c r="AX43" s="629"/>
      <c r="AY43" s="629"/>
      <c r="AZ43" s="984" t="s">
        <v>1088</v>
      </c>
      <c r="BA43" s="629"/>
      <c r="BB43" s="629"/>
      <c r="BC43" s="629"/>
      <c r="BD43" s="638"/>
      <c r="BE43" s="184"/>
      <c r="BF43" s="184"/>
      <c r="BG43" s="184"/>
      <c r="BH43" s="244"/>
    </row>
    <row r="44" spans="1:61" x14ac:dyDescent="0.2">
      <c r="G44" s="427"/>
      <c r="H44" s="200" t="s">
        <v>1089</v>
      </c>
      <c r="I44" s="912" t="s">
        <v>217</v>
      </c>
      <c r="J44" s="631"/>
      <c r="K44" s="631"/>
      <c r="L44" s="852"/>
      <c r="M44" s="202" t="s">
        <v>218</v>
      </c>
      <c r="N44" s="912" t="s">
        <v>222</v>
      </c>
      <c r="O44" s="852"/>
      <c r="P44" s="203" t="s">
        <v>222</v>
      </c>
      <c r="Q44" s="203" t="s">
        <v>221</v>
      </c>
      <c r="R44" s="799" t="s">
        <v>905</v>
      </c>
      <c r="S44" s="608"/>
      <c r="T44" s="800"/>
      <c r="U44" s="201" t="s">
        <v>221</v>
      </c>
      <c r="V44" s="201" t="s">
        <v>905</v>
      </c>
      <c r="W44" s="912" t="s">
        <v>274</v>
      </c>
      <c r="X44" s="852"/>
      <c r="Z44" s="233" t="s">
        <v>1089</v>
      </c>
      <c r="AA44" s="630" t="s">
        <v>217</v>
      </c>
      <c r="AB44" s="631"/>
      <c r="AC44" s="631"/>
      <c r="AD44" s="631"/>
      <c r="AE44" s="235" t="s">
        <v>218</v>
      </c>
      <c r="AF44" s="630" t="s">
        <v>222</v>
      </c>
      <c r="AG44" s="631"/>
      <c r="AH44" s="236" t="s">
        <v>222</v>
      </c>
      <c r="AI44" s="236" t="s">
        <v>221</v>
      </c>
      <c r="AJ44" s="876" t="s">
        <v>905</v>
      </c>
      <c r="AK44" s="608"/>
      <c r="AL44" s="608"/>
      <c r="AM44" s="234" t="s">
        <v>221</v>
      </c>
      <c r="AN44" s="234" t="s">
        <v>905</v>
      </c>
      <c r="AO44" s="985" t="s">
        <v>274</v>
      </c>
      <c r="AP44" s="986"/>
      <c r="AR44" s="246" t="s">
        <v>1089</v>
      </c>
      <c r="AS44" s="914" t="s">
        <v>217</v>
      </c>
      <c r="AT44" s="631"/>
      <c r="AU44" s="631"/>
      <c r="AV44" s="631"/>
      <c r="AW44" s="248" t="s">
        <v>218</v>
      </c>
      <c r="AX44" s="914" t="s">
        <v>222</v>
      </c>
      <c r="AY44" s="631"/>
      <c r="AZ44" s="249" t="s">
        <v>222</v>
      </c>
      <c r="BA44" s="249" t="s">
        <v>221</v>
      </c>
      <c r="BB44" s="802" t="s">
        <v>905</v>
      </c>
      <c r="BC44" s="608"/>
      <c r="BD44" s="608"/>
      <c r="BE44" s="247" t="s">
        <v>221</v>
      </c>
      <c r="BF44" s="247" t="s">
        <v>905</v>
      </c>
      <c r="BG44" s="849" t="s">
        <v>274</v>
      </c>
      <c r="BH44" s="850"/>
    </row>
    <row r="45" spans="1:61" x14ac:dyDescent="0.2">
      <c r="G45" s="427"/>
      <c r="H45" s="204">
        <v>1</v>
      </c>
      <c r="I45" s="964" t="str">
        <f ca="1">GrpG!$C$55</f>
        <v>Belgien</v>
      </c>
      <c r="J45" s="640"/>
      <c r="K45" s="640"/>
      <c r="L45" s="622"/>
      <c r="M45" s="205">
        <f ca="1">GrpG!$D$55</f>
        <v>0</v>
      </c>
      <c r="N45" s="752">
        <f ca="1">GrpG!$E$55</f>
        <v>0</v>
      </c>
      <c r="O45" s="622"/>
      <c r="P45" s="205">
        <f ca="1">GrpG!$F$55</f>
        <v>0</v>
      </c>
      <c r="Q45" s="205">
        <f ca="1">GrpG!$G$55</f>
        <v>0</v>
      </c>
      <c r="R45" s="752">
        <f ca="1">GrpG!$H$55</f>
        <v>0</v>
      </c>
      <c r="S45" s="640"/>
      <c r="T45" s="622"/>
      <c r="U45" s="205">
        <f ca="1">GrpG!$I$55</f>
        <v>0</v>
      </c>
      <c r="V45" s="205">
        <f ca="1">GrpG!$J$55</f>
        <v>0</v>
      </c>
      <c r="W45" s="752">
        <f ca="1">GrpG!$K$55</f>
        <v>0</v>
      </c>
      <c r="X45" s="622"/>
      <c r="Z45" s="221">
        <v>1</v>
      </c>
      <c r="AA45" s="837" t="str">
        <f ca="1">GrpH!$C$55</f>
        <v>Spanien</v>
      </c>
      <c r="AB45" s="640"/>
      <c r="AC45" s="640"/>
      <c r="AD45" s="622"/>
      <c r="AE45" s="222">
        <f ca="1">GrpH!$D$55</f>
        <v>0</v>
      </c>
      <c r="AF45" s="639">
        <f ca="1">GrpH!$E$55</f>
        <v>0</v>
      </c>
      <c r="AG45" s="622"/>
      <c r="AH45" s="222">
        <f ca="1">GrpH!$F$55</f>
        <v>0</v>
      </c>
      <c r="AI45" s="222">
        <f ca="1">GrpH!$G$55</f>
        <v>0</v>
      </c>
      <c r="AJ45" s="639">
        <f ca="1">GrpH!$H$55</f>
        <v>0</v>
      </c>
      <c r="AK45" s="640"/>
      <c r="AL45" s="622"/>
      <c r="AM45" s="222">
        <f ca="1">GrpH!$I$55</f>
        <v>0</v>
      </c>
      <c r="AN45" s="222">
        <f ca="1">GrpH!$J$55</f>
        <v>0</v>
      </c>
      <c r="AO45" s="639">
        <f ca="1">GrpH!$K$55</f>
        <v>0</v>
      </c>
      <c r="AP45" s="622"/>
      <c r="AR45" s="245">
        <v>1</v>
      </c>
      <c r="AS45" s="703" t="str">
        <f ca="1">GrpI!$C$55</f>
        <v>Frankreich</v>
      </c>
      <c r="AT45" s="640"/>
      <c r="AU45" s="640"/>
      <c r="AV45" s="622"/>
      <c r="AW45" s="238">
        <f ca="1">GrpI!$D$55</f>
        <v>0</v>
      </c>
      <c r="AX45" s="758">
        <f ca="1">GrpI!$E$55</f>
        <v>0</v>
      </c>
      <c r="AY45" s="622"/>
      <c r="AZ45" s="238">
        <f ca="1">GrpI!$F$55</f>
        <v>0</v>
      </c>
      <c r="BA45" s="238">
        <f ca="1">GrpI!$G$55</f>
        <v>0</v>
      </c>
      <c r="BB45" s="758">
        <f ca="1">GrpI!$H$55</f>
        <v>0</v>
      </c>
      <c r="BC45" s="640"/>
      <c r="BD45" s="622"/>
      <c r="BE45" s="238">
        <f ca="1">GrpI!$I$55</f>
        <v>0</v>
      </c>
      <c r="BF45" s="238">
        <f ca="1">GrpI!$J$55</f>
        <v>0</v>
      </c>
      <c r="BG45" s="758">
        <f ca="1">GrpI!$K$55</f>
        <v>0</v>
      </c>
      <c r="BH45" s="622"/>
    </row>
    <row r="46" spans="1:61" x14ac:dyDescent="0.2">
      <c r="G46" s="427"/>
      <c r="H46" s="207">
        <v>2</v>
      </c>
      <c r="I46" s="779" t="str">
        <f ca="1">GrpG!$C$56</f>
        <v>Ägypten</v>
      </c>
      <c r="J46" s="640"/>
      <c r="K46" s="640"/>
      <c r="L46" s="651"/>
      <c r="M46" s="209">
        <f ca="1">GrpG!$D$56</f>
        <v>0</v>
      </c>
      <c r="N46" s="937">
        <f ca="1">GrpG!$E$56</f>
        <v>0</v>
      </c>
      <c r="O46" s="651"/>
      <c r="P46" s="209">
        <f ca="1">GrpG!$F$56</f>
        <v>0</v>
      </c>
      <c r="Q46" s="209">
        <f ca="1">GrpG!$G$56</f>
        <v>0</v>
      </c>
      <c r="R46" s="859">
        <f ca="1">GrpG!$H$56</f>
        <v>0</v>
      </c>
      <c r="S46" s="640"/>
      <c r="T46" s="651"/>
      <c r="U46" s="209">
        <f ca="1">GrpG!$I$56</f>
        <v>0</v>
      </c>
      <c r="V46" s="209">
        <f ca="1">GrpG!$J$56</f>
        <v>0</v>
      </c>
      <c r="W46" s="859">
        <f ca="1">GrpG!$K$56</f>
        <v>0</v>
      </c>
      <c r="X46" s="651"/>
      <c r="Z46" s="223">
        <v>2</v>
      </c>
      <c r="AA46" s="789" t="str">
        <f ca="1">GrpH!$C$56</f>
        <v>Kap Verde</v>
      </c>
      <c r="AB46" s="640"/>
      <c r="AC46" s="640"/>
      <c r="AD46" s="651"/>
      <c r="AE46" s="225">
        <f ca="1">GrpH!$D$56</f>
        <v>0</v>
      </c>
      <c r="AF46" s="775">
        <f ca="1">GrpH!$E$56</f>
        <v>0</v>
      </c>
      <c r="AG46" s="651"/>
      <c r="AH46" s="225">
        <f ca="1">GrpH!$F$56</f>
        <v>0</v>
      </c>
      <c r="AI46" s="225">
        <f ca="1">GrpH!$G$56</f>
        <v>0</v>
      </c>
      <c r="AJ46" s="743">
        <f ca="1">GrpH!$H$56</f>
        <v>0</v>
      </c>
      <c r="AK46" s="640"/>
      <c r="AL46" s="651"/>
      <c r="AM46" s="225">
        <f ca="1">GrpH!$I$56</f>
        <v>0</v>
      </c>
      <c r="AN46" s="225">
        <f ca="1">GrpH!$J$56</f>
        <v>0</v>
      </c>
      <c r="AO46" s="743">
        <f ca="1">GrpH!$K$56</f>
        <v>0</v>
      </c>
      <c r="AP46" s="651"/>
      <c r="AR46" s="251">
        <v>2</v>
      </c>
      <c r="AS46" s="673" t="str">
        <f ca="1">GrpI!$C$56</f>
        <v>Senegal</v>
      </c>
      <c r="AT46" s="640"/>
      <c r="AU46" s="640"/>
      <c r="AV46" s="651"/>
      <c r="AW46" s="253">
        <f ca="1">GrpI!$D$56</f>
        <v>0</v>
      </c>
      <c r="AX46" s="947">
        <f ca="1">GrpI!$E$56</f>
        <v>0</v>
      </c>
      <c r="AY46" s="651"/>
      <c r="AZ46" s="253">
        <f ca="1">GrpI!$F$56</f>
        <v>0</v>
      </c>
      <c r="BA46" s="253">
        <f ca="1">GrpI!$G$56</f>
        <v>0</v>
      </c>
      <c r="BB46" s="808">
        <f ca="1">GrpI!$H$56</f>
        <v>0</v>
      </c>
      <c r="BC46" s="640"/>
      <c r="BD46" s="651"/>
      <c r="BE46" s="253">
        <f ca="1">GrpI!$I$56</f>
        <v>0</v>
      </c>
      <c r="BF46" s="253">
        <f ca="1">GrpI!$J$56</f>
        <v>0</v>
      </c>
      <c r="BG46" s="808">
        <f ca="1">GrpI!$K$56</f>
        <v>0</v>
      </c>
      <c r="BH46" s="651"/>
    </row>
    <row r="47" spans="1:61" x14ac:dyDescent="0.2">
      <c r="G47" s="427"/>
      <c r="H47" s="204">
        <v>3</v>
      </c>
      <c r="I47" s="964" t="str">
        <f ca="1">GrpG!$C$57</f>
        <v>Iran</v>
      </c>
      <c r="J47" s="640"/>
      <c r="K47" s="640"/>
      <c r="L47" s="622"/>
      <c r="M47" s="205">
        <f ca="1">GrpG!$D$57</f>
        <v>0</v>
      </c>
      <c r="N47" s="752">
        <f ca="1">GrpG!$E$57</f>
        <v>0</v>
      </c>
      <c r="O47" s="622"/>
      <c r="P47" s="205">
        <f ca="1">GrpG!$F$57</f>
        <v>0</v>
      </c>
      <c r="Q47" s="205">
        <f ca="1">GrpG!$G$57</f>
        <v>0</v>
      </c>
      <c r="R47" s="752">
        <f ca="1">GrpG!$H$57</f>
        <v>0</v>
      </c>
      <c r="S47" s="640"/>
      <c r="T47" s="622"/>
      <c r="U47" s="205">
        <f ca="1">GrpG!$I$57</f>
        <v>0</v>
      </c>
      <c r="V47" s="205">
        <f ca="1">GrpG!$J$57</f>
        <v>0</v>
      </c>
      <c r="W47" s="752">
        <f ca="1">GrpG!$K$57</f>
        <v>0</v>
      </c>
      <c r="X47" s="622"/>
      <c r="Z47" s="221">
        <v>3</v>
      </c>
      <c r="AA47" s="837" t="str">
        <f ca="1">GrpH!$C$57</f>
        <v>Saudi-Arabien</v>
      </c>
      <c r="AB47" s="640"/>
      <c r="AC47" s="640"/>
      <c r="AD47" s="622"/>
      <c r="AE47" s="222">
        <f ca="1">GrpH!$D$57</f>
        <v>0</v>
      </c>
      <c r="AF47" s="639">
        <f ca="1">GrpH!$E$57</f>
        <v>0</v>
      </c>
      <c r="AG47" s="622"/>
      <c r="AH47" s="222">
        <f ca="1">GrpH!$F$57</f>
        <v>0</v>
      </c>
      <c r="AI47" s="222">
        <f ca="1">GrpH!$G$57</f>
        <v>0</v>
      </c>
      <c r="AJ47" s="639">
        <f ca="1">GrpH!$H$57</f>
        <v>0</v>
      </c>
      <c r="AK47" s="640"/>
      <c r="AL47" s="622"/>
      <c r="AM47" s="222">
        <f ca="1">GrpH!$I$57</f>
        <v>0</v>
      </c>
      <c r="AN47" s="222">
        <f ca="1">GrpH!$J$57</f>
        <v>0</v>
      </c>
      <c r="AO47" s="639">
        <f ca="1">GrpH!$K$57</f>
        <v>0</v>
      </c>
      <c r="AP47" s="622"/>
      <c r="AR47" s="245">
        <v>3</v>
      </c>
      <c r="AS47" s="703" t="str">
        <f ca="1">GrpI!$C$57</f>
        <v>IRQ/BOL/SUR</v>
      </c>
      <c r="AT47" s="640"/>
      <c r="AU47" s="640"/>
      <c r="AV47" s="622"/>
      <c r="AW47" s="238">
        <f ca="1">GrpI!$D$57</f>
        <v>0</v>
      </c>
      <c r="AX47" s="758">
        <f ca="1">GrpI!$E$57</f>
        <v>0</v>
      </c>
      <c r="AY47" s="622"/>
      <c r="AZ47" s="238">
        <f ca="1">GrpI!$F$57</f>
        <v>0</v>
      </c>
      <c r="BA47" s="238">
        <f ca="1">GrpI!$G$57</f>
        <v>0</v>
      </c>
      <c r="BB47" s="758">
        <f ca="1">GrpI!$H$57</f>
        <v>0</v>
      </c>
      <c r="BC47" s="640"/>
      <c r="BD47" s="622"/>
      <c r="BE47" s="238">
        <f ca="1">GrpI!$I$57</f>
        <v>0</v>
      </c>
      <c r="BF47" s="238">
        <f ca="1">GrpI!$J$57</f>
        <v>0</v>
      </c>
      <c r="BG47" s="758">
        <f ca="1">GrpI!$K$57</f>
        <v>0</v>
      </c>
      <c r="BH47" s="622"/>
    </row>
    <row r="48" spans="1:61" x14ac:dyDescent="0.2">
      <c r="G48" s="427"/>
      <c r="H48" s="210">
        <v>4</v>
      </c>
      <c r="I48" s="934" t="str">
        <f ca="1">GrpG!$C$58</f>
        <v>Neuseeland</v>
      </c>
      <c r="J48" s="877"/>
      <c r="K48" s="877"/>
      <c r="L48" s="864"/>
      <c r="M48" s="211">
        <f ca="1">GrpG!$D$58</f>
        <v>0</v>
      </c>
      <c r="N48" s="940">
        <f ca="1">GrpG!$E$58</f>
        <v>0</v>
      </c>
      <c r="O48" s="864"/>
      <c r="P48" s="211">
        <f ca="1">GrpG!$F$58</f>
        <v>0</v>
      </c>
      <c r="Q48" s="211">
        <f ca="1">GrpG!$G$58</f>
        <v>0</v>
      </c>
      <c r="R48" s="863">
        <f ca="1">GrpG!$H$58</f>
        <v>0</v>
      </c>
      <c r="S48" s="877"/>
      <c r="T48" s="864"/>
      <c r="U48" s="211">
        <f ca="1">GrpG!$I$58</f>
        <v>0</v>
      </c>
      <c r="V48" s="211">
        <f ca="1">GrpG!$J$58</f>
        <v>0</v>
      </c>
      <c r="W48" s="863">
        <f ca="1">GrpG!$K$58</f>
        <v>0</v>
      </c>
      <c r="X48" s="864"/>
      <c r="Z48" s="226">
        <v>4</v>
      </c>
      <c r="AA48" s="798" t="str">
        <f ca="1">GrpH!$C$58</f>
        <v>Uruguay</v>
      </c>
      <c r="AB48" s="750"/>
      <c r="AC48" s="750"/>
      <c r="AD48" s="751"/>
      <c r="AE48" s="227">
        <f ca="1">GrpH!$D$58</f>
        <v>0</v>
      </c>
      <c r="AF48" s="894">
        <f ca="1">GrpH!$E$58</f>
        <v>0</v>
      </c>
      <c r="AG48" s="751"/>
      <c r="AH48" s="227">
        <f ca="1">GrpH!$F$58</f>
        <v>0</v>
      </c>
      <c r="AI48" s="227">
        <f ca="1">GrpH!$G$58</f>
        <v>0</v>
      </c>
      <c r="AJ48" s="749">
        <f ca="1">GrpH!$H$58</f>
        <v>0</v>
      </c>
      <c r="AK48" s="750"/>
      <c r="AL48" s="751"/>
      <c r="AM48" s="227">
        <f ca="1">GrpH!$I$58</f>
        <v>0</v>
      </c>
      <c r="AN48" s="227">
        <f ca="1">GrpH!$J$58</f>
        <v>0</v>
      </c>
      <c r="AO48" s="749">
        <f ca="1">GrpH!$K$58</f>
        <v>0</v>
      </c>
      <c r="AP48" s="751"/>
      <c r="AR48" s="254">
        <v>4</v>
      </c>
      <c r="AS48" s="676" t="str">
        <f ca="1">GrpI!$C$58</f>
        <v>Norwegen</v>
      </c>
      <c r="AT48" s="677"/>
      <c r="AU48" s="677"/>
      <c r="AV48" s="678"/>
      <c r="AW48" s="255">
        <f ca="1">GrpI!$D$58</f>
        <v>0</v>
      </c>
      <c r="AX48" s="794">
        <f ca="1">GrpI!$E$58</f>
        <v>0</v>
      </c>
      <c r="AY48" s="678"/>
      <c r="AZ48" s="255">
        <f ca="1">GrpI!$F$58</f>
        <v>0</v>
      </c>
      <c r="BA48" s="255">
        <f ca="1">GrpI!$G$58</f>
        <v>0</v>
      </c>
      <c r="BB48" s="951">
        <f ca="1">GrpI!$H$58</f>
        <v>0</v>
      </c>
      <c r="BC48" s="677"/>
      <c r="BD48" s="678"/>
      <c r="BE48" s="255">
        <f ca="1">GrpI!$I$58</f>
        <v>0</v>
      </c>
      <c r="BF48" s="255">
        <f ca="1">GrpI!$J$58</f>
        <v>0</v>
      </c>
      <c r="BG48" s="951">
        <f ca="1">GrpI!$K$58</f>
        <v>0</v>
      </c>
      <c r="BH48" s="678"/>
    </row>
    <row r="49" spans="1:61" s="64" customFormat="1" ht="7.5" customHeight="1" x14ac:dyDescent="0.2">
      <c r="G49" s="427" t="s">
        <v>234</v>
      </c>
      <c r="I49" s="66"/>
      <c r="J49" s="66"/>
      <c r="K49" s="66"/>
      <c r="L49" s="66"/>
      <c r="M49" s="66"/>
      <c r="N49" s="66"/>
      <c r="O49" s="66"/>
      <c r="P49" s="66"/>
      <c r="Q49" s="66"/>
      <c r="R49" s="66"/>
      <c r="S49" s="66"/>
      <c r="T49" s="66"/>
      <c r="U49" s="66"/>
      <c r="V49" s="66"/>
      <c r="W49" s="66"/>
      <c r="X49" s="66"/>
      <c r="Y49" s="103" t="s">
        <v>235</v>
      </c>
      <c r="AA49" s="66"/>
      <c r="AB49" s="66"/>
      <c r="AC49" s="66"/>
      <c r="AD49" s="66"/>
      <c r="AE49" s="66"/>
      <c r="AF49" s="66"/>
      <c r="AG49" s="66"/>
      <c r="AH49" s="66"/>
      <c r="AI49" s="66"/>
      <c r="AJ49" s="66"/>
      <c r="AK49" s="66"/>
      <c r="AL49" s="66"/>
      <c r="AM49" s="66"/>
      <c r="AN49" s="66"/>
      <c r="AO49" s="66"/>
      <c r="AP49" s="66"/>
      <c r="AQ49" s="103" t="s">
        <v>236</v>
      </c>
      <c r="AS49" s="66"/>
      <c r="AT49" s="66"/>
      <c r="AU49" s="66"/>
      <c r="AV49" s="66"/>
      <c r="AW49" s="66"/>
      <c r="AX49" s="66"/>
      <c r="AY49" s="66"/>
      <c r="AZ49" s="66"/>
      <c r="BA49" s="66"/>
      <c r="BB49" s="66"/>
      <c r="BC49" s="66"/>
      <c r="BD49" s="66"/>
      <c r="BE49" s="66"/>
      <c r="BF49" s="66"/>
      <c r="BG49" s="66"/>
      <c r="BH49" s="66"/>
    </row>
    <row r="50" spans="1:61" x14ac:dyDescent="0.2">
      <c r="G50" s="427"/>
      <c r="H50" s="930" t="str">
        <f>CONCATENATE("GROUP ",G49)</f>
        <v>GROUP J</v>
      </c>
      <c r="I50" s="931"/>
      <c r="J50" s="931"/>
      <c r="K50" s="931"/>
      <c r="L50" s="931"/>
      <c r="M50" s="931"/>
      <c r="N50" s="931"/>
      <c r="O50" s="931"/>
      <c r="P50" s="931"/>
      <c r="Q50" s="931"/>
      <c r="R50" s="931"/>
      <c r="S50" s="931"/>
      <c r="T50" s="931"/>
      <c r="U50" s="931"/>
      <c r="V50" s="931"/>
      <c r="W50" s="994" t="s">
        <v>1082</v>
      </c>
      <c r="X50" s="995"/>
      <c r="Z50" s="728" t="str">
        <f>CONCATENATE("GROUP ",Y49)</f>
        <v>GROUP K</v>
      </c>
      <c r="AA50" s="729"/>
      <c r="AB50" s="729"/>
      <c r="AC50" s="729"/>
      <c r="AD50" s="729"/>
      <c r="AE50" s="729"/>
      <c r="AF50" s="729"/>
      <c r="AG50" s="729"/>
      <c r="AH50" s="729"/>
      <c r="AI50" s="729"/>
      <c r="AJ50" s="729"/>
      <c r="AK50" s="729"/>
      <c r="AL50" s="729"/>
      <c r="AM50" s="729"/>
      <c r="AN50" s="729"/>
      <c r="AO50" s="942" t="s">
        <v>1082</v>
      </c>
      <c r="AP50" s="943"/>
      <c r="AR50" s="982" t="str">
        <f>CONCATENATE("GROUP ",AQ49)</f>
        <v>GROUP L</v>
      </c>
      <c r="AS50" s="983"/>
      <c r="AT50" s="983"/>
      <c r="AU50" s="983"/>
      <c r="AV50" s="983"/>
      <c r="AW50" s="983"/>
      <c r="AX50" s="983"/>
      <c r="AY50" s="983"/>
      <c r="AZ50" s="983"/>
      <c r="BA50" s="983"/>
      <c r="BB50" s="983"/>
      <c r="BC50" s="983"/>
      <c r="BD50" s="983"/>
      <c r="BE50" s="983"/>
      <c r="BF50" s="983"/>
      <c r="BG50" s="711" t="s">
        <v>1082</v>
      </c>
      <c r="BH50" s="712"/>
    </row>
    <row r="51" spans="1:61" s="12" customFormat="1" x14ac:dyDescent="0.2">
      <c r="A51" s="64"/>
      <c r="B51" s="64"/>
      <c r="C51" s="64"/>
      <c r="D51" s="64"/>
      <c r="E51" s="64"/>
      <c r="F51" s="64"/>
      <c r="G51" s="429"/>
      <c r="H51" s="971" t="s">
        <v>1083</v>
      </c>
      <c r="I51" s="648"/>
      <c r="J51" s="284" t="str">
        <f>'Group Schedule'!$K$1</f>
        <v>Datum</v>
      </c>
      <c r="K51" s="285" t="s">
        <v>1084</v>
      </c>
      <c r="L51" s="659" t="str">
        <f>'Group Schedule'!$J$1</f>
        <v>Ort</v>
      </c>
      <c r="M51" s="648"/>
      <c r="N51" s="648"/>
      <c r="O51" s="659" t="s">
        <v>1086</v>
      </c>
      <c r="P51" s="648"/>
      <c r="Q51" s="648"/>
      <c r="R51" s="648"/>
      <c r="S51" s="283"/>
      <c r="T51" s="659" t="s">
        <v>1087</v>
      </c>
      <c r="U51" s="648"/>
      <c r="V51" s="648"/>
      <c r="W51" s="814" t="s">
        <v>1082</v>
      </c>
      <c r="X51" s="815"/>
      <c r="Y51" s="104"/>
      <c r="Z51" s="860" t="s">
        <v>1083</v>
      </c>
      <c r="AA51" s="648"/>
      <c r="AB51" s="302" t="str">
        <f>'Group Schedule'!$K$1</f>
        <v>Datum</v>
      </c>
      <c r="AC51" s="303" t="s">
        <v>1084</v>
      </c>
      <c r="AD51" s="735" t="str">
        <f>'Group Schedule'!$J$1</f>
        <v>Ort</v>
      </c>
      <c r="AE51" s="648"/>
      <c r="AF51" s="648"/>
      <c r="AG51" s="735" t="s">
        <v>1086</v>
      </c>
      <c r="AH51" s="648"/>
      <c r="AI51" s="648"/>
      <c r="AJ51" s="648"/>
      <c r="AK51" s="301"/>
      <c r="AL51" s="735" t="s">
        <v>1087</v>
      </c>
      <c r="AM51" s="648"/>
      <c r="AN51" s="648"/>
      <c r="AO51" s="773" t="s">
        <v>1082</v>
      </c>
      <c r="AP51" s="774"/>
      <c r="AQ51" s="104"/>
      <c r="AR51" s="927" t="s">
        <v>1083</v>
      </c>
      <c r="AS51" s="648"/>
      <c r="AT51" s="320" t="str">
        <f>'Group Schedule'!$K$1</f>
        <v>Datum</v>
      </c>
      <c r="AU51" s="321" t="s">
        <v>1084</v>
      </c>
      <c r="AV51" s="671" t="str">
        <f>'Group Schedule'!$J$1</f>
        <v>Ort</v>
      </c>
      <c r="AW51" s="648"/>
      <c r="AX51" s="648"/>
      <c r="AY51" s="671" t="s">
        <v>1086</v>
      </c>
      <c r="AZ51" s="648"/>
      <c r="BA51" s="648"/>
      <c r="BB51" s="648"/>
      <c r="BC51" s="319"/>
      <c r="BD51" s="671" t="s">
        <v>1087</v>
      </c>
      <c r="BE51" s="648"/>
      <c r="BF51" s="648"/>
      <c r="BG51" s="662" t="s">
        <v>1082</v>
      </c>
      <c r="BH51" s="663"/>
      <c r="BI51" s="65"/>
    </row>
    <row r="52" spans="1:61" x14ac:dyDescent="0.2">
      <c r="G52" s="427" t="str">
        <f>CONCATENATE(G$49,"1")</f>
        <v>J1</v>
      </c>
      <c r="H52" s="713">
        <f>VLOOKUP($G52,'Group Schedule'!$C$2:$L$73,4)</f>
        <v>19</v>
      </c>
      <c r="I52" s="624"/>
      <c r="J52" s="582">
        <f>VLOOKUP($G52,'Group Schedule'!$C$2:$L$73,9)</f>
        <v>46190.125</v>
      </c>
      <c r="K52" s="583">
        <f>VLOOKUP($G52,'Group Schedule'!$C$2:$L$73,10)</f>
        <v>46190.125</v>
      </c>
      <c r="L52" s="652" t="str">
        <f>VLOOKUP($G52,'Group Schedule'!$C$2:$L$73,8)</f>
        <v>Kansas City</v>
      </c>
      <c r="M52" s="608"/>
      <c r="N52" s="624"/>
      <c r="O52" s="867" t="str">
        <f ca="1">GrpJ!$B$8</f>
        <v>Argentinien</v>
      </c>
      <c r="P52" s="608"/>
      <c r="Q52" s="608"/>
      <c r="R52" s="624"/>
      <c r="S52" s="286" t="s">
        <v>199</v>
      </c>
      <c r="T52" s="899" t="str">
        <f ca="1">GrpJ!$D$8</f>
        <v>Algerien</v>
      </c>
      <c r="U52" s="608"/>
      <c r="V52" s="624"/>
      <c r="W52" s="442"/>
      <c r="X52" s="482"/>
      <c r="Y52" s="103" t="str">
        <f>CONCATENATE(Y$49,"1")</f>
        <v>K1</v>
      </c>
      <c r="Z52" s="875">
        <f>VLOOKUP($Y52,'Group Schedule'!$C$2:$L$73,4)</f>
        <v>23</v>
      </c>
      <c r="AA52" s="624"/>
      <c r="AB52" s="586">
        <f>VLOOKUP($Y52,'Group Schedule'!$C$2:$L$73,9)</f>
        <v>46190.791666666664</v>
      </c>
      <c r="AC52" s="587">
        <f>VLOOKUP($Y52,'Group Schedule'!$C$2:$L$73,10)</f>
        <v>46190.791666666664</v>
      </c>
      <c r="AD52" s="785" t="str">
        <f>VLOOKUP($Y52,'Group Schedule'!$C$2:$L$73,8)</f>
        <v>Houston</v>
      </c>
      <c r="AE52" s="608"/>
      <c r="AF52" s="624"/>
      <c r="AG52" s="644" t="str">
        <f ca="1">GrpK!$B$8</f>
        <v>Portugal</v>
      </c>
      <c r="AH52" s="608"/>
      <c r="AI52" s="608"/>
      <c r="AJ52" s="624"/>
      <c r="AK52" s="304" t="s">
        <v>199</v>
      </c>
      <c r="AL52" s="689" t="str">
        <f ca="1">GrpK!$D$8</f>
        <v>COD/NCL/JAM</v>
      </c>
      <c r="AM52" s="608"/>
      <c r="AN52" s="624"/>
      <c r="AO52" s="442"/>
      <c r="AP52" s="486"/>
      <c r="AQ52" s="103" t="str">
        <f>CONCATENATE(AQ$49,"1")</f>
        <v>L1</v>
      </c>
      <c r="AR52" s="836">
        <f>VLOOKUP($AQ52,'Group Schedule'!$C$2:$L$73,4)</f>
        <v>21</v>
      </c>
      <c r="AS52" s="624"/>
      <c r="AT52" s="590">
        <f>VLOOKUP($AQ52,'Group Schedule'!$C$2:$L$73,9)</f>
        <v>46191.041666666664</v>
      </c>
      <c r="AU52" s="591">
        <f>VLOOKUP($AQ52,'Group Schedule'!$C$2:$L$73,10)</f>
        <v>46191.041666666664</v>
      </c>
      <c r="AV52" s="646" t="str">
        <f>VLOOKUP($AQ52,'Group Schedule'!$C$2:$L$73,8)</f>
        <v>Toronto</v>
      </c>
      <c r="AW52" s="608"/>
      <c r="AX52" s="624"/>
      <c r="AY52" s="739" t="str">
        <f ca="1">GrpL!$B$8</f>
        <v>Ghana</v>
      </c>
      <c r="AZ52" s="608"/>
      <c r="BA52" s="608"/>
      <c r="BB52" s="624"/>
      <c r="BC52" s="326" t="s">
        <v>199</v>
      </c>
      <c r="BD52" s="926" t="str">
        <f ca="1">GrpL!$D$8</f>
        <v>Panama</v>
      </c>
      <c r="BE52" s="608"/>
      <c r="BF52" s="624"/>
      <c r="BG52" s="442"/>
      <c r="BH52" s="490"/>
    </row>
    <row r="53" spans="1:61" x14ac:dyDescent="0.2">
      <c r="G53" s="427" t="str">
        <f>CONCATENATE(G$49,"2")</f>
        <v>J2</v>
      </c>
      <c r="H53" s="748">
        <f>VLOOKUP($G53,'Group Schedule'!$C$2:$L$73,4)</f>
        <v>20</v>
      </c>
      <c r="I53" s="651"/>
      <c r="J53" s="584">
        <f>VLOOKUP($G53,'Group Schedule'!$C$2:$L$73,9)</f>
        <v>46190.25</v>
      </c>
      <c r="K53" s="585">
        <f>VLOOKUP($G53,'Group Schedule'!$C$2:$L$73,10)</f>
        <v>46190.25</v>
      </c>
      <c r="L53" s="765" t="str">
        <f>VLOOKUP($G53,'Group Schedule'!$C$2:$L$73,8)</f>
        <v>San Francisco Bay Area</v>
      </c>
      <c r="M53" s="640"/>
      <c r="N53" s="651"/>
      <c r="O53" s="821" t="str">
        <f ca="1">GrpJ!$B$9</f>
        <v>Österreich</v>
      </c>
      <c r="P53" s="640"/>
      <c r="Q53" s="640"/>
      <c r="R53" s="651"/>
      <c r="S53" s="287" t="s">
        <v>199</v>
      </c>
      <c r="T53" s="866" t="str">
        <f ca="1">GrpJ!$D$9</f>
        <v>Jordanien</v>
      </c>
      <c r="U53" s="640"/>
      <c r="V53" s="651"/>
      <c r="W53" s="444"/>
      <c r="X53" s="483"/>
      <c r="Y53" s="103" t="str">
        <f>CONCATENATE(Y$49,"2")</f>
        <v>K2</v>
      </c>
      <c r="Z53" s="690">
        <f>VLOOKUP($Y53,'Group Schedule'!$C$2:$L$73,4)</f>
        <v>24</v>
      </c>
      <c r="AA53" s="651"/>
      <c r="AB53" s="588">
        <f>VLOOKUP($Y53,'Group Schedule'!$C$2:$L$73,9)</f>
        <v>46191.166666666672</v>
      </c>
      <c r="AC53" s="589">
        <f>VLOOKUP($Y53,'Group Schedule'!$C$2:$L$73,10)</f>
        <v>46191.166666666672</v>
      </c>
      <c r="AD53" s="664" t="str">
        <f>VLOOKUP($Y53,'Group Schedule'!$C$2:$L$73,8)</f>
        <v>Mexico City</v>
      </c>
      <c r="AE53" s="640"/>
      <c r="AF53" s="651"/>
      <c r="AG53" s="742" t="str">
        <f ca="1">GrpK!$B$9</f>
        <v>Usbekistan</v>
      </c>
      <c r="AH53" s="640"/>
      <c r="AI53" s="640"/>
      <c r="AJ53" s="651"/>
      <c r="AK53" s="305" t="s">
        <v>199</v>
      </c>
      <c r="AL53" s="856" t="str">
        <f ca="1">GrpK!$D$9</f>
        <v>Kolumbien</v>
      </c>
      <c r="AM53" s="640"/>
      <c r="AN53" s="651"/>
      <c r="AO53" s="444"/>
      <c r="AP53" s="487"/>
      <c r="AQ53" s="103" t="str">
        <f>CONCATENATE(AQ$49,"2")</f>
        <v>L2</v>
      </c>
      <c r="AR53" s="929">
        <f>VLOOKUP($AQ53,'Group Schedule'!$C$2:$L$73,4)</f>
        <v>22</v>
      </c>
      <c r="AS53" s="651"/>
      <c r="AT53" s="592">
        <f>VLOOKUP($AQ53,'Group Schedule'!$C$2:$L$73,9)</f>
        <v>46190.916666666664</v>
      </c>
      <c r="AU53" s="593">
        <f>VLOOKUP($AQ53,'Group Schedule'!$C$2:$L$73,10)</f>
        <v>46190.916666666664</v>
      </c>
      <c r="AV53" s="768" t="str">
        <f>VLOOKUP($AQ53,'Group Schedule'!$C$2:$L$73,8)</f>
        <v>Dallas</v>
      </c>
      <c r="AW53" s="640"/>
      <c r="AX53" s="651"/>
      <c r="AY53" s="770" t="str">
        <f ca="1">GrpL!$B$9</f>
        <v>England</v>
      </c>
      <c r="AZ53" s="640"/>
      <c r="BA53" s="640"/>
      <c r="BB53" s="651"/>
      <c r="BC53" s="327" t="s">
        <v>199</v>
      </c>
      <c r="BD53" s="886" t="str">
        <f ca="1">GrpL!$D$9</f>
        <v>Kroatien</v>
      </c>
      <c r="BE53" s="640"/>
      <c r="BF53" s="651"/>
      <c r="BG53" s="444"/>
      <c r="BH53" s="491"/>
    </row>
    <row r="54" spans="1:61" x14ac:dyDescent="0.2">
      <c r="G54" s="427" t="str">
        <f>CONCATENATE(G$49,"3")</f>
        <v>J3</v>
      </c>
      <c r="H54" s="713">
        <f>VLOOKUP($G54,'Group Schedule'!$C$2:$L$73,4)</f>
        <v>43</v>
      </c>
      <c r="I54" s="624"/>
      <c r="J54" s="582">
        <f>VLOOKUP($G54,'Group Schedule'!$C$2:$L$73,9)</f>
        <v>46195.791666666664</v>
      </c>
      <c r="K54" s="583">
        <f>VLOOKUP($G54,'Group Schedule'!$C$2:$L$73,10)</f>
        <v>46195.791666666664</v>
      </c>
      <c r="L54" s="652" t="str">
        <f>VLOOKUP($G54,'Group Schedule'!$C$2:$L$73,8)</f>
        <v>Dallas</v>
      </c>
      <c r="M54" s="608"/>
      <c r="N54" s="624"/>
      <c r="O54" s="867" t="str">
        <f ca="1">GrpJ!$B$10</f>
        <v>Argentinien</v>
      </c>
      <c r="P54" s="608"/>
      <c r="Q54" s="608"/>
      <c r="R54" s="624"/>
      <c r="S54" s="286" t="s">
        <v>199</v>
      </c>
      <c r="T54" s="899" t="str">
        <f ca="1">GrpJ!$D$10</f>
        <v>Österreich</v>
      </c>
      <c r="U54" s="608"/>
      <c r="V54" s="624"/>
      <c r="W54" s="446"/>
      <c r="X54" s="484"/>
      <c r="Y54" s="103" t="str">
        <f>CONCATENATE(Y$49,"3")</f>
        <v>K3</v>
      </c>
      <c r="Z54" s="875">
        <f>VLOOKUP($Y54,'Group Schedule'!$C$2:$L$73,4)</f>
        <v>47</v>
      </c>
      <c r="AA54" s="624"/>
      <c r="AB54" s="586">
        <f>VLOOKUP($Y54,'Group Schedule'!$C$2:$L$73,9)</f>
        <v>46196.791666666664</v>
      </c>
      <c r="AC54" s="587">
        <f>VLOOKUP($Y54,'Group Schedule'!$C$2:$L$73,10)</f>
        <v>46196.791666666664</v>
      </c>
      <c r="AD54" s="785" t="str">
        <f>VLOOKUP($Y54,'Group Schedule'!$C$2:$L$73,8)</f>
        <v>Houston</v>
      </c>
      <c r="AE54" s="608"/>
      <c r="AF54" s="624"/>
      <c r="AG54" s="644" t="str">
        <f ca="1">GrpK!$B$10</f>
        <v>Portugal</v>
      </c>
      <c r="AH54" s="608"/>
      <c r="AI54" s="608"/>
      <c r="AJ54" s="624"/>
      <c r="AK54" s="304" t="s">
        <v>199</v>
      </c>
      <c r="AL54" s="689" t="str">
        <f ca="1">GrpK!$D$10</f>
        <v>Usbekistan</v>
      </c>
      <c r="AM54" s="608"/>
      <c r="AN54" s="624"/>
      <c r="AO54" s="446"/>
      <c r="AP54" s="488"/>
      <c r="AQ54" s="103" t="str">
        <f>CONCATENATE(AQ$49,"3")</f>
        <v>L3</v>
      </c>
      <c r="AR54" s="836">
        <f>VLOOKUP($AQ54,'Group Schedule'!$C$2:$L$73,4)</f>
        <v>45</v>
      </c>
      <c r="AS54" s="624"/>
      <c r="AT54" s="590">
        <f>VLOOKUP($AQ54,'Group Schedule'!$C$2:$L$73,9)</f>
        <v>46196.916666666664</v>
      </c>
      <c r="AU54" s="591">
        <f>VLOOKUP($AQ54,'Group Schedule'!$C$2:$L$73,10)</f>
        <v>46196.916666666664</v>
      </c>
      <c r="AV54" s="646" t="str">
        <f>VLOOKUP($AQ54,'Group Schedule'!$C$2:$L$73,8)</f>
        <v>Boston</v>
      </c>
      <c r="AW54" s="608"/>
      <c r="AX54" s="624"/>
      <c r="AY54" s="739" t="str">
        <f ca="1">GrpL!$B$10</f>
        <v>England</v>
      </c>
      <c r="AZ54" s="608"/>
      <c r="BA54" s="608"/>
      <c r="BB54" s="624"/>
      <c r="BC54" s="326" t="s">
        <v>199</v>
      </c>
      <c r="BD54" s="926" t="str">
        <f ca="1">GrpL!$D$10</f>
        <v>Ghana</v>
      </c>
      <c r="BE54" s="608"/>
      <c r="BF54" s="624"/>
      <c r="BG54" s="446"/>
      <c r="BH54" s="492"/>
    </row>
    <row r="55" spans="1:61" x14ac:dyDescent="0.2">
      <c r="G55" s="427" t="str">
        <f>CONCATENATE(G$49,"4")</f>
        <v>J4</v>
      </c>
      <c r="H55" s="748">
        <f>VLOOKUP($G55,'Group Schedule'!$C$2:$L$73,4)</f>
        <v>44</v>
      </c>
      <c r="I55" s="651"/>
      <c r="J55" s="584">
        <f>VLOOKUP($G55,'Group Schedule'!$C$2:$L$73,9)</f>
        <v>46196.208333333336</v>
      </c>
      <c r="K55" s="585">
        <f>VLOOKUP($G55,'Group Schedule'!$C$2:$L$73,10)</f>
        <v>46196.208333333336</v>
      </c>
      <c r="L55" s="765" t="str">
        <f>VLOOKUP($G55,'Group Schedule'!$C$2:$L$73,8)</f>
        <v>San Francisco Bay Area</v>
      </c>
      <c r="M55" s="640"/>
      <c r="N55" s="651"/>
      <c r="O55" s="821" t="str">
        <f ca="1">GrpJ!$B$11</f>
        <v>Jordanien</v>
      </c>
      <c r="P55" s="640"/>
      <c r="Q55" s="640"/>
      <c r="R55" s="651"/>
      <c r="S55" s="287" t="s">
        <v>199</v>
      </c>
      <c r="T55" s="866" t="str">
        <f ca="1">GrpJ!$D$11</f>
        <v>Algerien</v>
      </c>
      <c r="U55" s="640"/>
      <c r="V55" s="651"/>
      <c r="W55" s="444"/>
      <c r="X55" s="483"/>
      <c r="Y55" s="103" t="str">
        <f>CONCATENATE(Y$49,"4")</f>
        <v>K4</v>
      </c>
      <c r="Z55" s="690">
        <f>VLOOKUP($Y55,'Group Schedule'!$C$2:$L$73,4)</f>
        <v>48</v>
      </c>
      <c r="AA55" s="651"/>
      <c r="AB55" s="588">
        <f>VLOOKUP($Y55,'Group Schedule'!$C$2:$L$73,9)</f>
        <v>46197.166666666672</v>
      </c>
      <c r="AC55" s="589">
        <f>VLOOKUP($Y55,'Group Schedule'!$C$2:$L$73,10)</f>
        <v>46197.166666666672</v>
      </c>
      <c r="AD55" s="664" t="str">
        <f>VLOOKUP($Y55,'Group Schedule'!$C$2:$L$73,8)</f>
        <v>Guadalahara</v>
      </c>
      <c r="AE55" s="640"/>
      <c r="AF55" s="651"/>
      <c r="AG55" s="742" t="str">
        <f ca="1">GrpK!$B$11</f>
        <v>Kolumbien</v>
      </c>
      <c r="AH55" s="640"/>
      <c r="AI55" s="640"/>
      <c r="AJ55" s="651"/>
      <c r="AK55" s="305" t="s">
        <v>199</v>
      </c>
      <c r="AL55" s="856" t="str">
        <f ca="1">GrpK!$D$11</f>
        <v>COD/NCL/JAM</v>
      </c>
      <c r="AM55" s="640"/>
      <c r="AN55" s="651"/>
      <c r="AO55" s="444"/>
      <c r="AP55" s="487"/>
      <c r="AQ55" s="103" t="str">
        <f>CONCATENATE(AQ$49,"4")</f>
        <v>L4</v>
      </c>
      <c r="AR55" s="929">
        <f>VLOOKUP($AQ55,'Group Schedule'!$C$2:$L$73,4)</f>
        <v>46</v>
      </c>
      <c r="AS55" s="651"/>
      <c r="AT55" s="592">
        <f>VLOOKUP($AQ55,'Group Schedule'!$C$2:$L$73,9)</f>
        <v>46197.041666666664</v>
      </c>
      <c r="AU55" s="593">
        <f>VLOOKUP($AQ55,'Group Schedule'!$C$2:$L$73,10)</f>
        <v>46197.041666666664</v>
      </c>
      <c r="AV55" s="768" t="str">
        <f>VLOOKUP($AQ55,'Group Schedule'!$C$2:$L$73,8)</f>
        <v>Toronto</v>
      </c>
      <c r="AW55" s="640"/>
      <c r="AX55" s="651"/>
      <c r="AY55" s="770" t="str">
        <f ca="1">GrpL!$B$11</f>
        <v>Panama</v>
      </c>
      <c r="AZ55" s="640"/>
      <c r="BA55" s="640"/>
      <c r="BB55" s="651"/>
      <c r="BC55" s="327" t="s">
        <v>199</v>
      </c>
      <c r="BD55" s="886" t="str">
        <f ca="1">GrpL!$D$11</f>
        <v>Kroatien</v>
      </c>
      <c r="BE55" s="640"/>
      <c r="BF55" s="651"/>
      <c r="BG55" s="444"/>
      <c r="BH55" s="491"/>
    </row>
    <row r="56" spans="1:61" x14ac:dyDescent="0.2">
      <c r="G56" s="427" t="str">
        <f>CONCATENATE(G$49,"5")</f>
        <v>J5</v>
      </c>
      <c r="H56" s="713">
        <f>VLOOKUP($G56,'Group Schedule'!$C$2:$L$73,4)</f>
        <v>69</v>
      </c>
      <c r="I56" s="624"/>
      <c r="J56" s="582">
        <f>VLOOKUP($G56,'Group Schedule'!$C$2:$L$73,9)</f>
        <v>46201.166666666664</v>
      </c>
      <c r="K56" s="583">
        <f>VLOOKUP($G56,'Group Schedule'!$C$2:$L$73,10)</f>
        <v>46201.166666666664</v>
      </c>
      <c r="L56" s="652" t="str">
        <f>VLOOKUP($G56,'Group Schedule'!$C$2:$L$73,8)</f>
        <v>Kansas City</v>
      </c>
      <c r="M56" s="608"/>
      <c r="N56" s="624"/>
      <c r="O56" s="867" t="str">
        <f ca="1">GrpJ!$B$12</f>
        <v>Algerien</v>
      </c>
      <c r="P56" s="608"/>
      <c r="Q56" s="608"/>
      <c r="R56" s="624"/>
      <c r="S56" s="286" t="s">
        <v>199</v>
      </c>
      <c r="T56" s="899" t="str">
        <f ca="1">GrpJ!$D$12</f>
        <v>Österreich</v>
      </c>
      <c r="U56" s="608"/>
      <c r="V56" s="624"/>
      <c r="W56" s="446"/>
      <c r="X56" s="484"/>
      <c r="Y56" s="103" t="str">
        <f>CONCATENATE(Y$49,"5")</f>
        <v>K5</v>
      </c>
      <c r="Z56" s="875">
        <f>VLOOKUP($Y56,'Group Schedule'!$C$2:$L$73,4)</f>
        <v>71</v>
      </c>
      <c r="AA56" s="624"/>
      <c r="AB56" s="586">
        <f>VLOOKUP($Y56,'Group Schedule'!$C$2:$L$73,9)</f>
        <v>46201.0625</v>
      </c>
      <c r="AC56" s="587">
        <f>VLOOKUP($Y56,'Group Schedule'!$C$2:$L$73,10)</f>
        <v>46201.0625</v>
      </c>
      <c r="AD56" s="785" t="str">
        <f>VLOOKUP($Y56,'Group Schedule'!$C$2:$L$73,8)</f>
        <v>Miami</v>
      </c>
      <c r="AE56" s="608"/>
      <c r="AF56" s="624"/>
      <c r="AG56" s="644" t="str">
        <f ca="1">GrpK!$B$12</f>
        <v>Kolumbien</v>
      </c>
      <c r="AH56" s="608"/>
      <c r="AI56" s="608"/>
      <c r="AJ56" s="624"/>
      <c r="AK56" s="304" t="s">
        <v>199</v>
      </c>
      <c r="AL56" s="689" t="str">
        <f ca="1">GrpK!$D$12</f>
        <v>Portugal</v>
      </c>
      <c r="AM56" s="608"/>
      <c r="AN56" s="624"/>
      <c r="AO56" s="446"/>
      <c r="AP56" s="488"/>
      <c r="AQ56" s="103" t="str">
        <f>CONCATENATE(AQ$49,"5")</f>
        <v>L5</v>
      </c>
      <c r="AR56" s="836">
        <f>VLOOKUP($AQ56,'Group Schedule'!$C$2:$L$73,4)</f>
        <v>67</v>
      </c>
      <c r="AS56" s="624"/>
      <c r="AT56" s="590">
        <f>VLOOKUP($AQ56,'Group Schedule'!$C$2:$L$73,9)</f>
        <v>46200.958333333336</v>
      </c>
      <c r="AU56" s="591">
        <f>VLOOKUP($AQ56,'Group Schedule'!$C$2:$L$73,10)</f>
        <v>46200.958333333336</v>
      </c>
      <c r="AV56" s="646" t="str">
        <f>VLOOKUP($AQ56,'Group Schedule'!$C$2:$L$73,8)</f>
        <v>New York New Jersey</v>
      </c>
      <c r="AW56" s="608"/>
      <c r="AX56" s="624"/>
      <c r="AY56" s="739" t="str">
        <f ca="1">GrpL!$B$12</f>
        <v>Panama</v>
      </c>
      <c r="AZ56" s="608"/>
      <c r="BA56" s="608"/>
      <c r="BB56" s="624"/>
      <c r="BC56" s="326" t="s">
        <v>199</v>
      </c>
      <c r="BD56" s="926" t="str">
        <f ca="1">GrpL!$D$12</f>
        <v>England</v>
      </c>
      <c r="BE56" s="608"/>
      <c r="BF56" s="624"/>
      <c r="BG56" s="446"/>
      <c r="BH56" s="492"/>
    </row>
    <row r="57" spans="1:61" x14ac:dyDescent="0.2">
      <c r="G57" s="427" t="str">
        <f>CONCATENATE(G$49,"6")</f>
        <v>J6</v>
      </c>
      <c r="H57" s="748">
        <f>VLOOKUP($G57,'Group Schedule'!$C$2:$L$73,4)</f>
        <v>70</v>
      </c>
      <c r="I57" s="651"/>
      <c r="J57" s="584">
        <f>VLOOKUP($G57,'Group Schedule'!$C$2:$L$73,9)</f>
        <v>46201.166666666664</v>
      </c>
      <c r="K57" s="585">
        <f>VLOOKUP($G57,'Group Schedule'!$C$2:$L$73,10)</f>
        <v>46201.166666666664</v>
      </c>
      <c r="L57" s="765" t="str">
        <f>VLOOKUP($G57,'Group Schedule'!$C$2:$L$73,8)</f>
        <v>Dallas</v>
      </c>
      <c r="M57" s="640"/>
      <c r="N57" s="651"/>
      <c r="O57" s="821" t="str">
        <f ca="1">GrpJ!$B$13</f>
        <v>Jordanien</v>
      </c>
      <c r="P57" s="640"/>
      <c r="Q57" s="640"/>
      <c r="R57" s="651"/>
      <c r="S57" s="287" t="s">
        <v>199</v>
      </c>
      <c r="T57" s="866" t="str">
        <f ca="1">GrpJ!$D$13</f>
        <v>Argentinien</v>
      </c>
      <c r="U57" s="640"/>
      <c r="V57" s="651"/>
      <c r="W57" s="448"/>
      <c r="X57" s="485"/>
      <c r="Y57" s="103" t="str">
        <f>CONCATENATE(Y$49,"6")</f>
        <v>K6</v>
      </c>
      <c r="Z57" s="690">
        <f>VLOOKUP($Y57,'Group Schedule'!$C$2:$L$73,4)</f>
        <v>72</v>
      </c>
      <c r="AA57" s="651"/>
      <c r="AB57" s="588">
        <f>VLOOKUP($Y57,'Group Schedule'!$C$2:$L$73,9)</f>
        <v>46201.0625</v>
      </c>
      <c r="AC57" s="589">
        <f>VLOOKUP($Y57,'Group Schedule'!$C$2:$L$73,10)</f>
        <v>46201.0625</v>
      </c>
      <c r="AD57" s="664" t="str">
        <f>VLOOKUP($Y57,'Group Schedule'!$C$2:$L$73,8)</f>
        <v>Atlanta</v>
      </c>
      <c r="AE57" s="640"/>
      <c r="AF57" s="651"/>
      <c r="AG57" s="742" t="str">
        <f ca="1">GrpK!$B$13</f>
        <v>COD/NCL/JAM</v>
      </c>
      <c r="AH57" s="640"/>
      <c r="AI57" s="640"/>
      <c r="AJ57" s="651"/>
      <c r="AK57" s="305" t="s">
        <v>199</v>
      </c>
      <c r="AL57" s="856" t="str">
        <f ca="1">GrpK!$D$13</f>
        <v>Usbekistan</v>
      </c>
      <c r="AM57" s="640"/>
      <c r="AN57" s="651"/>
      <c r="AO57" s="448"/>
      <c r="AP57" s="489"/>
      <c r="AQ57" s="103" t="str">
        <f>CONCATENATE(AQ$49,"6")</f>
        <v>L6</v>
      </c>
      <c r="AR57" s="929">
        <f>VLOOKUP($AQ57,'Group Schedule'!$C$2:$L$73,4)</f>
        <v>68</v>
      </c>
      <c r="AS57" s="651"/>
      <c r="AT57" s="592">
        <f>VLOOKUP($AQ57,'Group Schedule'!$C$2:$L$73,9)</f>
        <v>46200.958333333336</v>
      </c>
      <c r="AU57" s="593">
        <f>VLOOKUP($AQ57,'Group Schedule'!$C$2:$L$73,10)</f>
        <v>46200.958333333336</v>
      </c>
      <c r="AV57" s="768" t="str">
        <f>VLOOKUP($AQ57,'Group Schedule'!$C$2:$L$73,8)</f>
        <v>Philadephia</v>
      </c>
      <c r="AW57" s="640"/>
      <c r="AX57" s="651"/>
      <c r="AY57" s="770" t="str">
        <f ca="1">GrpL!$B$13</f>
        <v>Kroatien</v>
      </c>
      <c r="AZ57" s="640"/>
      <c r="BA57" s="640"/>
      <c r="BB57" s="651"/>
      <c r="BC57" s="327" t="s">
        <v>199</v>
      </c>
      <c r="BD57" s="886" t="str">
        <f ca="1">GrpL!$D$13</f>
        <v>Ghana</v>
      </c>
      <c r="BE57" s="640"/>
      <c r="BF57" s="651"/>
      <c r="BG57" s="448"/>
      <c r="BH57" s="493"/>
    </row>
    <row r="58" spans="1:61" ht="3" customHeight="1" x14ac:dyDescent="0.2">
      <c r="G58" s="427"/>
      <c r="H58" s="288"/>
      <c r="I58" s="289"/>
      <c r="J58" s="289"/>
      <c r="K58" s="289"/>
      <c r="L58" s="289"/>
      <c r="M58" s="289"/>
      <c r="N58" s="289"/>
      <c r="O58" s="289"/>
      <c r="P58" s="289"/>
      <c r="Q58" s="289"/>
      <c r="R58" s="289"/>
      <c r="S58" s="289"/>
      <c r="T58" s="289"/>
      <c r="U58" s="289"/>
      <c r="V58" s="289"/>
      <c r="W58" s="91"/>
      <c r="X58" s="279"/>
      <c r="Z58" s="306"/>
      <c r="AA58" s="307"/>
      <c r="AB58" s="307"/>
      <c r="AC58" s="307"/>
      <c r="AD58" s="307"/>
      <c r="AE58" s="307"/>
      <c r="AF58" s="307"/>
      <c r="AG58" s="307"/>
      <c r="AH58" s="307"/>
      <c r="AI58" s="307"/>
      <c r="AJ58" s="307"/>
      <c r="AK58" s="307"/>
      <c r="AL58" s="307"/>
      <c r="AM58" s="307"/>
      <c r="AN58" s="307"/>
      <c r="AO58" s="91"/>
      <c r="AP58" s="281"/>
      <c r="AR58" s="323"/>
      <c r="AS58" s="91"/>
      <c r="AT58" s="91"/>
      <c r="AU58" s="91"/>
      <c r="AV58" s="91"/>
      <c r="AW58" s="91"/>
      <c r="AX58" s="91"/>
      <c r="AY58" s="91"/>
      <c r="AZ58" s="91"/>
      <c r="BA58" s="91"/>
      <c r="BB58" s="91"/>
      <c r="BC58" s="91"/>
      <c r="BD58" s="91"/>
      <c r="BE58" s="91"/>
      <c r="BF58" s="91"/>
      <c r="BG58" s="91"/>
      <c r="BH58" s="324"/>
    </row>
    <row r="59" spans="1:61" x14ac:dyDescent="0.2">
      <c r="G59" s="427"/>
      <c r="H59" s="726"/>
      <c r="I59" s="629"/>
      <c r="J59" s="629"/>
      <c r="K59" s="629"/>
      <c r="L59" s="629"/>
      <c r="M59" s="629"/>
      <c r="N59" s="629"/>
      <c r="O59" s="629"/>
      <c r="P59" s="783" t="s">
        <v>1088</v>
      </c>
      <c r="Q59" s="629"/>
      <c r="R59" s="629"/>
      <c r="S59" s="629"/>
      <c r="T59" s="638"/>
      <c r="U59" s="290"/>
      <c r="V59" s="290"/>
      <c r="W59" s="184"/>
      <c r="X59" s="280"/>
      <c r="Z59" s="675"/>
      <c r="AA59" s="629"/>
      <c r="AB59" s="629"/>
      <c r="AC59" s="629"/>
      <c r="AD59" s="629"/>
      <c r="AE59" s="629"/>
      <c r="AF59" s="629"/>
      <c r="AG59" s="629"/>
      <c r="AH59" s="637" t="s">
        <v>1088</v>
      </c>
      <c r="AI59" s="629"/>
      <c r="AJ59" s="629"/>
      <c r="AK59" s="629"/>
      <c r="AL59" s="638"/>
      <c r="AM59" s="308"/>
      <c r="AN59" s="308"/>
      <c r="AO59" s="184"/>
      <c r="AP59" s="282"/>
      <c r="AR59" s="978"/>
      <c r="AS59" s="629"/>
      <c r="AT59" s="629"/>
      <c r="AU59" s="629"/>
      <c r="AV59" s="629"/>
      <c r="AW59" s="629"/>
      <c r="AX59" s="629"/>
      <c r="AY59" s="629"/>
      <c r="AZ59" s="732" t="s">
        <v>1088</v>
      </c>
      <c r="BA59" s="629"/>
      <c r="BB59" s="629"/>
      <c r="BC59" s="629"/>
      <c r="BD59" s="638"/>
      <c r="BE59" s="184"/>
      <c r="BF59" s="184"/>
      <c r="BG59" s="184"/>
      <c r="BH59" s="325"/>
    </row>
    <row r="60" spans="1:61" x14ac:dyDescent="0.2">
      <c r="G60" s="427"/>
      <c r="H60" s="291" t="s">
        <v>1089</v>
      </c>
      <c r="I60" s="861" t="s">
        <v>217</v>
      </c>
      <c r="J60" s="608"/>
      <c r="K60" s="608"/>
      <c r="L60" s="608"/>
      <c r="M60" s="293" t="s">
        <v>218</v>
      </c>
      <c r="N60" s="861" t="s">
        <v>222</v>
      </c>
      <c r="O60" s="608"/>
      <c r="P60" s="292" t="s">
        <v>222</v>
      </c>
      <c r="Q60" s="292" t="s">
        <v>221</v>
      </c>
      <c r="R60" s="861" t="s">
        <v>905</v>
      </c>
      <c r="S60" s="608"/>
      <c r="T60" s="608"/>
      <c r="U60" s="292" t="s">
        <v>221</v>
      </c>
      <c r="V60" s="292" t="s">
        <v>905</v>
      </c>
      <c r="W60" s="956" t="s">
        <v>274</v>
      </c>
      <c r="X60" s="957"/>
      <c r="Z60" s="309" t="s">
        <v>1089</v>
      </c>
      <c r="AA60" s="674" t="s">
        <v>217</v>
      </c>
      <c r="AB60" s="608"/>
      <c r="AC60" s="608"/>
      <c r="AD60" s="608"/>
      <c r="AE60" s="311" t="s">
        <v>218</v>
      </c>
      <c r="AF60" s="674" t="s">
        <v>222</v>
      </c>
      <c r="AG60" s="608"/>
      <c r="AH60" s="310" t="s">
        <v>222</v>
      </c>
      <c r="AI60" s="310" t="s">
        <v>221</v>
      </c>
      <c r="AJ60" s="674" t="s">
        <v>905</v>
      </c>
      <c r="AK60" s="608"/>
      <c r="AL60" s="608"/>
      <c r="AM60" s="310" t="s">
        <v>221</v>
      </c>
      <c r="AN60" s="310" t="s">
        <v>905</v>
      </c>
      <c r="AO60" s="959" t="s">
        <v>274</v>
      </c>
      <c r="AP60" s="960"/>
      <c r="AR60" s="322" t="s">
        <v>1089</v>
      </c>
      <c r="AS60" s="671" t="s">
        <v>217</v>
      </c>
      <c r="AT60" s="629"/>
      <c r="AU60" s="629"/>
      <c r="AV60" s="629"/>
      <c r="AW60" s="321" t="s">
        <v>218</v>
      </c>
      <c r="AX60" s="671" t="s">
        <v>222</v>
      </c>
      <c r="AY60" s="629"/>
      <c r="AZ60" s="319" t="s">
        <v>222</v>
      </c>
      <c r="BA60" s="319" t="s">
        <v>221</v>
      </c>
      <c r="BB60" s="671" t="s">
        <v>905</v>
      </c>
      <c r="BC60" s="629"/>
      <c r="BD60" s="629"/>
      <c r="BE60" s="319" t="s">
        <v>221</v>
      </c>
      <c r="BF60" s="319" t="s">
        <v>905</v>
      </c>
      <c r="BG60" s="950" t="s">
        <v>274</v>
      </c>
      <c r="BH60" s="663"/>
    </row>
    <row r="61" spans="1:61" x14ac:dyDescent="0.2">
      <c r="G61" s="427"/>
      <c r="H61" s="294">
        <v>1</v>
      </c>
      <c r="I61" s="822" t="str">
        <f ca="1">GrpJ!$C$55</f>
        <v>Argentinien</v>
      </c>
      <c r="J61" s="640"/>
      <c r="K61" s="640"/>
      <c r="L61" s="622"/>
      <c r="M61" s="295">
        <f ca="1">GrpJ!$D$55</f>
        <v>0</v>
      </c>
      <c r="N61" s="692">
        <f ca="1">GrpJ!$E$55</f>
        <v>0</v>
      </c>
      <c r="O61" s="622"/>
      <c r="P61" s="295">
        <f ca="1">GrpJ!$F$55</f>
        <v>0</v>
      </c>
      <c r="Q61" s="295">
        <f ca="1">GrpJ!$G$55</f>
        <v>0</v>
      </c>
      <c r="R61" s="692">
        <f ca="1">GrpJ!$H$55</f>
        <v>0</v>
      </c>
      <c r="S61" s="640"/>
      <c r="T61" s="622"/>
      <c r="U61" s="295">
        <f ca="1">GrpJ!$I$55</f>
        <v>0</v>
      </c>
      <c r="V61" s="295">
        <f ca="1">GrpJ!$J$55</f>
        <v>0</v>
      </c>
      <c r="W61" s="692">
        <f ca="1">GrpJ!$K$55</f>
        <v>0</v>
      </c>
      <c r="X61" s="622"/>
      <c r="Z61" s="312">
        <v>1</v>
      </c>
      <c r="AA61" s="868" t="str">
        <f ca="1">GrpK!$C$55</f>
        <v>Portugal</v>
      </c>
      <c r="AB61" s="640"/>
      <c r="AC61" s="640"/>
      <c r="AD61" s="622"/>
      <c r="AE61" s="313">
        <f ca="1">GrpK!$D$55</f>
        <v>0</v>
      </c>
      <c r="AF61" s="688">
        <f ca="1">GrpK!$E$55</f>
        <v>0</v>
      </c>
      <c r="AG61" s="622"/>
      <c r="AH61" s="313">
        <f ca="1">GrpK!$F$55</f>
        <v>0</v>
      </c>
      <c r="AI61" s="313">
        <f ca="1">GrpK!$G$55</f>
        <v>0</v>
      </c>
      <c r="AJ61" s="688">
        <f ca="1">GrpK!$H$55</f>
        <v>0</v>
      </c>
      <c r="AK61" s="640"/>
      <c r="AL61" s="622"/>
      <c r="AM61" s="313">
        <f ca="1">GrpK!$I$55</f>
        <v>0</v>
      </c>
      <c r="AN61" s="313">
        <f ca="1">GrpK!$J$55</f>
        <v>0</v>
      </c>
      <c r="AO61" s="688">
        <f ca="1">GrpK!$K$55</f>
        <v>0</v>
      </c>
      <c r="AP61" s="622"/>
      <c r="AR61" s="328">
        <v>1</v>
      </c>
      <c r="AS61" s="646" t="str">
        <f ca="1">GrpL!$C$55</f>
        <v>England</v>
      </c>
      <c r="AT61" s="608"/>
      <c r="AU61" s="608"/>
      <c r="AV61" s="624"/>
      <c r="AW61" s="329">
        <f ca="1">GrpL!$D$55</f>
        <v>0</v>
      </c>
      <c r="AX61" s="623">
        <f ca="1">GrpL!$E$55</f>
        <v>0</v>
      </c>
      <c r="AY61" s="624"/>
      <c r="AZ61" s="329">
        <f ca="1">GrpL!$F$55</f>
        <v>0</v>
      </c>
      <c r="BA61" s="329">
        <f ca="1">GrpL!$G$55</f>
        <v>0</v>
      </c>
      <c r="BB61" s="623">
        <f ca="1">GrpL!$H$55</f>
        <v>0</v>
      </c>
      <c r="BC61" s="608"/>
      <c r="BD61" s="624"/>
      <c r="BE61" s="329">
        <f ca="1">GrpL!$I$55</f>
        <v>0</v>
      </c>
      <c r="BF61" s="329">
        <f ca="1">GrpL!$J$55</f>
        <v>0</v>
      </c>
      <c r="BG61" s="623">
        <f ca="1">GrpL!$K$55</f>
        <v>0</v>
      </c>
      <c r="BH61" s="624"/>
    </row>
    <row r="62" spans="1:61" x14ac:dyDescent="0.2">
      <c r="G62" s="427"/>
      <c r="H62" s="296">
        <v>2</v>
      </c>
      <c r="I62" s="765" t="str">
        <f ca="1">GrpJ!$C$56</f>
        <v>Algerien</v>
      </c>
      <c r="J62" s="640"/>
      <c r="K62" s="640"/>
      <c r="L62" s="651"/>
      <c r="M62" s="298">
        <f ca="1">GrpJ!$D$56</f>
        <v>0</v>
      </c>
      <c r="N62" s="784">
        <f ca="1">GrpJ!$E$56</f>
        <v>0</v>
      </c>
      <c r="O62" s="651"/>
      <c r="P62" s="298">
        <f ca="1">GrpJ!$F$56</f>
        <v>0</v>
      </c>
      <c r="Q62" s="298">
        <f ca="1">GrpJ!$G$56</f>
        <v>0</v>
      </c>
      <c r="R62" s="668">
        <f ca="1">GrpJ!$H$56</f>
        <v>0</v>
      </c>
      <c r="S62" s="640"/>
      <c r="T62" s="651"/>
      <c r="U62" s="298">
        <f ca="1">GrpJ!$I$56</f>
        <v>0</v>
      </c>
      <c r="V62" s="298">
        <f ca="1">GrpJ!$J$56</f>
        <v>0</v>
      </c>
      <c r="W62" s="668">
        <f ca="1">GrpJ!$K$56</f>
        <v>0</v>
      </c>
      <c r="X62" s="651"/>
      <c r="Z62" s="314">
        <v>2</v>
      </c>
      <c r="AA62" s="664" t="str">
        <f ca="1">GrpK!$C$56</f>
        <v>COD/NCL/JAM</v>
      </c>
      <c r="AB62" s="640"/>
      <c r="AC62" s="640"/>
      <c r="AD62" s="651"/>
      <c r="AE62" s="316">
        <f ca="1">GrpK!$D$56</f>
        <v>0</v>
      </c>
      <c r="AF62" s="715">
        <f ca="1">GrpK!$E$56</f>
        <v>0</v>
      </c>
      <c r="AG62" s="651"/>
      <c r="AH62" s="316">
        <f ca="1">GrpK!$F$56</f>
        <v>0</v>
      </c>
      <c r="AI62" s="316">
        <f ca="1">GrpK!$G$56</f>
        <v>0</v>
      </c>
      <c r="AJ62" s="679">
        <f ca="1">GrpK!$H$56</f>
        <v>0</v>
      </c>
      <c r="AK62" s="640"/>
      <c r="AL62" s="651"/>
      <c r="AM62" s="316">
        <f ca="1">GrpK!$I$56</f>
        <v>0</v>
      </c>
      <c r="AN62" s="316">
        <f ca="1">GrpK!$J$56</f>
        <v>0</v>
      </c>
      <c r="AO62" s="679">
        <f ca="1">GrpK!$K$56</f>
        <v>0</v>
      </c>
      <c r="AP62" s="651"/>
      <c r="AR62" s="330">
        <v>2</v>
      </c>
      <c r="AS62" s="768" t="str">
        <f ca="1">GrpL!$C$56</f>
        <v>Kroatien</v>
      </c>
      <c r="AT62" s="640"/>
      <c r="AU62" s="640"/>
      <c r="AV62" s="651"/>
      <c r="AW62" s="332">
        <f ca="1">GrpL!$D$56</f>
        <v>0</v>
      </c>
      <c r="AX62" s="757">
        <f ca="1">GrpL!$E$56</f>
        <v>0</v>
      </c>
      <c r="AY62" s="651"/>
      <c r="AZ62" s="332">
        <f ca="1">GrpL!$F$56</f>
        <v>0</v>
      </c>
      <c r="BA62" s="332">
        <f ca="1">GrpL!$G$56</f>
        <v>0</v>
      </c>
      <c r="BB62" s="658">
        <f ca="1">GrpL!$H$56</f>
        <v>0</v>
      </c>
      <c r="BC62" s="640"/>
      <c r="BD62" s="651"/>
      <c r="BE62" s="332">
        <f ca="1">GrpL!$I$56</f>
        <v>0</v>
      </c>
      <c r="BF62" s="332">
        <f ca="1">GrpL!$J$56</f>
        <v>0</v>
      </c>
      <c r="BG62" s="658">
        <f ca="1">GrpL!$K$56</f>
        <v>0</v>
      </c>
      <c r="BH62" s="651"/>
    </row>
    <row r="63" spans="1:61" x14ac:dyDescent="0.2">
      <c r="G63" s="427"/>
      <c r="H63" s="294">
        <v>3</v>
      </c>
      <c r="I63" s="822" t="str">
        <f ca="1">GrpJ!$C$57</f>
        <v>Österreich</v>
      </c>
      <c r="J63" s="640"/>
      <c r="K63" s="640"/>
      <c r="L63" s="622"/>
      <c r="M63" s="295">
        <f ca="1">GrpJ!$D$57</f>
        <v>0</v>
      </c>
      <c r="N63" s="692">
        <f ca="1">GrpJ!$E$57</f>
        <v>0</v>
      </c>
      <c r="O63" s="622"/>
      <c r="P63" s="295">
        <f ca="1">GrpJ!$F$57</f>
        <v>0</v>
      </c>
      <c r="Q63" s="295">
        <f ca="1">GrpJ!$G$57</f>
        <v>0</v>
      </c>
      <c r="R63" s="692">
        <f ca="1">GrpJ!$H$57</f>
        <v>0</v>
      </c>
      <c r="S63" s="640"/>
      <c r="T63" s="622"/>
      <c r="U63" s="295">
        <f ca="1">GrpJ!$I$57</f>
        <v>0</v>
      </c>
      <c r="V63" s="295">
        <f ca="1">GrpJ!$J$57</f>
        <v>0</v>
      </c>
      <c r="W63" s="692">
        <f ca="1">GrpJ!$K$57</f>
        <v>0</v>
      </c>
      <c r="X63" s="622"/>
      <c r="Z63" s="312">
        <v>3</v>
      </c>
      <c r="AA63" s="868" t="str">
        <f ca="1">GrpK!$C$57</f>
        <v>Usbekistan</v>
      </c>
      <c r="AB63" s="640"/>
      <c r="AC63" s="640"/>
      <c r="AD63" s="622"/>
      <c r="AE63" s="313">
        <f ca="1">GrpK!$D$57</f>
        <v>0</v>
      </c>
      <c r="AF63" s="688">
        <f ca="1">GrpK!$E$57</f>
        <v>0</v>
      </c>
      <c r="AG63" s="622"/>
      <c r="AH63" s="313">
        <f ca="1">GrpK!$F$57</f>
        <v>0</v>
      </c>
      <c r="AI63" s="313">
        <f ca="1">GrpK!$G$57</f>
        <v>0</v>
      </c>
      <c r="AJ63" s="688">
        <f ca="1">GrpK!$H$57</f>
        <v>0</v>
      </c>
      <c r="AK63" s="640"/>
      <c r="AL63" s="622"/>
      <c r="AM63" s="313">
        <f ca="1">GrpK!$I$57</f>
        <v>0</v>
      </c>
      <c r="AN63" s="313">
        <f ca="1">GrpK!$J$57</f>
        <v>0</v>
      </c>
      <c r="AO63" s="688">
        <f ca="1">GrpK!$K$57</f>
        <v>0</v>
      </c>
      <c r="AP63" s="622"/>
      <c r="AR63" s="333">
        <v>3</v>
      </c>
      <c r="AS63" s="869" t="str">
        <f ca="1">GrpL!$C$57</f>
        <v>Ghana</v>
      </c>
      <c r="AT63" s="640"/>
      <c r="AU63" s="640"/>
      <c r="AV63" s="622"/>
      <c r="AW63" s="334">
        <f ca="1">GrpL!$D$57</f>
        <v>0</v>
      </c>
      <c r="AX63" s="709">
        <f ca="1">GrpL!$E$57</f>
        <v>0</v>
      </c>
      <c r="AY63" s="622"/>
      <c r="AZ63" s="334">
        <f ca="1">GrpL!$F$57</f>
        <v>0</v>
      </c>
      <c r="BA63" s="334">
        <f ca="1">GrpL!$G$57</f>
        <v>0</v>
      </c>
      <c r="BB63" s="709">
        <f ca="1">GrpL!$H$57</f>
        <v>0</v>
      </c>
      <c r="BC63" s="640"/>
      <c r="BD63" s="622"/>
      <c r="BE63" s="334">
        <f ca="1">GrpL!$I$57</f>
        <v>0</v>
      </c>
      <c r="BF63" s="334">
        <f ca="1">GrpL!$J$57</f>
        <v>0</v>
      </c>
      <c r="BG63" s="709">
        <f ca="1">GrpL!$K$57</f>
        <v>0</v>
      </c>
      <c r="BH63" s="622"/>
    </row>
    <row r="64" spans="1:61" x14ac:dyDescent="0.2">
      <c r="G64" s="427"/>
      <c r="H64" s="299">
        <v>4</v>
      </c>
      <c r="I64" s="777" t="str">
        <f ca="1">GrpJ!$C$58</f>
        <v>Jordanien</v>
      </c>
      <c r="J64" s="681"/>
      <c r="K64" s="681"/>
      <c r="L64" s="682"/>
      <c r="M64" s="300">
        <f ca="1">GrpJ!$D$58</f>
        <v>0</v>
      </c>
      <c r="N64" s="756">
        <f ca="1">GrpJ!$E$58</f>
        <v>0</v>
      </c>
      <c r="O64" s="682"/>
      <c r="P64" s="300">
        <f ca="1">GrpJ!$F$58</f>
        <v>0</v>
      </c>
      <c r="Q64" s="300">
        <f ca="1">GrpJ!$G$58</f>
        <v>0</v>
      </c>
      <c r="R64" s="680">
        <f ca="1">GrpJ!$H$58</f>
        <v>0</v>
      </c>
      <c r="S64" s="681"/>
      <c r="T64" s="682"/>
      <c r="U64" s="300">
        <f ca="1">GrpJ!$I$58</f>
        <v>0</v>
      </c>
      <c r="V64" s="300">
        <f ca="1">GrpJ!$J$58</f>
        <v>0</v>
      </c>
      <c r="W64" s="680">
        <f ca="1">GrpJ!$K$58</f>
        <v>0</v>
      </c>
      <c r="X64" s="682"/>
      <c r="Z64" s="317">
        <v>4</v>
      </c>
      <c r="AA64" s="753" t="str">
        <f ca="1">GrpK!$C$58</f>
        <v>Kolumbien</v>
      </c>
      <c r="AB64" s="754"/>
      <c r="AC64" s="754"/>
      <c r="AD64" s="755"/>
      <c r="AE64" s="318">
        <f ca="1">GrpK!$D$58</f>
        <v>0</v>
      </c>
      <c r="AF64" s="857">
        <f ca="1">GrpK!$E$58</f>
        <v>0</v>
      </c>
      <c r="AG64" s="755"/>
      <c r="AH64" s="318">
        <f ca="1">GrpK!$F$58</f>
        <v>0</v>
      </c>
      <c r="AI64" s="318">
        <f ca="1">GrpK!$G$58</f>
        <v>0</v>
      </c>
      <c r="AJ64" s="771">
        <f ca="1">GrpK!$H$58</f>
        <v>0</v>
      </c>
      <c r="AK64" s="754"/>
      <c r="AL64" s="755"/>
      <c r="AM64" s="318">
        <f ca="1">GrpK!$I$58</f>
        <v>0</v>
      </c>
      <c r="AN64" s="318">
        <f ca="1">GrpK!$J$58</f>
        <v>0</v>
      </c>
      <c r="AO64" s="771">
        <f ca="1">GrpK!$K$58</f>
        <v>0</v>
      </c>
      <c r="AP64" s="755"/>
      <c r="AR64" s="335">
        <v>4</v>
      </c>
      <c r="AS64" s="996" t="str">
        <f ca="1">GrpL!$C$58</f>
        <v>Panama</v>
      </c>
      <c r="AT64" s="921"/>
      <c r="AU64" s="921"/>
      <c r="AV64" s="737"/>
      <c r="AW64" s="336">
        <f ca="1">GrpL!$D$58</f>
        <v>0</v>
      </c>
      <c r="AX64" s="736">
        <f ca="1">GrpL!$E$58</f>
        <v>0</v>
      </c>
      <c r="AY64" s="737"/>
      <c r="AZ64" s="336">
        <f ca="1">GrpL!$F$58</f>
        <v>0</v>
      </c>
      <c r="BA64" s="336">
        <f ca="1">GrpL!$G$58</f>
        <v>0</v>
      </c>
      <c r="BB64" s="920">
        <f ca="1">GrpL!$H$58</f>
        <v>0</v>
      </c>
      <c r="BC64" s="921"/>
      <c r="BD64" s="737"/>
      <c r="BE64" s="336">
        <f ca="1">GrpL!$I$58</f>
        <v>0</v>
      </c>
      <c r="BF64" s="336">
        <f ca="1">GrpL!$J$58</f>
        <v>0</v>
      </c>
      <c r="BG64" s="920">
        <f ca="1">GrpL!$K$58</f>
        <v>0</v>
      </c>
      <c r="BH64" s="737"/>
    </row>
    <row r="65" spans="7:60" s="64" customFormat="1" x14ac:dyDescent="0.2">
      <c r="G65" s="10"/>
      <c r="I65" s="66"/>
      <c r="J65" s="66"/>
      <c r="K65" s="66"/>
      <c r="L65" s="66"/>
      <c r="M65" s="66"/>
      <c r="N65" s="66"/>
      <c r="O65" s="66"/>
      <c r="P65" s="66"/>
      <c r="Q65" s="66"/>
      <c r="R65" s="66"/>
      <c r="S65" s="66"/>
      <c r="T65" s="66"/>
      <c r="U65" s="66"/>
      <c r="V65" s="66"/>
      <c r="W65" s="66"/>
      <c r="X65" s="66"/>
      <c r="Y65" s="103"/>
      <c r="AA65" s="66"/>
      <c r="AB65" s="66"/>
      <c r="AC65" s="66"/>
      <c r="AD65" s="66"/>
      <c r="AE65" s="66"/>
      <c r="AF65" s="66"/>
      <c r="AG65" s="66"/>
      <c r="AH65" s="66"/>
      <c r="AI65" s="66"/>
      <c r="AJ65" s="66"/>
      <c r="AK65" s="66"/>
      <c r="AL65" s="66"/>
      <c r="AM65" s="66"/>
      <c r="AN65" s="66"/>
      <c r="AO65" s="66"/>
      <c r="AP65" s="66"/>
      <c r="AQ65" s="103"/>
      <c r="AS65" s="66"/>
      <c r="AT65" s="66"/>
      <c r="AU65" s="66"/>
      <c r="AV65" s="66"/>
      <c r="AW65" s="66"/>
      <c r="AX65" s="66"/>
      <c r="AY65" s="66"/>
      <c r="AZ65" s="66"/>
      <c r="BA65" s="66"/>
      <c r="BB65" s="66"/>
      <c r="BC65" s="66"/>
      <c r="BD65" s="66"/>
      <c r="BE65" s="66"/>
      <c r="BF65" s="66"/>
      <c r="BG65" s="66"/>
      <c r="BH65" s="66"/>
    </row>
    <row r="66" spans="7:60" s="64" customFormat="1" x14ac:dyDescent="0.2">
      <c r="G66" s="10"/>
      <c r="I66" s="66"/>
      <c r="J66" s="66"/>
      <c r="K66" s="66"/>
      <c r="L66" s="66"/>
      <c r="M66" s="66"/>
      <c r="N66" s="66"/>
      <c r="O66" s="66"/>
      <c r="P66" s="66"/>
      <c r="Q66" s="66"/>
      <c r="R66" s="66"/>
      <c r="S66" s="66"/>
      <c r="T66" s="66"/>
      <c r="U66" s="66"/>
      <c r="V66" s="66"/>
      <c r="W66" s="66"/>
      <c r="X66" s="66"/>
      <c r="Y66" s="103"/>
      <c r="AA66" s="66"/>
      <c r="AB66" s="66"/>
      <c r="AC66" s="66"/>
      <c r="AD66" s="66"/>
      <c r="AE66" s="66"/>
      <c r="AF66" s="66"/>
      <c r="AG66" s="66"/>
      <c r="AH66" s="66"/>
      <c r="AI66" s="66"/>
      <c r="AJ66" s="66"/>
      <c r="AK66" s="66"/>
      <c r="AL66" s="66"/>
      <c r="AM66" s="66"/>
      <c r="AN66" s="66"/>
      <c r="AO66" s="66"/>
      <c r="AP66" s="66"/>
      <c r="AQ66" s="103"/>
      <c r="AS66" s="66"/>
      <c r="AT66" s="66"/>
      <c r="AU66" s="66"/>
      <c r="AV66" s="66"/>
      <c r="AW66" s="66"/>
      <c r="AX66" s="66"/>
      <c r="AY66" s="66"/>
      <c r="AZ66" s="66"/>
      <c r="BA66" s="66"/>
      <c r="BB66" s="66"/>
      <c r="BC66" s="66"/>
      <c r="BD66" s="66"/>
      <c r="BE66" s="66"/>
      <c r="BF66" s="66"/>
      <c r="BG66" s="66"/>
      <c r="BH66" s="66"/>
    </row>
    <row r="67" spans="7:60" s="64" customFormat="1" x14ac:dyDescent="0.2">
      <c r="G67" s="10"/>
      <c r="I67" s="66"/>
      <c r="J67" s="66"/>
      <c r="K67" s="66"/>
      <c r="L67" s="66"/>
      <c r="M67" s="66"/>
      <c r="N67" s="66"/>
      <c r="O67" s="66"/>
      <c r="P67" s="66"/>
      <c r="Q67" s="66"/>
      <c r="R67" s="66"/>
      <c r="S67" s="66"/>
      <c r="T67" s="66"/>
      <c r="U67" s="66"/>
      <c r="V67" s="66"/>
      <c r="W67" s="66"/>
      <c r="X67" s="66"/>
      <c r="Y67" s="103"/>
      <c r="AA67" s="66"/>
      <c r="AB67" s="66"/>
      <c r="AC67" s="66"/>
      <c r="AD67" s="66"/>
      <c r="AE67" s="66"/>
      <c r="AF67" s="66"/>
      <c r="AG67" s="66"/>
      <c r="AH67" s="66"/>
      <c r="AI67" s="66"/>
      <c r="AJ67" s="66"/>
      <c r="AK67" s="66"/>
      <c r="AL67" s="66"/>
      <c r="AM67" s="66"/>
      <c r="AN67" s="66"/>
      <c r="AO67" s="66"/>
      <c r="AP67" s="66"/>
      <c r="AQ67" s="103"/>
      <c r="AS67" s="66"/>
      <c r="AT67" s="66"/>
      <c r="AU67" s="66"/>
      <c r="AV67" s="66"/>
      <c r="AW67" s="66"/>
      <c r="AX67" s="66"/>
      <c r="AY67" s="66"/>
      <c r="AZ67" s="66"/>
      <c r="BA67" s="66"/>
      <c r="BB67" s="66"/>
      <c r="BC67" s="66"/>
      <c r="BD67" s="66"/>
      <c r="BE67" s="66"/>
      <c r="BF67" s="66"/>
      <c r="BG67" s="66"/>
      <c r="BH67" s="66"/>
    </row>
    <row r="68" spans="7:60" s="64" customFormat="1" x14ac:dyDescent="0.2">
      <c r="G68" s="10"/>
      <c r="I68" s="66"/>
      <c r="J68" s="66"/>
      <c r="K68" s="66"/>
      <c r="L68" s="66"/>
      <c r="M68" s="66"/>
      <c r="N68" s="66"/>
      <c r="O68" s="66"/>
      <c r="P68" s="66"/>
      <c r="Q68" s="66"/>
      <c r="R68" s="66"/>
      <c r="S68" s="66"/>
      <c r="T68" s="66"/>
      <c r="U68" s="66"/>
      <c r="V68" s="66"/>
      <c r="W68" s="66"/>
      <c r="X68" s="66"/>
      <c r="Y68" s="103"/>
      <c r="AA68" s="66"/>
      <c r="AB68" s="66"/>
      <c r="AC68" s="66"/>
      <c r="AD68" s="66"/>
      <c r="AE68" s="66"/>
      <c r="AF68" s="66"/>
      <c r="AG68" s="66"/>
      <c r="AH68" s="66"/>
      <c r="AI68" s="66"/>
      <c r="AJ68" s="66"/>
      <c r="AK68" s="66"/>
      <c r="AL68" s="66"/>
      <c r="AM68" s="66"/>
      <c r="AN68" s="66"/>
      <c r="AO68" s="66"/>
      <c r="AP68" s="66"/>
      <c r="AQ68" s="103"/>
      <c r="AS68" s="66"/>
      <c r="AT68" s="66"/>
      <c r="AU68" s="66"/>
      <c r="AV68" s="66"/>
      <c r="AW68" s="66"/>
      <c r="AX68" s="66"/>
      <c r="AY68" s="66"/>
      <c r="AZ68" s="66"/>
      <c r="BA68" s="66"/>
      <c r="BB68" s="66"/>
      <c r="BC68" s="66"/>
      <c r="BD68" s="66"/>
      <c r="BE68" s="66"/>
      <c r="BF68" s="66"/>
      <c r="BG68" s="66"/>
      <c r="BH68" s="66"/>
    </row>
    <row r="69" spans="7:60" s="64" customFormat="1" x14ac:dyDescent="0.2">
      <c r="G69" s="10"/>
      <c r="I69" s="66"/>
      <c r="J69" s="66"/>
      <c r="K69" s="66"/>
      <c r="L69" s="66"/>
      <c r="M69" s="66"/>
      <c r="N69" s="66"/>
      <c r="O69" s="66"/>
      <c r="P69" s="66"/>
      <c r="Q69" s="66"/>
      <c r="R69" s="66"/>
      <c r="S69" s="66"/>
      <c r="T69" s="66"/>
      <c r="U69" s="66"/>
      <c r="V69" s="66"/>
      <c r="W69" s="66"/>
      <c r="X69" s="66"/>
      <c r="Y69" s="103"/>
      <c r="AA69" s="66"/>
      <c r="AB69" s="66"/>
      <c r="AC69" s="66"/>
      <c r="AD69" s="66"/>
      <c r="AE69" s="66"/>
      <c r="AF69" s="66"/>
      <c r="AG69" s="66"/>
      <c r="AH69" s="66"/>
      <c r="AI69" s="66"/>
      <c r="AJ69" s="66"/>
      <c r="AK69" s="66"/>
      <c r="AL69" s="66"/>
      <c r="AM69" s="66"/>
      <c r="AN69" s="66"/>
      <c r="AO69" s="66"/>
      <c r="AP69" s="66"/>
      <c r="AQ69" s="103"/>
      <c r="AS69" s="66"/>
      <c r="AT69" s="66"/>
      <c r="AU69" s="66"/>
      <c r="AV69" s="66"/>
      <c r="AW69" s="66"/>
      <c r="AX69" s="66"/>
      <c r="AY69" s="66"/>
      <c r="AZ69" s="66"/>
      <c r="BA69" s="66"/>
      <c r="BB69" s="66"/>
      <c r="BC69" s="66"/>
      <c r="BD69" s="66"/>
      <c r="BE69" s="66"/>
      <c r="BF69" s="66"/>
      <c r="BG69" s="66"/>
      <c r="BH69" s="66"/>
    </row>
    <row r="70" spans="7:60" s="64" customFormat="1" hidden="1" x14ac:dyDescent="0.2">
      <c r="G70" s="10"/>
      <c r="I70" s="66"/>
      <c r="J70" s="66"/>
      <c r="K70" s="66"/>
      <c r="L70" s="66"/>
      <c r="M70" s="66"/>
      <c r="N70" s="66"/>
      <c r="O70" s="66"/>
      <c r="P70" s="66"/>
      <c r="Q70" s="66"/>
      <c r="R70" s="66"/>
      <c r="S70" s="66"/>
      <c r="T70" s="66"/>
      <c r="U70" s="66"/>
      <c r="V70" s="66"/>
      <c r="W70" s="66"/>
      <c r="X70" s="66"/>
      <c r="Y70" s="103"/>
      <c r="AA70" s="66"/>
      <c r="AB70" s="66"/>
      <c r="AC70" s="66"/>
      <c r="AD70" s="66"/>
      <c r="AE70" s="66"/>
      <c r="AF70" s="66"/>
      <c r="AG70" s="66"/>
      <c r="AH70" s="66"/>
      <c r="AI70" s="66"/>
      <c r="AJ70" s="66"/>
      <c r="AK70" s="66"/>
      <c r="AL70" s="66"/>
      <c r="AM70" s="66"/>
      <c r="AN70" s="66"/>
      <c r="AO70" s="66"/>
      <c r="AP70" s="66"/>
      <c r="AQ70" s="103"/>
      <c r="AS70" s="66"/>
      <c r="AT70" s="66"/>
      <c r="AU70" s="66"/>
      <c r="AV70" s="66"/>
      <c r="AW70" s="66"/>
      <c r="AX70" s="66"/>
      <c r="AY70" s="66"/>
      <c r="AZ70" s="66"/>
      <c r="BA70" s="66"/>
      <c r="BB70" s="66"/>
      <c r="BC70" s="66"/>
      <c r="BD70" s="66"/>
      <c r="BE70" s="66"/>
      <c r="BF70" s="66"/>
      <c r="BG70" s="66"/>
      <c r="BH70" s="66"/>
    </row>
  </sheetData>
  <sheetProtection sheet="1" objects="1" scenarios="1" selectLockedCells="1"/>
  <mergeCells count="646">
    <mergeCell ref="AY3:BB3"/>
    <mergeCell ref="AL8:AN8"/>
    <mergeCell ref="Z3:AA3"/>
    <mergeCell ref="Z5:AA5"/>
    <mergeCell ref="AD52:AF52"/>
    <mergeCell ref="AR55:AS55"/>
    <mergeCell ref="AY6:BB6"/>
    <mergeCell ref="H9:I9"/>
    <mergeCell ref="AR52:AS52"/>
    <mergeCell ref="AO13:AP13"/>
    <mergeCell ref="AR21:AS21"/>
    <mergeCell ref="O35:R35"/>
    <mergeCell ref="AG37:AJ37"/>
    <mergeCell ref="AL25:AN25"/>
    <mergeCell ref="Z6:AA6"/>
    <mergeCell ref="AS13:AV13"/>
    <mergeCell ref="L5:N5"/>
    <mergeCell ref="AS15:AV15"/>
    <mergeCell ref="AR23:AS23"/>
    <mergeCell ref="AR6:AS6"/>
    <mergeCell ref="O9:R9"/>
    <mergeCell ref="AL4:AN4"/>
    <mergeCell ref="AD7:AF7"/>
    <mergeCell ref="AX13:AY13"/>
    <mergeCell ref="B6:F6"/>
    <mergeCell ref="W14:X14"/>
    <mergeCell ref="AV39:AX39"/>
    <mergeCell ref="AY19:BB19"/>
    <mergeCell ref="BG64:BH64"/>
    <mergeCell ref="Z2:AN2"/>
    <mergeCell ref="B11:F11"/>
    <mergeCell ref="W63:X63"/>
    <mergeCell ref="AO15:AP15"/>
    <mergeCell ref="AV9:AX9"/>
    <mergeCell ref="R62:T62"/>
    <mergeCell ref="W50:X50"/>
    <mergeCell ref="AS64:AV64"/>
    <mergeCell ref="AL20:AN20"/>
    <mergeCell ref="AF15:AG15"/>
    <mergeCell ref="N29:O29"/>
    <mergeCell ref="R14:T14"/>
    <mergeCell ref="AL22:AN22"/>
    <mergeCell ref="AV4:AX4"/>
    <mergeCell ref="T57:V57"/>
    <mergeCell ref="O54:R54"/>
    <mergeCell ref="N31:O31"/>
    <mergeCell ref="O41:R41"/>
    <mergeCell ref="BB12:BD12"/>
    <mergeCell ref="B3:F3"/>
    <mergeCell ref="AA12:AD12"/>
    <mergeCell ref="BG12:BH12"/>
    <mergeCell ref="I44:L44"/>
    <mergeCell ref="AR59:AY59"/>
    <mergeCell ref="Z11:AG11"/>
    <mergeCell ref="Z41:AA41"/>
    <mergeCell ref="BG14:BH14"/>
    <mergeCell ref="AO28:AP28"/>
    <mergeCell ref="BD19:BF19"/>
    <mergeCell ref="AR53:AS53"/>
    <mergeCell ref="AR50:BF50"/>
    <mergeCell ref="AZ43:BD43"/>
    <mergeCell ref="AS12:AV12"/>
    <mergeCell ref="BG15:BH15"/>
    <mergeCell ref="AO29:AP29"/>
    <mergeCell ref="BG30:BH30"/>
    <mergeCell ref="AO44:AP44"/>
    <mergeCell ref="AO31:AP31"/>
    <mergeCell ref="AV25:AX25"/>
    <mergeCell ref="BG35:BH35"/>
    <mergeCell ref="BG34:BH34"/>
    <mergeCell ref="L3:N3"/>
    <mergeCell ref="AV8:AX8"/>
    <mergeCell ref="AF63:AG63"/>
    <mergeCell ref="AG38:AJ38"/>
    <mergeCell ref="AL35:AN35"/>
    <mergeCell ref="L52:N52"/>
    <mergeCell ref="AA13:AD13"/>
    <mergeCell ref="AF30:AG30"/>
    <mergeCell ref="N44:O44"/>
    <mergeCell ref="AG40:AJ40"/>
    <mergeCell ref="H18:V18"/>
    <mergeCell ref="H19:I19"/>
    <mergeCell ref="I32:L32"/>
    <mergeCell ref="AA15:AD15"/>
    <mergeCell ref="I47:L47"/>
    <mergeCell ref="N60:O60"/>
    <mergeCell ref="H20:I20"/>
    <mergeCell ref="H51:I51"/>
    <mergeCell ref="H23:I23"/>
    <mergeCell ref="Z18:AN18"/>
    <mergeCell ref="I16:L16"/>
    <mergeCell ref="L21:N21"/>
    <mergeCell ref="I63:L63"/>
    <mergeCell ref="L57:N57"/>
    <mergeCell ref="T56:V56"/>
    <mergeCell ref="L56:N56"/>
    <mergeCell ref="W2:X2"/>
    <mergeCell ref="AF31:AG31"/>
    <mergeCell ref="W60:X60"/>
    <mergeCell ref="R13:T13"/>
    <mergeCell ref="Z1:AP1"/>
    <mergeCell ref="BD9:BF9"/>
    <mergeCell ref="O56:R56"/>
    <mergeCell ref="R15:T15"/>
    <mergeCell ref="AO60:AP60"/>
    <mergeCell ref="N32:O32"/>
    <mergeCell ref="BD38:BF38"/>
    <mergeCell ref="L55:N55"/>
    <mergeCell ref="AL21:AN21"/>
    <mergeCell ref="BD4:BF4"/>
    <mergeCell ref="O57:R57"/>
    <mergeCell ref="AR37:AS37"/>
    <mergeCell ref="AR8:AS8"/>
    <mergeCell ref="AD57:AF57"/>
    <mergeCell ref="I60:L60"/>
    <mergeCell ref="AV53:AX53"/>
    <mergeCell ref="AL23:AN23"/>
    <mergeCell ref="L40:N40"/>
    <mergeCell ref="AX32:AY32"/>
    <mergeCell ref="I45:L45"/>
    <mergeCell ref="H57:I57"/>
    <mergeCell ref="BG48:BH48"/>
    <mergeCell ref="BG28:BH28"/>
    <mergeCell ref="AR39:AS39"/>
    <mergeCell ref="Z53:AA53"/>
    <mergeCell ref="BD57:BF57"/>
    <mergeCell ref="AV57:AX57"/>
    <mergeCell ref="AD36:AF36"/>
    <mergeCell ref="T54:V54"/>
    <mergeCell ref="R30:T30"/>
    <mergeCell ref="N47:O47"/>
    <mergeCell ref="AY40:BB40"/>
    <mergeCell ref="BB46:BD46"/>
    <mergeCell ref="BD40:BF40"/>
    <mergeCell ref="AY37:BB37"/>
    <mergeCell ref="AD55:AF55"/>
    <mergeCell ref="AY56:BB56"/>
    <mergeCell ref="AA28:AD28"/>
    <mergeCell ref="AO30:AP30"/>
    <mergeCell ref="AL54:AN54"/>
    <mergeCell ref="BB48:BD48"/>
    <mergeCell ref="BG18:BH18"/>
    <mergeCell ref="AG57:AJ57"/>
    <mergeCell ref="Z55:AA55"/>
    <mergeCell ref="AX46:AY46"/>
    <mergeCell ref="BB31:BD31"/>
    <mergeCell ref="T51:V51"/>
    <mergeCell ref="AG9:AJ9"/>
    <mergeCell ref="BD54:BF54"/>
    <mergeCell ref="AY53:BB53"/>
    <mergeCell ref="AG36:AJ36"/>
    <mergeCell ref="T38:V38"/>
    <mergeCell ref="AL52:AN52"/>
    <mergeCell ref="Z37:AA37"/>
    <mergeCell ref="AG51:AJ51"/>
    <mergeCell ref="BD36:BF36"/>
    <mergeCell ref="AL39:AN39"/>
    <mergeCell ref="AD53:AF53"/>
    <mergeCell ref="AV36:AX36"/>
    <mergeCell ref="BD22:BF22"/>
    <mergeCell ref="AD24:AF24"/>
    <mergeCell ref="AL51:AN51"/>
    <mergeCell ref="AV54:AX54"/>
    <mergeCell ref="BG61:BH61"/>
    <mergeCell ref="BD56:BF56"/>
    <mergeCell ref="AY55:BB55"/>
    <mergeCell ref="AO50:AP50"/>
    <mergeCell ref="Z19:AA19"/>
    <mergeCell ref="W29:X29"/>
    <mergeCell ref="AR38:AS38"/>
    <mergeCell ref="BD25:BF25"/>
    <mergeCell ref="AS44:AV44"/>
    <mergeCell ref="AS31:AV31"/>
    <mergeCell ref="Z56:AA56"/>
    <mergeCell ref="BD55:BF55"/>
    <mergeCell ref="BG60:BH60"/>
    <mergeCell ref="AX60:AY60"/>
    <mergeCell ref="AS60:AV60"/>
    <mergeCell ref="Z22:AA22"/>
    <mergeCell ref="W32:X32"/>
    <mergeCell ref="H36:I36"/>
    <mergeCell ref="AS29:AV29"/>
    <mergeCell ref="T6:V6"/>
    <mergeCell ref="N48:O48"/>
    <mergeCell ref="AY41:BB41"/>
    <mergeCell ref="AV5:AX5"/>
    <mergeCell ref="O4:R4"/>
    <mergeCell ref="R28:T28"/>
    <mergeCell ref="I28:L28"/>
    <mergeCell ref="N13:O13"/>
    <mergeCell ref="N15:O15"/>
    <mergeCell ref="AR57:AS57"/>
    <mergeCell ref="AJ63:AL63"/>
    <mergeCell ref="H50:V50"/>
    <mergeCell ref="AR3:AS3"/>
    <mergeCell ref="H8:I8"/>
    <mergeCell ref="H35:I35"/>
    <mergeCell ref="I48:L48"/>
    <mergeCell ref="AS28:AV28"/>
    <mergeCell ref="AL57:AN57"/>
    <mergeCell ref="AG39:AJ39"/>
    <mergeCell ref="AO32:AP32"/>
    <mergeCell ref="H39:I39"/>
    <mergeCell ref="AO47:AP47"/>
    <mergeCell ref="AR34:BF34"/>
    <mergeCell ref="O7:R7"/>
    <mergeCell ref="AG4:AJ4"/>
    <mergeCell ref="N46:O46"/>
    <mergeCell ref="L9:N9"/>
    <mergeCell ref="AA29:AD29"/>
    <mergeCell ref="AY5:BB5"/>
    <mergeCell ref="AG19:AJ19"/>
    <mergeCell ref="O3:R3"/>
    <mergeCell ref="AR19:AS19"/>
    <mergeCell ref="H54:I54"/>
    <mergeCell ref="N16:O16"/>
    <mergeCell ref="H41:I41"/>
    <mergeCell ref="I29:L29"/>
    <mergeCell ref="AY25:BB25"/>
    <mergeCell ref="L51:N51"/>
    <mergeCell ref="H56:I56"/>
    <mergeCell ref="Z25:AA25"/>
    <mergeCell ref="I31:L31"/>
    <mergeCell ref="AV24:AX24"/>
    <mergeCell ref="AX28:AY28"/>
    <mergeCell ref="AY38:BB38"/>
    <mergeCell ref="AV55:AX55"/>
    <mergeCell ref="AY51:BB51"/>
    <mergeCell ref="AS30:AV30"/>
    <mergeCell ref="AR24:AS24"/>
    <mergeCell ref="Z38:AA38"/>
    <mergeCell ref="AR51:AS51"/>
    <mergeCell ref="O25:R25"/>
    <mergeCell ref="AV21:AX21"/>
    <mergeCell ref="AA46:AD46"/>
    <mergeCell ref="AS47:AV47"/>
    <mergeCell ref="AL53:AN53"/>
    <mergeCell ref="AY54:BB54"/>
    <mergeCell ref="AV3:AX3"/>
    <mergeCell ref="BB29:BD29"/>
    <mergeCell ref="BD23:BF23"/>
    <mergeCell ref="AL37:AN37"/>
    <mergeCell ref="AD40:AF40"/>
    <mergeCell ref="AY7:BB7"/>
    <mergeCell ref="L4:N4"/>
    <mergeCell ref="BB64:BD64"/>
    <mergeCell ref="AL7:AN7"/>
    <mergeCell ref="L24:N24"/>
    <mergeCell ref="O8:R8"/>
    <mergeCell ref="AV23:AX23"/>
    <mergeCell ref="AJ60:AL60"/>
    <mergeCell ref="BD52:BF52"/>
    <mergeCell ref="AA63:AD63"/>
    <mergeCell ref="T8:V8"/>
    <mergeCell ref="AO63:AP63"/>
    <mergeCell ref="AA60:AD60"/>
    <mergeCell ref="AX15:AY15"/>
    <mergeCell ref="BB62:BD62"/>
    <mergeCell ref="AJ14:AL14"/>
    <mergeCell ref="BD39:BF39"/>
    <mergeCell ref="BB60:BD60"/>
    <mergeCell ref="R46:T46"/>
    <mergeCell ref="BG32:BH32"/>
    <mergeCell ref="T5:V5"/>
    <mergeCell ref="AD5:AF5"/>
    <mergeCell ref="AY24:BB24"/>
    <mergeCell ref="AX30:AY30"/>
    <mergeCell ref="AD23:AF23"/>
    <mergeCell ref="L37:N37"/>
    <mergeCell ref="AG7:AJ7"/>
    <mergeCell ref="O21:R21"/>
    <mergeCell ref="AX29:AY29"/>
    <mergeCell ref="H34:V34"/>
    <mergeCell ref="BD21:BF21"/>
    <mergeCell ref="AR22:AS22"/>
    <mergeCell ref="Z36:AA36"/>
    <mergeCell ref="AS32:AV32"/>
    <mergeCell ref="T9:V9"/>
    <mergeCell ref="BB14:BD14"/>
    <mergeCell ref="AJ28:AL28"/>
    <mergeCell ref="AO16:AP16"/>
    <mergeCell ref="L20:N20"/>
    <mergeCell ref="AX31:AY31"/>
    <mergeCell ref="BG13:BH13"/>
    <mergeCell ref="AJ29:AL29"/>
    <mergeCell ref="AD21:AF21"/>
    <mergeCell ref="AO2:AP2"/>
    <mergeCell ref="AJ13:AL13"/>
    <mergeCell ref="Z54:AA54"/>
    <mergeCell ref="T21:V21"/>
    <mergeCell ref="W45:X45"/>
    <mergeCell ref="AJ15:AL15"/>
    <mergeCell ref="AO3:AP3"/>
    <mergeCell ref="T23:V23"/>
    <mergeCell ref="W47:X47"/>
    <mergeCell ref="AG20:AJ20"/>
    <mergeCell ref="T52:V52"/>
    <mergeCell ref="AG22:AJ22"/>
    <mergeCell ref="AA45:AD45"/>
    <mergeCell ref="P43:T43"/>
    <mergeCell ref="T3:V3"/>
    <mergeCell ref="AD3:AF3"/>
    <mergeCell ref="T39:V39"/>
    <mergeCell ref="Z40:AA40"/>
    <mergeCell ref="W44:X44"/>
    <mergeCell ref="AL3:AN3"/>
    <mergeCell ref="W3:X3"/>
    <mergeCell ref="AG41:AJ41"/>
    <mergeCell ref="Z39:AA39"/>
    <mergeCell ref="Z4:AA4"/>
    <mergeCell ref="B5:F5"/>
    <mergeCell ref="H5:I5"/>
    <mergeCell ref="R31:T31"/>
    <mergeCell ref="W19:X19"/>
    <mergeCell ref="BB30:BD30"/>
    <mergeCell ref="AS16:AV16"/>
    <mergeCell ref="B4:F4"/>
    <mergeCell ref="AV52:AX52"/>
    <mergeCell ref="AF48:AG48"/>
    <mergeCell ref="AD6:AF6"/>
    <mergeCell ref="AV37:AX37"/>
    <mergeCell ref="O39:R39"/>
    <mergeCell ref="O36:R36"/>
    <mergeCell ref="O5:R5"/>
    <mergeCell ref="H22:I22"/>
    <mergeCell ref="AR20:AS20"/>
    <mergeCell ref="B9:F9"/>
    <mergeCell ref="AR43:AY43"/>
    <mergeCell ref="AX44:AY44"/>
    <mergeCell ref="H4:I4"/>
    <mergeCell ref="AR4:AS4"/>
    <mergeCell ref="L38:N38"/>
    <mergeCell ref="AY4:BB4"/>
    <mergeCell ref="T37:V37"/>
    <mergeCell ref="B7:F7"/>
    <mergeCell ref="AA32:AD32"/>
    <mergeCell ref="O37:R37"/>
    <mergeCell ref="AD22:AF22"/>
    <mergeCell ref="AO18:AP18"/>
    <mergeCell ref="AG54:AJ54"/>
    <mergeCell ref="Z52:AA52"/>
    <mergeCell ref="AJ44:AL44"/>
    <mergeCell ref="AG56:AJ56"/>
    <mergeCell ref="AD9:AF9"/>
    <mergeCell ref="R48:T48"/>
    <mergeCell ref="AH27:AL27"/>
    <mergeCell ref="AJ31:AL31"/>
    <mergeCell ref="AF32:AG32"/>
    <mergeCell ref="T20:V20"/>
    <mergeCell ref="AD38:AF38"/>
    <mergeCell ref="AA16:AD16"/>
    <mergeCell ref="O55:R55"/>
    <mergeCell ref="O40:R40"/>
    <mergeCell ref="AG25:AJ25"/>
    <mergeCell ref="B12:F12"/>
    <mergeCell ref="AJ30:AL30"/>
    <mergeCell ref="W35:X35"/>
    <mergeCell ref="AG8:AJ8"/>
    <mergeCell ref="H3:I3"/>
    <mergeCell ref="AZ27:BD27"/>
    <mergeCell ref="AR18:BF18"/>
    <mergeCell ref="BB28:BD28"/>
    <mergeCell ref="BG16:BH16"/>
    <mergeCell ref="AY36:BB36"/>
    <mergeCell ref="BG29:BH29"/>
    <mergeCell ref="BD24:BF24"/>
    <mergeCell ref="BG44:BH44"/>
    <mergeCell ref="BG31:BH31"/>
    <mergeCell ref="W12:X12"/>
    <mergeCell ref="BG19:BH19"/>
    <mergeCell ref="AV6:AX6"/>
    <mergeCell ref="H7:I7"/>
    <mergeCell ref="BB13:BD13"/>
    <mergeCell ref="BD7:BF7"/>
    <mergeCell ref="T24:V24"/>
    <mergeCell ref="AV7:AX7"/>
    <mergeCell ref="AR35:AS35"/>
    <mergeCell ref="AY9:BB9"/>
    <mergeCell ref="AY20:BB20"/>
    <mergeCell ref="Z9:AA9"/>
    <mergeCell ref="BD8:BF8"/>
    <mergeCell ref="AD19:AF19"/>
    <mergeCell ref="B8:F8"/>
    <mergeCell ref="P27:T27"/>
    <mergeCell ref="AO14:AP14"/>
    <mergeCell ref="O53:R53"/>
    <mergeCell ref="I61:L61"/>
    <mergeCell ref="W16:X16"/>
    <mergeCell ref="AA44:AD44"/>
    <mergeCell ref="AF45:AG45"/>
    <mergeCell ref="AL19:AN19"/>
    <mergeCell ref="B10:F10"/>
    <mergeCell ref="L36:N36"/>
    <mergeCell ref="AF14:AG14"/>
    <mergeCell ref="N28:O28"/>
    <mergeCell ref="W18:X18"/>
    <mergeCell ref="R29:T29"/>
    <mergeCell ref="N30:O30"/>
    <mergeCell ref="AD41:AF41"/>
    <mergeCell ref="AO45:AP45"/>
    <mergeCell ref="Z8:AA8"/>
    <mergeCell ref="AJ32:AL32"/>
    <mergeCell ref="T40:V40"/>
    <mergeCell ref="AA47:AD47"/>
    <mergeCell ref="H25:I25"/>
    <mergeCell ref="AL24:AN24"/>
    <mergeCell ref="BF1:BH1"/>
    <mergeCell ref="AA48:AD48"/>
    <mergeCell ref="R44:T44"/>
    <mergeCell ref="Z20:AA20"/>
    <mergeCell ref="AF47:AG47"/>
    <mergeCell ref="L19:N19"/>
    <mergeCell ref="H6:I6"/>
    <mergeCell ref="BB44:BD44"/>
    <mergeCell ref="AY8:BB8"/>
    <mergeCell ref="AX16:AY16"/>
    <mergeCell ref="BB32:BD32"/>
    <mergeCell ref="BG45:BH45"/>
    <mergeCell ref="BG47:BH47"/>
    <mergeCell ref="BG46:BH46"/>
    <mergeCell ref="BD35:BF35"/>
    <mergeCell ref="AJ16:AL16"/>
    <mergeCell ref="T19:V19"/>
    <mergeCell ref="BD41:BF41"/>
    <mergeCell ref="BG2:BH2"/>
    <mergeCell ref="AF16:AG16"/>
    <mergeCell ref="I46:L46"/>
    <mergeCell ref="BG3:BH3"/>
    <mergeCell ref="AR7:AS7"/>
    <mergeCell ref="AO12:AP12"/>
    <mergeCell ref="I64:L64"/>
    <mergeCell ref="H43:O43"/>
    <mergeCell ref="L39:N39"/>
    <mergeCell ref="AO48:AP48"/>
    <mergeCell ref="R32:T32"/>
    <mergeCell ref="P59:T59"/>
    <mergeCell ref="AJ45:AL45"/>
    <mergeCell ref="N62:O62"/>
    <mergeCell ref="AD56:AF56"/>
    <mergeCell ref="AO35:AP35"/>
    <mergeCell ref="H40:I40"/>
    <mergeCell ref="AD39:AF39"/>
    <mergeCell ref="AJ46:AL46"/>
    <mergeCell ref="AO34:AP34"/>
    <mergeCell ref="AJ64:AL64"/>
    <mergeCell ref="AD54:AF54"/>
    <mergeCell ref="W64:X64"/>
    <mergeCell ref="W51:X51"/>
    <mergeCell ref="L41:N41"/>
    <mergeCell ref="AL55:AN55"/>
    <mergeCell ref="AF64:AG64"/>
    <mergeCell ref="W46:X46"/>
    <mergeCell ref="Z51:AA51"/>
    <mergeCell ref="W61:X61"/>
    <mergeCell ref="BB61:BD61"/>
    <mergeCell ref="N61:O61"/>
    <mergeCell ref="AL36:AN36"/>
    <mergeCell ref="L53:N53"/>
    <mergeCell ref="N45:O45"/>
    <mergeCell ref="AY22:BB22"/>
    <mergeCell ref="AZ11:BD11"/>
    <mergeCell ref="AS62:AV62"/>
    <mergeCell ref="AA14:AD14"/>
    <mergeCell ref="BB45:BD45"/>
    <mergeCell ref="AY57:BB57"/>
    <mergeCell ref="T35:V35"/>
    <mergeCell ref="AO51:AP51"/>
    <mergeCell ref="I62:L62"/>
    <mergeCell ref="AF46:AG46"/>
    <mergeCell ref="AD25:AF25"/>
    <mergeCell ref="AF61:AG61"/>
    <mergeCell ref="AA30:AD30"/>
    <mergeCell ref="W30:X30"/>
    <mergeCell ref="H21:I21"/>
    <mergeCell ref="AX48:AY48"/>
    <mergeCell ref="BD37:BF37"/>
    <mergeCell ref="AR56:AS56"/>
    <mergeCell ref="AR25:AS25"/>
    <mergeCell ref="BB47:BD47"/>
    <mergeCell ref="AR9:AS9"/>
    <mergeCell ref="O23:R23"/>
    <mergeCell ref="L25:N25"/>
    <mergeCell ref="AV19:AX19"/>
    <mergeCell ref="R47:T47"/>
    <mergeCell ref="N12:O12"/>
    <mergeCell ref="AS14:AV14"/>
    <mergeCell ref="AG55:AJ55"/>
    <mergeCell ref="T22:V22"/>
    <mergeCell ref="AY21:BB21"/>
    <mergeCell ref="AV35:AX35"/>
    <mergeCell ref="W48:X48"/>
    <mergeCell ref="T53:V53"/>
    <mergeCell ref="T55:V55"/>
    <mergeCell ref="O52:R52"/>
    <mergeCell ref="L35:N35"/>
    <mergeCell ref="AG23:AJ23"/>
    <mergeCell ref="AR40:AS40"/>
    <mergeCell ref="AR54:AS54"/>
    <mergeCell ref="AR41:AS41"/>
    <mergeCell ref="BD53:BF53"/>
    <mergeCell ref="L22:N22"/>
    <mergeCell ref="P11:T11"/>
    <mergeCell ref="AZ59:BD59"/>
    <mergeCell ref="AH11:AL11"/>
    <mergeCell ref="AL40:AN40"/>
    <mergeCell ref="AD51:AF51"/>
    <mergeCell ref="R63:T63"/>
    <mergeCell ref="AX64:AY64"/>
    <mergeCell ref="H24:I24"/>
    <mergeCell ref="AY52:BB52"/>
    <mergeCell ref="I12:L12"/>
    <mergeCell ref="AY39:BB39"/>
    <mergeCell ref="AG53:AJ53"/>
    <mergeCell ref="AO46:AP46"/>
    <mergeCell ref="W13:X13"/>
    <mergeCell ref="R16:T16"/>
    <mergeCell ref="H53:I53"/>
    <mergeCell ref="I14:L14"/>
    <mergeCell ref="AO61:AP61"/>
    <mergeCell ref="AJ48:AL48"/>
    <mergeCell ref="W15:X15"/>
    <mergeCell ref="BB63:BD63"/>
    <mergeCell ref="R45:T45"/>
    <mergeCell ref="AA64:AD64"/>
    <mergeCell ref="H55:I55"/>
    <mergeCell ref="N64:O64"/>
    <mergeCell ref="BG63:BH63"/>
    <mergeCell ref="O6:R6"/>
    <mergeCell ref="BG50:BH50"/>
    <mergeCell ref="H52:I52"/>
    <mergeCell ref="N14:O14"/>
    <mergeCell ref="AF62:AG62"/>
    <mergeCell ref="Z21:AA21"/>
    <mergeCell ref="BD20:BF20"/>
    <mergeCell ref="AY23:BB23"/>
    <mergeCell ref="AV20:AX20"/>
    <mergeCell ref="Z34:AN34"/>
    <mergeCell ref="AX12:AY12"/>
    <mergeCell ref="Z23:AA23"/>
    <mergeCell ref="H37:I37"/>
    <mergeCell ref="N63:O63"/>
    <mergeCell ref="L8:N8"/>
    <mergeCell ref="I13:L13"/>
    <mergeCell ref="H59:O59"/>
    <mergeCell ref="I15:L15"/>
    <mergeCell ref="H38:I38"/>
    <mergeCell ref="Z50:AN50"/>
    <mergeCell ref="L23:N23"/>
    <mergeCell ref="R12:T12"/>
    <mergeCell ref="Z27:AG27"/>
    <mergeCell ref="T4:V4"/>
    <mergeCell ref="Z24:AA24"/>
    <mergeCell ref="AF13:AG13"/>
    <mergeCell ref="W28:X28"/>
    <mergeCell ref="AL41:AN41"/>
    <mergeCell ref="AV38:AX38"/>
    <mergeCell ref="AG3:AJ3"/>
    <mergeCell ref="AG5:AJ5"/>
    <mergeCell ref="AS45:AV45"/>
    <mergeCell ref="AH43:AL43"/>
    <mergeCell ref="T7:V7"/>
    <mergeCell ref="W31:X31"/>
    <mergeCell ref="T36:V36"/>
    <mergeCell ref="AV41:AX41"/>
    <mergeCell ref="AL9:AN9"/>
    <mergeCell ref="Z7:AA7"/>
    <mergeCell ref="AL5:AN5"/>
    <mergeCell ref="AG35:AJ35"/>
    <mergeCell ref="AX45:AY45"/>
    <mergeCell ref="AL6:AN6"/>
    <mergeCell ref="AY35:BB35"/>
    <mergeCell ref="AL38:AN38"/>
    <mergeCell ref="AR5:AS5"/>
    <mergeCell ref="AD20:AF20"/>
    <mergeCell ref="R64:T64"/>
    <mergeCell ref="AX14:AY14"/>
    <mergeCell ref="AF28:AG28"/>
    <mergeCell ref="AV51:AX51"/>
    <mergeCell ref="W34:X34"/>
    <mergeCell ref="AJ61:AL61"/>
    <mergeCell ref="AL56:AN56"/>
    <mergeCell ref="Z57:AA57"/>
    <mergeCell ref="AO62:AP62"/>
    <mergeCell ref="AG21:AJ21"/>
    <mergeCell ref="R61:T61"/>
    <mergeCell ref="T41:V41"/>
    <mergeCell ref="AV40:AX40"/>
    <mergeCell ref="AX62:AY62"/>
    <mergeCell ref="AO64:AP64"/>
    <mergeCell ref="R60:T60"/>
    <mergeCell ref="AX63:AY63"/>
    <mergeCell ref="AA61:AD61"/>
    <mergeCell ref="AS63:AV63"/>
    <mergeCell ref="O24:R24"/>
    <mergeCell ref="AX47:AY47"/>
    <mergeCell ref="AV22:AX22"/>
    <mergeCell ref="AD37:AF37"/>
    <mergeCell ref="H27:O27"/>
    <mergeCell ref="L7:N7"/>
    <mergeCell ref="Z35:AA35"/>
    <mergeCell ref="BG62:BH62"/>
    <mergeCell ref="O51:R51"/>
    <mergeCell ref="AA31:AD31"/>
    <mergeCell ref="BD5:BF5"/>
    <mergeCell ref="BG51:BH51"/>
    <mergeCell ref="AA62:AD62"/>
    <mergeCell ref="AG24:AJ24"/>
    <mergeCell ref="O38:R38"/>
    <mergeCell ref="AR27:AY27"/>
    <mergeCell ref="W62:X62"/>
    <mergeCell ref="AG6:AJ6"/>
    <mergeCell ref="O20:R20"/>
    <mergeCell ref="AD8:AF8"/>
    <mergeCell ref="BD51:BF51"/>
    <mergeCell ref="AR36:AS36"/>
    <mergeCell ref="AS46:AV46"/>
    <mergeCell ref="AF60:AG60"/>
    <mergeCell ref="O22:R22"/>
    <mergeCell ref="AS61:AV61"/>
    <mergeCell ref="Z59:AG59"/>
    <mergeCell ref="AS48:AV48"/>
    <mergeCell ref="AJ62:AL62"/>
    <mergeCell ref="H2:V2"/>
    <mergeCell ref="AF29:AG29"/>
    <mergeCell ref="AX61:AY61"/>
    <mergeCell ref="BD6:BF6"/>
    <mergeCell ref="AO19:AP19"/>
    <mergeCell ref="Z43:AG43"/>
    <mergeCell ref="AF44:AG44"/>
    <mergeCell ref="L6:N6"/>
    <mergeCell ref="AR2:BF2"/>
    <mergeCell ref="H11:O11"/>
    <mergeCell ref="AD4:AF4"/>
    <mergeCell ref="AH59:AL59"/>
    <mergeCell ref="AJ47:AL47"/>
    <mergeCell ref="BB16:BD16"/>
    <mergeCell ref="AG52:AJ52"/>
    <mergeCell ref="AR11:AY11"/>
    <mergeCell ref="AV56:AX56"/>
    <mergeCell ref="AD35:AF35"/>
    <mergeCell ref="BD3:BF3"/>
    <mergeCell ref="T25:V25"/>
    <mergeCell ref="L54:N54"/>
    <mergeCell ref="I30:L30"/>
    <mergeCell ref="O19:R19"/>
    <mergeCell ref="BB15:BD15"/>
  </mergeCells>
  <dataValidations count="1">
    <dataValidation type="whole" allowBlank="1" showInputMessage="1" showErrorMessage="1" sqref="W4:X9 W20:X25 W36:X41 W52:X57 AO4:AP9 AO20:AP25 AO36:AP41 AO52:AP57 BG4:BH9 BG20:BH25 BG36:BH41 BG52:BH57" xr:uid="{00000000-0002-0000-0F00-000000000000}">
      <formula1>0</formula1>
      <formula2>20</formula2>
    </dataValidation>
  </dataValidations>
  <hyperlinks>
    <hyperlink ref="BF1" location="'3. Group Matches'!A1" display="'3. Group Matches'!A1" xr:uid="{00000000-0004-0000-0F00-000000000000}"/>
    <hyperlink ref="B3" location="'1. Welcome'!A1" display="1. Welcome Page" xr:uid="{00000000-0004-0000-0F00-000001000000}"/>
    <hyperlink ref="B5" location="'2. Tournament Teams'!A1" display="2. Tournament Teams" xr:uid="{00000000-0004-0000-0F00-000002000000}"/>
    <hyperlink ref="B7" location="'3. Group Matches'!A1" display="3. Group Matches" xr:uid="{00000000-0004-0000-0F00-000003000000}"/>
    <hyperlink ref="B9" location="'4. Fare Play Points'!A1" display="4. Fare Play Points" xr:uid="{00000000-0004-0000-0F00-000004000000}"/>
    <hyperlink ref="B12" location="'5. 3rd place'!A1" display="5. Group 3rd Place Table" xr:uid="{00000000-0004-0000-0F00-000005000000}"/>
    <hyperlink ref="B14" location="'3. Group Matches'!A1" display="3. Group Matches" xr:uid="{00000000-0004-0000-0F00-000006000000}"/>
  </hyperlinks>
  <pageMargins left="0.7" right="0.7" top="0.75" bottom="0.75" header="0.3" footer="0.3"/>
  <pageSetup orientation="portrait"/>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ublished="0" codeName="Sheet21"/>
  <dimension ref="A1:P15"/>
  <sheetViews>
    <sheetView zoomScaleNormal="100" workbookViewId="0">
      <selection activeCell="H5" sqref="H5"/>
    </sheetView>
  </sheetViews>
  <sheetFormatPr baseColWidth="10" defaultColWidth="8.83203125" defaultRowHeight="15" x14ac:dyDescent="0.2"/>
  <cols>
    <col min="1" max="1" width="2.33203125" style="10" bestFit="1" customWidth="1"/>
    <col min="2" max="2" width="8.6640625" style="10" bestFit="1" customWidth="1"/>
    <col min="3" max="3" width="8.83203125" style="10" customWidth="1"/>
    <col min="4" max="4" width="7.83203125" style="10" bestFit="1" customWidth="1"/>
    <col min="5" max="5" width="7.83203125" style="10" customWidth="1"/>
    <col min="6" max="6" width="8.83203125" style="10" customWidth="1"/>
    <col min="7" max="7" width="3.5" style="10" bestFit="1" customWidth="1"/>
    <col min="8" max="8" width="12" style="10" bestFit="1" customWidth="1"/>
    <col min="9" max="13" width="8.83203125" style="10" customWidth="1"/>
    <col min="14" max="14" width="64.5" style="10" bestFit="1" customWidth="1"/>
    <col min="15" max="15" width="35.1640625" style="10" bestFit="1" customWidth="1"/>
    <col min="16" max="16" width="8.83203125" style="10" customWidth="1"/>
    <col min="17" max="16384" width="8.83203125" style="10"/>
  </cols>
  <sheetData>
    <row r="1" spans="1:16" x14ac:dyDescent="0.2">
      <c r="A1" s="1000" t="s">
        <v>1096</v>
      </c>
      <c r="B1" s="1001"/>
      <c r="C1" s="1001"/>
      <c r="D1" s="1001"/>
      <c r="E1" s="90"/>
      <c r="G1" s="1000" t="s">
        <v>1097</v>
      </c>
      <c r="H1" s="1001"/>
      <c r="I1" s="1001"/>
      <c r="J1" s="1001"/>
      <c r="M1" s="10" t="s">
        <v>229</v>
      </c>
      <c r="N1" s="10" t="s">
        <v>1098</v>
      </c>
      <c r="O1" s="508" t="s">
        <v>301</v>
      </c>
      <c r="P1" s="539" t="s">
        <v>300</v>
      </c>
    </row>
    <row r="2" spans="1:16" x14ac:dyDescent="0.2">
      <c r="A2" s="10" t="s">
        <v>225</v>
      </c>
      <c r="B2" s="10" t="s">
        <v>1099</v>
      </c>
      <c r="C2" s="78"/>
      <c r="G2" s="10" t="s">
        <v>225</v>
      </c>
      <c r="H2" s="10">
        <f>10</f>
        <v>10</v>
      </c>
      <c r="I2" s="10">
        <v>1</v>
      </c>
      <c r="J2" s="10" t="str">
        <f t="shared" ref="J2:J15" si="0">CONCATENATE("'1E+",I2)</f>
        <v>'1E+1</v>
      </c>
      <c r="O2" s="508"/>
      <c r="P2" s="539"/>
    </row>
    <row r="3" spans="1:16" x14ac:dyDescent="0.2">
      <c r="A3" s="10" t="s">
        <v>226</v>
      </c>
      <c r="B3" s="10" t="s">
        <v>1100</v>
      </c>
      <c r="C3" s="79"/>
      <c r="G3" s="10" t="s">
        <v>226</v>
      </c>
      <c r="H3" s="10">
        <f>100</f>
        <v>100</v>
      </c>
      <c r="I3" s="10">
        <v>2</v>
      </c>
      <c r="J3" s="10" t="str">
        <f t="shared" si="0"/>
        <v>'1E+2</v>
      </c>
      <c r="O3" s="508"/>
    </row>
    <row r="4" spans="1:16" x14ac:dyDescent="0.2">
      <c r="A4" s="10" t="s">
        <v>227</v>
      </c>
      <c r="B4" s="10" t="s">
        <v>1101</v>
      </c>
      <c r="C4" s="80"/>
      <c r="G4" s="10" t="s">
        <v>227</v>
      </c>
      <c r="H4" s="10">
        <f>1000</f>
        <v>1000</v>
      </c>
      <c r="I4" s="10">
        <v>3</v>
      </c>
      <c r="J4" s="10" t="str">
        <f t="shared" si="0"/>
        <v>'1E+3</v>
      </c>
    </row>
    <row r="5" spans="1:16" x14ac:dyDescent="0.2">
      <c r="A5" s="10" t="s">
        <v>228</v>
      </c>
      <c r="B5" s="10" t="s">
        <v>1102</v>
      </c>
      <c r="C5" s="81"/>
      <c r="G5" s="10" t="s">
        <v>228</v>
      </c>
      <c r="H5" s="10">
        <f>10000</f>
        <v>10000</v>
      </c>
      <c r="I5" s="10">
        <v>4</v>
      </c>
      <c r="J5" s="10" t="str">
        <f t="shared" si="0"/>
        <v>'1E+4</v>
      </c>
    </row>
    <row r="6" spans="1:16" x14ac:dyDescent="0.2">
      <c r="A6" s="10" t="s">
        <v>229</v>
      </c>
      <c r="B6" s="10" t="s">
        <v>1103</v>
      </c>
      <c r="C6" s="82"/>
      <c r="G6" s="10" t="s">
        <v>229</v>
      </c>
      <c r="H6" s="10">
        <f>100000</f>
        <v>100000</v>
      </c>
      <c r="I6" s="10">
        <v>5</v>
      </c>
      <c r="J6" s="10" t="str">
        <f t="shared" si="0"/>
        <v>'1E+5</v>
      </c>
    </row>
    <row r="7" spans="1:16" x14ac:dyDescent="0.2">
      <c r="A7" s="10" t="s">
        <v>230</v>
      </c>
      <c r="B7" s="10" t="s">
        <v>1104</v>
      </c>
      <c r="C7" s="83"/>
      <c r="G7" s="10" t="s">
        <v>230</v>
      </c>
      <c r="H7" s="10">
        <f>1000000</f>
        <v>1000000</v>
      </c>
      <c r="I7" s="10">
        <v>6</v>
      </c>
      <c r="J7" s="10" t="str">
        <f t="shared" si="0"/>
        <v>'1E+6</v>
      </c>
    </row>
    <row r="8" spans="1:16" x14ac:dyDescent="0.2">
      <c r="A8" s="10" t="s">
        <v>231</v>
      </c>
      <c r="B8" s="10" t="s">
        <v>1105</v>
      </c>
      <c r="C8" s="84"/>
      <c r="G8" s="10" t="s">
        <v>231</v>
      </c>
      <c r="H8" s="10">
        <f>10000000</f>
        <v>10000000</v>
      </c>
      <c r="I8" s="10">
        <v>7</v>
      </c>
      <c r="J8" s="10" t="str">
        <f t="shared" si="0"/>
        <v>'1E+7</v>
      </c>
    </row>
    <row r="9" spans="1:16" x14ac:dyDescent="0.2">
      <c r="A9" s="10" t="s">
        <v>232</v>
      </c>
      <c r="B9" s="10" t="s">
        <v>1106</v>
      </c>
      <c r="C9" s="85"/>
      <c r="G9" s="10" t="s">
        <v>232</v>
      </c>
      <c r="H9" s="10">
        <f>100000000</f>
        <v>100000000</v>
      </c>
      <c r="I9" s="10">
        <v>8</v>
      </c>
      <c r="J9" s="10" t="str">
        <f t="shared" si="0"/>
        <v>'1E+8</v>
      </c>
    </row>
    <row r="10" spans="1:16" x14ac:dyDescent="0.2">
      <c r="A10" s="10" t="s">
        <v>233</v>
      </c>
      <c r="B10" s="10" t="s">
        <v>1107</v>
      </c>
      <c r="C10" s="86"/>
      <c r="G10" s="10" t="s">
        <v>233</v>
      </c>
      <c r="H10" s="10">
        <f>1000000000</f>
        <v>1000000000</v>
      </c>
      <c r="I10" s="10">
        <v>9</v>
      </c>
      <c r="J10" s="10" t="str">
        <f t="shared" si="0"/>
        <v>'1E+9</v>
      </c>
    </row>
    <row r="11" spans="1:16" x14ac:dyDescent="0.2">
      <c r="A11" s="10" t="s">
        <v>234</v>
      </c>
      <c r="B11" s="10" t="s">
        <v>1108</v>
      </c>
      <c r="C11" s="87"/>
      <c r="G11" s="10" t="s">
        <v>234</v>
      </c>
      <c r="H11" s="10">
        <f>10000000000</f>
        <v>10000000000</v>
      </c>
      <c r="I11" s="10">
        <v>10</v>
      </c>
      <c r="J11" s="10" t="str">
        <f t="shared" si="0"/>
        <v>'1E+10</v>
      </c>
    </row>
    <row r="12" spans="1:16" x14ac:dyDescent="0.2">
      <c r="A12" s="10" t="s">
        <v>235</v>
      </c>
      <c r="B12" s="10" t="s">
        <v>1109</v>
      </c>
      <c r="C12" s="88"/>
      <c r="G12" s="10" t="s">
        <v>235</v>
      </c>
      <c r="H12" s="10">
        <f>100000000000</f>
        <v>100000000000</v>
      </c>
      <c r="I12" s="10">
        <v>11</v>
      </c>
      <c r="J12" s="10" t="str">
        <f t="shared" si="0"/>
        <v>'1E+11</v>
      </c>
    </row>
    <row r="13" spans="1:16" x14ac:dyDescent="0.2">
      <c r="A13" s="10" t="s">
        <v>236</v>
      </c>
      <c r="B13" s="10" t="s">
        <v>1110</v>
      </c>
      <c r="C13" s="89"/>
      <c r="G13" s="10" t="s">
        <v>236</v>
      </c>
      <c r="H13" s="10">
        <f>1000000000000</f>
        <v>1000000000000</v>
      </c>
      <c r="I13" s="10">
        <v>12</v>
      </c>
      <c r="J13" s="10" t="str">
        <f t="shared" si="0"/>
        <v>'1E+12</v>
      </c>
    </row>
    <row r="14" spans="1:16" x14ac:dyDescent="0.2">
      <c r="G14" s="10" t="s">
        <v>237</v>
      </c>
      <c r="H14" s="10">
        <v>10000000000000</v>
      </c>
      <c r="I14" s="10">
        <v>13</v>
      </c>
      <c r="J14" s="10" t="str">
        <f t="shared" si="0"/>
        <v>'1E+13</v>
      </c>
    </row>
    <row r="15" spans="1:16" x14ac:dyDescent="0.2">
      <c r="G15" s="10" t="s">
        <v>238</v>
      </c>
      <c r="H15" s="10">
        <v>100000000000000</v>
      </c>
      <c r="I15" s="10">
        <v>14</v>
      </c>
      <c r="J15" s="10" t="str">
        <f t="shared" si="0"/>
        <v>'1E+14</v>
      </c>
    </row>
  </sheetData>
  <mergeCells count="2">
    <mergeCell ref="A1:D1"/>
    <mergeCell ref="G1:J1"/>
  </mergeCells>
  <hyperlinks>
    <hyperlink ref="P1" r:id="rId1" xr:uid="{00000000-0004-0000-1000-000000000000}"/>
  </hyperlinks>
  <pageMargins left="0.7" right="0.7" top="0.75" bottom="0.75" header="0.3" footer="0.3"/>
  <pageSetup paperSize="9" orientation="portrait" horizontalDpi="360" verticalDpi="36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ublished="0" codeName="Sheet25"/>
  <dimension ref="A1:F48"/>
  <sheetViews>
    <sheetView workbookViewId="0">
      <selection activeCell="E3" sqref="E3"/>
    </sheetView>
  </sheetViews>
  <sheetFormatPr baseColWidth="10" defaultColWidth="8.83203125" defaultRowHeight="15" x14ac:dyDescent="0.2"/>
  <cols>
    <col min="1" max="1" width="3.33203125" bestFit="1" customWidth="1"/>
    <col min="2" max="2" width="2.33203125" bestFit="1" customWidth="1"/>
    <col min="3" max="3" width="3" bestFit="1" customWidth="1"/>
  </cols>
  <sheetData>
    <row r="1" spans="1:6" x14ac:dyDescent="0.2">
      <c r="A1" t="str">
        <f t="shared" ref="A1:A48" si="0">CONCATENATE(B1,C1-24)</f>
        <v>A1</v>
      </c>
      <c r="B1" t="s">
        <v>225</v>
      </c>
      <c r="C1">
        <v>25</v>
      </c>
      <c r="D1" t="str">
        <f t="shared" ref="D1:D48" si="1">CONCATENATE("Grp",B1,"!C",C1)</f>
        <v>GrpA!C25</v>
      </c>
      <c r="E1" t="str">
        <f ca="1">IF(F1=6,CELL("CONTENTS",INDIRECT(D1)),VLOOKUP(A1,'2. Teilnehmer'!$D$2:$H$49,5))</f>
        <v>Team A1</v>
      </c>
      <c r="F1">
        <f>GrpA!I$22</f>
        <v>0</v>
      </c>
    </row>
    <row r="2" spans="1:6" x14ac:dyDescent="0.2">
      <c r="A2" t="str">
        <f t="shared" si="0"/>
        <v>A2</v>
      </c>
      <c r="B2" t="s">
        <v>225</v>
      </c>
      <c r="C2">
        <v>26</v>
      </c>
      <c r="D2" t="str">
        <f t="shared" si="1"/>
        <v>GrpA!C26</v>
      </c>
      <c r="E2" t="str">
        <f ca="1">IF(F2=6,CELL("CONTENTS",INDIRECT(D2)),VLOOKUP(A2,'2. Teilnehmer'!$D$2:$H$49,5))</f>
        <v>Team A2</v>
      </c>
      <c r="F2">
        <f>GrpA!I$22</f>
        <v>0</v>
      </c>
    </row>
    <row r="3" spans="1:6" x14ac:dyDescent="0.2">
      <c r="A3" t="str">
        <f t="shared" si="0"/>
        <v>A3</v>
      </c>
      <c r="B3" t="s">
        <v>225</v>
      </c>
      <c r="C3">
        <v>27</v>
      </c>
      <c r="D3" t="str">
        <f t="shared" si="1"/>
        <v>GrpA!C27</v>
      </c>
      <c r="E3" t="str">
        <f ca="1">IF(F3=6,CELL("CONTENTS",INDIRECT(D3)),VLOOKUP(A3,'2. Teilnehmer'!$D$2:$H$49,5))</f>
        <v>Team A3</v>
      </c>
      <c r="F3">
        <f>GrpA!I$22</f>
        <v>0</v>
      </c>
    </row>
    <row r="4" spans="1:6" x14ac:dyDescent="0.2">
      <c r="A4" t="str">
        <f t="shared" si="0"/>
        <v>A4</v>
      </c>
      <c r="B4" t="s">
        <v>225</v>
      </c>
      <c r="C4">
        <v>28</v>
      </c>
      <c r="D4" t="str">
        <f t="shared" si="1"/>
        <v>GrpA!C28</v>
      </c>
      <c r="E4" t="str">
        <f ca="1">IF(F4=6,CELL("CONTENTS",INDIRECT(D4)),VLOOKUP(A4,'2. Teilnehmer'!$D$2:$H$49,5))</f>
        <v>Team A4</v>
      </c>
      <c r="F4">
        <f>GrpA!I$22</f>
        <v>0</v>
      </c>
    </row>
    <row r="5" spans="1:6" x14ac:dyDescent="0.2">
      <c r="A5" t="str">
        <f t="shared" si="0"/>
        <v>B1</v>
      </c>
      <c r="B5" t="s">
        <v>226</v>
      </c>
      <c r="C5">
        <f t="shared" ref="C5:C48" si="2">C1</f>
        <v>25</v>
      </c>
      <c r="D5" t="str">
        <f t="shared" si="1"/>
        <v>GrpB!C25</v>
      </c>
      <c r="E5" t="str">
        <f ca="1">IF(F5=6,CELL("CONTENTS",INDIRECT(D5)),VLOOKUP(A5,'2. Teilnehmer'!$D$2:$H$49,5))</f>
        <v>Team B1</v>
      </c>
      <c r="F5">
        <f>GrpB!I$22</f>
        <v>0</v>
      </c>
    </row>
    <row r="6" spans="1:6" x14ac:dyDescent="0.2">
      <c r="A6" t="str">
        <f t="shared" si="0"/>
        <v>B2</v>
      </c>
      <c r="B6" t="s">
        <v>226</v>
      </c>
      <c r="C6">
        <f t="shared" si="2"/>
        <v>26</v>
      </c>
      <c r="D6" t="str">
        <f t="shared" si="1"/>
        <v>GrpB!C26</v>
      </c>
      <c r="E6" t="str">
        <f ca="1">IF(F6=6,CELL("CONTENTS",INDIRECT(D6)),VLOOKUP(A6,'2. Teilnehmer'!$D$2:$H$49,5))</f>
        <v>Team B2</v>
      </c>
      <c r="F6">
        <f>GrpB!I$22</f>
        <v>0</v>
      </c>
    </row>
    <row r="7" spans="1:6" x14ac:dyDescent="0.2">
      <c r="A7" t="str">
        <f t="shared" si="0"/>
        <v>B3</v>
      </c>
      <c r="B7" t="s">
        <v>226</v>
      </c>
      <c r="C7">
        <f t="shared" si="2"/>
        <v>27</v>
      </c>
      <c r="D7" t="str">
        <f t="shared" si="1"/>
        <v>GrpB!C27</v>
      </c>
      <c r="E7" t="str">
        <f ca="1">IF(F7=6,CELL("CONTENTS",INDIRECT(D7)),VLOOKUP(A7,'2. Teilnehmer'!$D$2:$H$49,5))</f>
        <v>Team B3</v>
      </c>
      <c r="F7">
        <f>GrpB!I$22</f>
        <v>0</v>
      </c>
    </row>
    <row r="8" spans="1:6" x14ac:dyDescent="0.2">
      <c r="A8" t="str">
        <f t="shared" si="0"/>
        <v>B4</v>
      </c>
      <c r="B8" t="s">
        <v>226</v>
      </c>
      <c r="C8">
        <f t="shared" si="2"/>
        <v>28</v>
      </c>
      <c r="D8" t="str">
        <f t="shared" si="1"/>
        <v>GrpB!C28</v>
      </c>
      <c r="E8" t="str">
        <f ca="1">IF(F8=6,CELL("CONTENTS",INDIRECT(D8)),VLOOKUP(A8,'2. Teilnehmer'!$D$2:$H$49,5))</f>
        <v>Team B4</v>
      </c>
      <c r="F8">
        <f>GrpB!I$22</f>
        <v>0</v>
      </c>
    </row>
    <row r="9" spans="1:6" x14ac:dyDescent="0.2">
      <c r="A9" t="str">
        <f t="shared" si="0"/>
        <v>C1</v>
      </c>
      <c r="B9" t="s">
        <v>227</v>
      </c>
      <c r="C9">
        <f t="shared" si="2"/>
        <v>25</v>
      </c>
      <c r="D9" t="str">
        <f t="shared" si="1"/>
        <v>GrpC!C25</v>
      </c>
      <c r="E9" t="str">
        <f ca="1">IF(F9=6,CELL("CONTENTS",INDIRECT(D9)),VLOOKUP(A9,'2. Teilnehmer'!$D$2:$H$49,5))</f>
        <v>Team C1</v>
      </c>
      <c r="F9">
        <f>GrpC!I$22</f>
        <v>0</v>
      </c>
    </row>
    <row r="10" spans="1:6" x14ac:dyDescent="0.2">
      <c r="A10" t="str">
        <f t="shared" si="0"/>
        <v>C2</v>
      </c>
      <c r="B10" t="s">
        <v>227</v>
      </c>
      <c r="C10">
        <f t="shared" si="2"/>
        <v>26</v>
      </c>
      <c r="D10" t="str">
        <f t="shared" si="1"/>
        <v>GrpC!C26</v>
      </c>
      <c r="E10" t="str">
        <f ca="1">IF(F10=6,CELL("CONTENTS",INDIRECT(D10)),VLOOKUP(A10,'2. Teilnehmer'!$D$2:$H$49,5))</f>
        <v>Team C2</v>
      </c>
      <c r="F10">
        <f>GrpC!I$22</f>
        <v>0</v>
      </c>
    </row>
    <row r="11" spans="1:6" x14ac:dyDescent="0.2">
      <c r="A11" t="str">
        <f t="shared" si="0"/>
        <v>C3</v>
      </c>
      <c r="B11" t="s">
        <v>227</v>
      </c>
      <c r="C11">
        <f t="shared" si="2"/>
        <v>27</v>
      </c>
      <c r="D11" t="str">
        <f t="shared" si="1"/>
        <v>GrpC!C27</v>
      </c>
      <c r="E11" t="str">
        <f ca="1">IF(F11=6,CELL("CONTENTS",INDIRECT(D11)),VLOOKUP(A11,'2. Teilnehmer'!$D$2:$H$49,5))</f>
        <v>Team C3</v>
      </c>
      <c r="F11">
        <f>GrpC!I$22</f>
        <v>0</v>
      </c>
    </row>
    <row r="12" spans="1:6" x14ac:dyDescent="0.2">
      <c r="A12" t="str">
        <f t="shared" si="0"/>
        <v>C4</v>
      </c>
      <c r="B12" t="s">
        <v>227</v>
      </c>
      <c r="C12">
        <f t="shared" si="2"/>
        <v>28</v>
      </c>
      <c r="D12" t="str">
        <f t="shared" si="1"/>
        <v>GrpC!C28</v>
      </c>
      <c r="E12" t="str">
        <f ca="1">IF(F12=6,CELL("CONTENTS",INDIRECT(D12)),VLOOKUP(A12,'2. Teilnehmer'!$D$2:$H$49,5))</f>
        <v>Team C4</v>
      </c>
      <c r="F12">
        <f>GrpC!I$22</f>
        <v>0</v>
      </c>
    </row>
    <row r="13" spans="1:6" x14ac:dyDescent="0.2">
      <c r="A13" t="str">
        <f t="shared" si="0"/>
        <v>D1</v>
      </c>
      <c r="B13" t="s">
        <v>228</v>
      </c>
      <c r="C13">
        <f t="shared" si="2"/>
        <v>25</v>
      </c>
      <c r="D13" t="str">
        <f t="shared" si="1"/>
        <v>GrpD!C25</v>
      </c>
      <c r="E13" t="str">
        <f ca="1">IF(F13=6,CELL("CONTENTS",INDIRECT(D13)),VLOOKUP(A13,'2. Teilnehmer'!$D$2:$H$49,5))</f>
        <v>Team D1</v>
      </c>
      <c r="F13">
        <f>GrpD!I$22</f>
        <v>0</v>
      </c>
    </row>
    <row r="14" spans="1:6" x14ac:dyDescent="0.2">
      <c r="A14" t="str">
        <f t="shared" si="0"/>
        <v>D2</v>
      </c>
      <c r="B14" t="s">
        <v>228</v>
      </c>
      <c r="C14">
        <f t="shared" si="2"/>
        <v>26</v>
      </c>
      <c r="D14" t="str">
        <f t="shared" si="1"/>
        <v>GrpD!C26</v>
      </c>
      <c r="E14" t="str">
        <f ca="1">IF(F14=6,CELL("CONTENTS",INDIRECT(D14)),VLOOKUP(A14,'2. Teilnehmer'!$D$2:$H$49,5))</f>
        <v>Team D2</v>
      </c>
      <c r="F14">
        <f>GrpD!I$22</f>
        <v>0</v>
      </c>
    </row>
    <row r="15" spans="1:6" x14ac:dyDescent="0.2">
      <c r="A15" t="str">
        <f t="shared" si="0"/>
        <v>D3</v>
      </c>
      <c r="B15" t="s">
        <v>228</v>
      </c>
      <c r="C15">
        <f t="shared" si="2"/>
        <v>27</v>
      </c>
      <c r="D15" t="str">
        <f t="shared" si="1"/>
        <v>GrpD!C27</v>
      </c>
      <c r="E15" t="str">
        <f ca="1">IF(F15=6,CELL("CONTENTS",INDIRECT(D15)),VLOOKUP(A15,'2. Teilnehmer'!$D$2:$H$49,5))</f>
        <v>Team D3</v>
      </c>
      <c r="F15">
        <f>GrpD!I$22</f>
        <v>0</v>
      </c>
    </row>
    <row r="16" spans="1:6" x14ac:dyDescent="0.2">
      <c r="A16" t="str">
        <f t="shared" si="0"/>
        <v>D4</v>
      </c>
      <c r="B16" t="s">
        <v>228</v>
      </c>
      <c r="C16">
        <f t="shared" si="2"/>
        <v>28</v>
      </c>
      <c r="D16" t="str">
        <f t="shared" si="1"/>
        <v>GrpD!C28</v>
      </c>
      <c r="E16" t="str">
        <f ca="1">IF(F16=6,CELL("CONTENTS",INDIRECT(D16)),VLOOKUP(A16,'2. Teilnehmer'!$D$2:$H$49,5))</f>
        <v>Team D4</v>
      </c>
      <c r="F16">
        <f>GrpD!I$22</f>
        <v>0</v>
      </c>
    </row>
    <row r="17" spans="1:6" x14ac:dyDescent="0.2">
      <c r="A17" t="str">
        <f t="shared" si="0"/>
        <v>E1</v>
      </c>
      <c r="B17" t="s">
        <v>229</v>
      </c>
      <c r="C17">
        <f t="shared" si="2"/>
        <v>25</v>
      </c>
      <c r="D17" t="str">
        <f t="shared" si="1"/>
        <v>GrpE!C25</v>
      </c>
      <c r="E17" t="str">
        <f ca="1">IF(F17=6,CELL("CONTENTS",INDIRECT(D17)),VLOOKUP(A17,'2. Teilnehmer'!$D$2:$H$49,5))</f>
        <v>Team E1</v>
      </c>
      <c r="F17">
        <f>GrpE!I$22</f>
        <v>0</v>
      </c>
    </row>
    <row r="18" spans="1:6" x14ac:dyDescent="0.2">
      <c r="A18" t="str">
        <f t="shared" si="0"/>
        <v>E2</v>
      </c>
      <c r="B18" t="s">
        <v>229</v>
      </c>
      <c r="C18">
        <f t="shared" si="2"/>
        <v>26</v>
      </c>
      <c r="D18" t="str">
        <f t="shared" si="1"/>
        <v>GrpE!C26</v>
      </c>
      <c r="E18" t="str">
        <f ca="1">IF(F18=6,CELL("CONTENTS",INDIRECT(D18)),VLOOKUP(A18,'2. Teilnehmer'!$D$2:$H$49,5))</f>
        <v>Team E2</v>
      </c>
      <c r="F18">
        <f>GrpE!I$22</f>
        <v>0</v>
      </c>
    </row>
    <row r="19" spans="1:6" x14ac:dyDescent="0.2">
      <c r="A19" t="str">
        <f t="shared" si="0"/>
        <v>E3</v>
      </c>
      <c r="B19" t="s">
        <v>229</v>
      </c>
      <c r="C19">
        <f t="shared" si="2"/>
        <v>27</v>
      </c>
      <c r="D19" t="str">
        <f t="shared" si="1"/>
        <v>GrpE!C27</v>
      </c>
      <c r="E19" t="str">
        <f ca="1">IF(F19=6,CELL("CONTENTS",INDIRECT(D19)),VLOOKUP(A19,'2. Teilnehmer'!$D$2:$H$49,5))</f>
        <v>Team E3</v>
      </c>
      <c r="F19">
        <f>GrpE!I$22</f>
        <v>0</v>
      </c>
    </row>
    <row r="20" spans="1:6" x14ac:dyDescent="0.2">
      <c r="A20" t="str">
        <f t="shared" si="0"/>
        <v>E4</v>
      </c>
      <c r="B20" t="s">
        <v>229</v>
      </c>
      <c r="C20">
        <f t="shared" si="2"/>
        <v>28</v>
      </c>
      <c r="D20" t="str">
        <f t="shared" si="1"/>
        <v>GrpE!C28</v>
      </c>
      <c r="E20" t="str">
        <f ca="1">IF(F20=6,CELL("CONTENTS",INDIRECT(D20)),VLOOKUP(A20,'2. Teilnehmer'!$D$2:$H$49,5))</f>
        <v>Team E4</v>
      </c>
      <c r="F20">
        <f>GrpE!I$22</f>
        <v>0</v>
      </c>
    </row>
    <row r="21" spans="1:6" x14ac:dyDescent="0.2">
      <c r="A21" t="str">
        <f t="shared" si="0"/>
        <v>F1</v>
      </c>
      <c r="B21" t="s">
        <v>230</v>
      </c>
      <c r="C21">
        <f t="shared" si="2"/>
        <v>25</v>
      </c>
      <c r="D21" t="str">
        <f t="shared" si="1"/>
        <v>GrpF!C25</v>
      </c>
      <c r="E21" t="str">
        <f ca="1">IF(F21=6,CELL("CONTENTS",INDIRECT(D21)),VLOOKUP(A21,'2. Teilnehmer'!$D$2:$H$49,5))</f>
        <v>Team F1</v>
      </c>
      <c r="F21">
        <f>GrpF!I$22</f>
        <v>0</v>
      </c>
    </row>
    <row r="22" spans="1:6" x14ac:dyDescent="0.2">
      <c r="A22" t="str">
        <f t="shared" si="0"/>
        <v>F2</v>
      </c>
      <c r="B22" t="s">
        <v>230</v>
      </c>
      <c r="C22">
        <f t="shared" si="2"/>
        <v>26</v>
      </c>
      <c r="D22" t="str">
        <f t="shared" si="1"/>
        <v>GrpF!C26</v>
      </c>
      <c r="E22" t="str">
        <f ca="1">IF(F22=6,CELL("CONTENTS",INDIRECT(D22)),VLOOKUP(A22,'2. Teilnehmer'!$D$2:$H$49,5))</f>
        <v>Team F2</v>
      </c>
      <c r="F22">
        <f>GrpF!I$22</f>
        <v>0</v>
      </c>
    </row>
    <row r="23" spans="1:6" x14ac:dyDescent="0.2">
      <c r="A23" t="str">
        <f t="shared" si="0"/>
        <v>F3</v>
      </c>
      <c r="B23" t="s">
        <v>230</v>
      </c>
      <c r="C23">
        <f t="shared" si="2"/>
        <v>27</v>
      </c>
      <c r="D23" t="str">
        <f t="shared" si="1"/>
        <v>GrpF!C27</v>
      </c>
      <c r="E23" t="str">
        <f ca="1">IF(F23=6,CELL("CONTENTS",INDIRECT(D23)),VLOOKUP(A23,'2. Teilnehmer'!$D$2:$H$49,5))</f>
        <v>Team F3</v>
      </c>
      <c r="F23">
        <f>GrpF!I$22</f>
        <v>0</v>
      </c>
    </row>
    <row r="24" spans="1:6" x14ac:dyDescent="0.2">
      <c r="A24" t="str">
        <f t="shared" si="0"/>
        <v>F4</v>
      </c>
      <c r="B24" t="s">
        <v>230</v>
      </c>
      <c r="C24">
        <f t="shared" si="2"/>
        <v>28</v>
      </c>
      <c r="D24" t="str">
        <f t="shared" si="1"/>
        <v>GrpF!C28</v>
      </c>
      <c r="E24" t="str">
        <f ca="1">IF(F24=6,CELL("CONTENTS",INDIRECT(D24)),VLOOKUP(A24,'2. Teilnehmer'!$D$2:$H$49,5))</f>
        <v>Team F4</v>
      </c>
      <c r="F24">
        <f>GrpF!I$22</f>
        <v>0</v>
      </c>
    </row>
    <row r="25" spans="1:6" x14ac:dyDescent="0.2">
      <c r="A25" t="str">
        <f t="shared" si="0"/>
        <v>G1</v>
      </c>
      <c r="B25" t="s">
        <v>231</v>
      </c>
      <c r="C25">
        <f t="shared" si="2"/>
        <v>25</v>
      </c>
      <c r="D25" t="str">
        <f t="shared" si="1"/>
        <v>GrpG!C25</v>
      </c>
      <c r="E25" t="str">
        <f ca="1">IF(F25=6,CELL("CONTENTS",INDIRECT(D25)),VLOOKUP(A25,'2. Teilnehmer'!$D$2:$H$49,5))</f>
        <v>Team G1</v>
      </c>
      <c r="F25">
        <f>GrpG!I$22</f>
        <v>0</v>
      </c>
    </row>
    <row r="26" spans="1:6" x14ac:dyDescent="0.2">
      <c r="A26" t="str">
        <f t="shared" si="0"/>
        <v>G2</v>
      </c>
      <c r="B26" t="s">
        <v>231</v>
      </c>
      <c r="C26">
        <f t="shared" si="2"/>
        <v>26</v>
      </c>
      <c r="D26" t="str">
        <f t="shared" si="1"/>
        <v>GrpG!C26</v>
      </c>
      <c r="E26" t="str">
        <f ca="1">IF(F26=6,CELL("CONTENTS",INDIRECT(D26)),VLOOKUP(A26,'2. Teilnehmer'!$D$2:$H$49,5))</f>
        <v>Team G2</v>
      </c>
      <c r="F26">
        <f>GrpG!I$22</f>
        <v>0</v>
      </c>
    </row>
    <row r="27" spans="1:6" x14ac:dyDescent="0.2">
      <c r="A27" t="str">
        <f t="shared" si="0"/>
        <v>G3</v>
      </c>
      <c r="B27" t="s">
        <v>231</v>
      </c>
      <c r="C27">
        <f t="shared" si="2"/>
        <v>27</v>
      </c>
      <c r="D27" t="str">
        <f t="shared" si="1"/>
        <v>GrpG!C27</v>
      </c>
      <c r="E27" t="str">
        <f ca="1">IF(F27=6,CELL("CONTENTS",INDIRECT(D27)),VLOOKUP(A27,'2. Teilnehmer'!$D$2:$H$49,5))</f>
        <v>Team G3</v>
      </c>
      <c r="F27">
        <f>GrpG!I$22</f>
        <v>0</v>
      </c>
    </row>
    <row r="28" spans="1:6" x14ac:dyDescent="0.2">
      <c r="A28" t="str">
        <f t="shared" si="0"/>
        <v>G4</v>
      </c>
      <c r="B28" t="s">
        <v>231</v>
      </c>
      <c r="C28">
        <f t="shared" si="2"/>
        <v>28</v>
      </c>
      <c r="D28" t="str">
        <f t="shared" si="1"/>
        <v>GrpG!C28</v>
      </c>
      <c r="E28" t="str">
        <f ca="1">IF(F28=6,CELL("CONTENTS",INDIRECT(D28)),VLOOKUP(A28,'2. Teilnehmer'!$D$2:$H$49,5))</f>
        <v>Team G4</v>
      </c>
      <c r="F28">
        <f>GrpG!I$22</f>
        <v>0</v>
      </c>
    </row>
    <row r="29" spans="1:6" x14ac:dyDescent="0.2">
      <c r="A29" t="str">
        <f t="shared" si="0"/>
        <v>H1</v>
      </c>
      <c r="B29" t="s">
        <v>232</v>
      </c>
      <c r="C29">
        <f t="shared" si="2"/>
        <v>25</v>
      </c>
      <c r="D29" t="str">
        <f t="shared" si="1"/>
        <v>GrpH!C25</v>
      </c>
      <c r="E29" t="str">
        <f ca="1">IF(F29=6,CELL("CONTENTS",INDIRECT(D29)),VLOOKUP(A29,'2. Teilnehmer'!$D$2:$H$49,5))</f>
        <v>Team H1</v>
      </c>
      <c r="F29">
        <f>GrpH!I$22</f>
        <v>0</v>
      </c>
    </row>
    <row r="30" spans="1:6" x14ac:dyDescent="0.2">
      <c r="A30" t="str">
        <f t="shared" si="0"/>
        <v>H2</v>
      </c>
      <c r="B30" t="s">
        <v>232</v>
      </c>
      <c r="C30">
        <f t="shared" si="2"/>
        <v>26</v>
      </c>
      <c r="D30" t="str">
        <f t="shared" si="1"/>
        <v>GrpH!C26</v>
      </c>
      <c r="E30" t="str">
        <f ca="1">IF(F30=6,CELL("CONTENTS",INDIRECT(D30)),VLOOKUP(A30,'2. Teilnehmer'!$D$2:$H$49,5))</f>
        <v>Team H2</v>
      </c>
      <c r="F30">
        <f>GrpH!I$22</f>
        <v>0</v>
      </c>
    </row>
    <row r="31" spans="1:6" x14ac:dyDescent="0.2">
      <c r="A31" t="str">
        <f t="shared" si="0"/>
        <v>H3</v>
      </c>
      <c r="B31" t="s">
        <v>232</v>
      </c>
      <c r="C31">
        <f t="shared" si="2"/>
        <v>27</v>
      </c>
      <c r="D31" t="str">
        <f t="shared" si="1"/>
        <v>GrpH!C27</v>
      </c>
      <c r="E31" t="str">
        <f ca="1">IF(F31=6,CELL("CONTENTS",INDIRECT(D31)),VLOOKUP(A31,'2. Teilnehmer'!$D$2:$H$49,5))</f>
        <v>Team H3</v>
      </c>
      <c r="F31">
        <f>GrpH!I$22</f>
        <v>0</v>
      </c>
    </row>
    <row r="32" spans="1:6" x14ac:dyDescent="0.2">
      <c r="A32" t="str">
        <f t="shared" si="0"/>
        <v>H4</v>
      </c>
      <c r="B32" t="s">
        <v>232</v>
      </c>
      <c r="C32">
        <f t="shared" si="2"/>
        <v>28</v>
      </c>
      <c r="D32" t="str">
        <f t="shared" si="1"/>
        <v>GrpH!C28</v>
      </c>
      <c r="E32" t="str">
        <f ca="1">IF(F32=6,CELL("CONTENTS",INDIRECT(D32)),VLOOKUP(A32,'2. Teilnehmer'!$D$2:$H$49,5))</f>
        <v>Team H4</v>
      </c>
      <c r="F32">
        <f>GrpH!I$22</f>
        <v>0</v>
      </c>
    </row>
    <row r="33" spans="1:6" x14ac:dyDescent="0.2">
      <c r="A33" t="str">
        <f t="shared" si="0"/>
        <v>I1</v>
      </c>
      <c r="B33" t="s">
        <v>233</v>
      </c>
      <c r="C33">
        <f t="shared" si="2"/>
        <v>25</v>
      </c>
      <c r="D33" t="str">
        <f t="shared" si="1"/>
        <v>GrpI!C25</v>
      </c>
      <c r="E33" t="str">
        <f ca="1">IF(F33=6,CELL("CONTENTS",INDIRECT(D33)),VLOOKUP(A33,'2. Teilnehmer'!$D$2:$H$49,5))</f>
        <v>Team I1</v>
      </c>
      <c r="F33">
        <f>GrpI!I$22</f>
        <v>0</v>
      </c>
    </row>
    <row r="34" spans="1:6" x14ac:dyDescent="0.2">
      <c r="A34" t="str">
        <f t="shared" si="0"/>
        <v>I2</v>
      </c>
      <c r="B34" t="s">
        <v>233</v>
      </c>
      <c r="C34">
        <f t="shared" si="2"/>
        <v>26</v>
      </c>
      <c r="D34" t="str">
        <f t="shared" si="1"/>
        <v>GrpI!C26</v>
      </c>
      <c r="E34" t="str">
        <f ca="1">IF(F34=6,CELL("CONTENTS",INDIRECT(D34)),VLOOKUP(A34,'2. Teilnehmer'!$D$2:$H$49,5))</f>
        <v>Team I2</v>
      </c>
      <c r="F34">
        <f>GrpI!I$22</f>
        <v>0</v>
      </c>
    </row>
    <row r="35" spans="1:6" x14ac:dyDescent="0.2">
      <c r="A35" t="str">
        <f t="shared" si="0"/>
        <v>I3</v>
      </c>
      <c r="B35" t="s">
        <v>233</v>
      </c>
      <c r="C35">
        <f t="shared" si="2"/>
        <v>27</v>
      </c>
      <c r="D35" t="str">
        <f t="shared" si="1"/>
        <v>GrpI!C27</v>
      </c>
      <c r="E35" t="str">
        <f ca="1">IF(F35=6,CELL("CONTENTS",INDIRECT(D35)),VLOOKUP(A35,'2. Teilnehmer'!$D$2:$H$49,5))</f>
        <v>Team I3</v>
      </c>
      <c r="F35">
        <f>GrpI!I$22</f>
        <v>0</v>
      </c>
    </row>
    <row r="36" spans="1:6" x14ac:dyDescent="0.2">
      <c r="A36" t="str">
        <f t="shared" si="0"/>
        <v>I4</v>
      </c>
      <c r="B36" t="s">
        <v>233</v>
      </c>
      <c r="C36">
        <f t="shared" si="2"/>
        <v>28</v>
      </c>
      <c r="D36" t="str">
        <f t="shared" si="1"/>
        <v>GrpI!C28</v>
      </c>
      <c r="E36" t="str">
        <f ca="1">IF(F36=6,CELL("CONTENTS",INDIRECT(D36)),VLOOKUP(A36,'2. Teilnehmer'!$D$2:$H$49,5))</f>
        <v>Team I4</v>
      </c>
      <c r="F36">
        <f>GrpI!I$22</f>
        <v>0</v>
      </c>
    </row>
    <row r="37" spans="1:6" x14ac:dyDescent="0.2">
      <c r="A37" t="str">
        <f t="shared" si="0"/>
        <v>J1</v>
      </c>
      <c r="B37" t="s">
        <v>234</v>
      </c>
      <c r="C37">
        <f t="shared" si="2"/>
        <v>25</v>
      </c>
      <c r="D37" t="str">
        <f t="shared" si="1"/>
        <v>GrpJ!C25</v>
      </c>
      <c r="E37" t="str">
        <f ca="1">IF(F37=6,CELL("CONTENTS",INDIRECT(D37)),VLOOKUP(A37,'2. Teilnehmer'!$D$2:$H$49,5))</f>
        <v>Team J1</v>
      </c>
      <c r="F37">
        <f>GrpJ!I$22</f>
        <v>0</v>
      </c>
    </row>
    <row r="38" spans="1:6" x14ac:dyDescent="0.2">
      <c r="A38" t="str">
        <f t="shared" si="0"/>
        <v>J2</v>
      </c>
      <c r="B38" t="s">
        <v>234</v>
      </c>
      <c r="C38">
        <f t="shared" si="2"/>
        <v>26</v>
      </c>
      <c r="D38" t="str">
        <f t="shared" si="1"/>
        <v>GrpJ!C26</v>
      </c>
      <c r="E38" t="str">
        <f ca="1">IF(F38=6,CELL("CONTENTS",INDIRECT(D38)),VLOOKUP(A38,'2. Teilnehmer'!$D$2:$H$49,5))</f>
        <v>Team J2</v>
      </c>
      <c r="F38">
        <f>GrpJ!I$22</f>
        <v>0</v>
      </c>
    </row>
    <row r="39" spans="1:6" x14ac:dyDescent="0.2">
      <c r="A39" t="str">
        <f t="shared" si="0"/>
        <v>J3</v>
      </c>
      <c r="B39" t="s">
        <v>234</v>
      </c>
      <c r="C39">
        <f t="shared" si="2"/>
        <v>27</v>
      </c>
      <c r="D39" t="str">
        <f t="shared" si="1"/>
        <v>GrpJ!C27</v>
      </c>
      <c r="E39" t="str">
        <f ca="1">IF(F39=6,CELL("CONTENTS",INDIRECT(D39)),VLOOKUP(A39,'2. Teilnehmer'!$D$2:$H$49,5))</f>
        <v>Team J3</v>
      </c>
      <c r="F39">
        <f>GrpJ!I$22</f>
        <v>0</v>
      </c>
    </row>
    <row r="40" spans="1:6" x14ac:dyDescent="0.2">
      <c r="A40" t="str">
        <f t="shared" si="0"/>
        <v>J4</v>
      </c>
      <c r="B40" t="s">
        <v>234</v>
      </c>
      <c r="C40">
        <f t="shared" si="2"/>
        <v>28</v>
      </c>
      <c r="D40" t="str">
        <f t="shared" si="1"/>
        <v>GrpJ!C28</v>
      </c>
      <c r="E40" t="str">
        <f ca="1">IF(F40=6,CELL("CONTENTS",INDIRECT(D40)),VLOOKUP(A40,'2. Teilnehmer'!$D$2:$H$49,5))</f>
        <v>Team J4</v>
      </c>
      <c r="F40">
        <f>GrpJ!I$22</f>
        <v>0</v>
      </c>
    </row>
    <row r="41" spans="1:6" x14ac:dyDescent="0.2">
      <c r="A41" t="str">
        <f t="shared" si="0"/>
        <v>K1</v>
      </c>
      <c r="B41" t="s">
        <v>235</v>
      </c>
      <c r="C41">
        <f t="shared" si="2"/>
        <v>25</v>
      </c>
      <c r="D41" t="str">
        <f t="shared" si="1"/>
        <v>GrpK!C25</v>
      </c>
      <c r="E41" t="str">
        <f ca="1">IF(F41=6,CELL("CONTENTS",INDIRECT(D41)),VLOOKUP(A41,'2. Teilnehmer'!$D$2:$H$49,5))</f>
        <v>Team K1</v>
      </c>
      <c r="F41">
        <f>GrpK!I$22</f>
        <v>0</v>
      </c>
    </row>
    <row r="42" spans="1:6" x14ac:dyDescent="0.2">
      <c r="A42" t="str">
        <f t="shared" si="0"/>
        <v>K2</v>
      </c>
      <c r="B42" t="s">
        <v>235</v>
      </c>
      <c r="C42">
        <f t="shared" si="2"/>
        <v>26</v>
      </c>
      <c r="D42" t="str">
        <f t="shared" si="1"/>
        <v>GrpK!C26</v>
      </c>
      <c r="E42" t="str">
        <f ca="1">IF(F42=6,CELL("CONTENTS",INDIRECT(D42)),VLOOKUP(A42,'2. Teilnehmer'!$D$2:$H$49,5))</f>
        <v>Team K2</v>
      </c>
      <c r="F42">
        <f>GrpK!I$22</f>
        <v>0</v>
      </c>
    </row>
    <row r="43" spans="1:6" x14ac:dyDescent="0.2">
      <c r="A43" t="str">
        <f t="shared" si="0"/>
        <v>K3</v>
      </c>
      <c r="B43" t="s">
        <v>235</v>
      </c>
      <c r="C43">
        <f t="shared" si="2"/>
        <v>27</v>
      </c>
      <c r="D43" t="str">
        <f t="shared" si="1"/>
        <v>GrpK!C27</v>
      </c>
      <c r="E43" t="str">
        <f ca="1">IF(F43=6,CELL("CONTENTS",INDIRECT(D43)),VLOOKUP(A43,'2. Teilnehmer'!$D$2:$H$49,5))</f>
        <v>Team K3</v>
      </c>
      <c r="F43">
        <f>GrpK!I$22</f>
        <v>0</v>
      </c>
    </row>
    <row r="44" spans="1:6" x14ac:dyDescent="0.2">
      <c r="A44" t="str">
        <f t="shared" si="0"/>
        <v>K4</v>
      </c>
      <c r="B44" t="s">
        <v>235</v>
      </c>
      <c r="C44">
        <f t="shared" si="2"/>
        <v>28</v>
      </c>
      <c r="D44" t="str">
        <f t="shared" si="1"/>
        <v>GrpK!C28</v>
      </c>
      <c r="E44" t="str">
        <f ca="1">IF(F44=6,CELL("CONTENTS",INDIRECT(D44)),VLOOKUP(A44,'2. Teilnehmer'!$D$2:$H$49,5))</f>
        <v>Team K4</v>
      </c>
      <c r="F44">
        <f>GrpK!I$22</f>
        <v>0</v>
      </c>
    </row>
    <row r="45" spans="1:6" x14ac:dyDescent="0.2">
      <c r="A45" t="str">
        <f t="shared" si="0"/>
        <v>L1</v>
      </c>
      <c r="B45" t="s">
        <v>236</v>
      </c>
      <c r="C45">
        <f t="shared" si="2"/>
        <v>25</v>
      </c>
      <c r="D45" t="str">
        <f t="shared" si="1"/>
        <v>GrpL!C25</v>
      </c>
      <c r="E45" t="str">
        <f ca="1">IF(F45=6,CELL("CONTENTS",INDIRECT(D45)),VLOOKUP(A45,'2. Teilnehmer'!$D$2:$H$49,5))</f>
        <v>Team L1</v>
      </c>
      <c r="F45">
        <f>GrpL!I$22</f>
        <v>0</v>
      </c>
    </row>
    <row r="46" spans="1:6" x14ac:dyDescent="0.2">
      <c r="A46" t="str">
        <f t="shared" si="0"/>
        <v>L2</v>
      </c>
      <c r="B46" t="s">
        <v>236</v>
      </c>
      <c r="C46">
        <f t="shared" si="2"/>
        <v>26</v>
      </c>
      <c r="D46" t="str">
        <f t="shared" si="1"/>
        <v>GrpL!C26</v>
      </c>
      <c r="E46" t="str">
        <f ca="1">IF(F46=6,CELL("CONTENTS",INDIRECT(D46)),VLOOKUP(A46,'2. Teilnehmer'!$D$2:$H$49,5))</f>
        <v>Team L2</v>
      </c>
      <c r="F46">
        <f>GrpL!I$22</f>
        <v>0</v>
      </c>
    </row>
    <row r="47" spans="1:6" x14ac:dyDescent="0.2">
      <c r="A47" t="str">
        <f t="shared" si="0"/>
        <v>L3</v>
      </c>
      <c r="B47" t="s">
        <v>236</v>
      </c>
      <c r="C47">
        <f t="shared" si="2"/>
        <v>27</v>
      </c>
      <c r="D47" t="str">
        <f t="shared" si="1"/>
        <v>GrpL!C27</v>
      </c>
      <c r="E47" t="str">
        <f ca="1">IF(F47=6,CELL("CONTENTS",INDIRECT(D47)),VLOOKUP(A47,'2. Teilnehmer'!$D$2:$H$49,5))</f>
        <v>Team L3</v>
      </c>
      <c r="F47">
        <f>GrpL!I$22</f>
        <v>0</v>
      </c>
    </row>
    <row r="48" spans="1:6" x14ac:dyDescent="0.2">
      <c r="A48" t="str">
        <f t="shared" si="0"/>
        <v>L4</v>
      </c>
      <c r="B48" t="s">
        <v>236</v>
      </c>
      <c r="C48">
        <f t="shared" si="2"/>
        <v>28</v>
      </c>
      <c r="D48" t="str">
        <f t="shared" si="1"/>
        <v>GrpL!C28</v>
      </c>
      <c r="E48" t="str">
        <f ca="1">IF(F48=6,CELL("CONTENTS",INDIRECT(D48)),VLOOKUP(A48,'2. Teilnehmer'!$D$2:$H$49,5))</f>
        <v>Team L4</v>
      </c>
      <c r="F48">
        <f>GrpL!I$22</f>
        <v>0</v>
      </c>
    </row>
  </sheetData>
  <pageMargins left="0.7" right="0.7" top="0.75" bottom="0.75" header="0.3" footer="0.3"/>
  <pageSetup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ublished="0" codeName="Sheet27"/>
  <dimension ref="A1:BE499"/>
  <sheetViews>
    <sheetView workbookViewId="0">
      <selection activeCell="B2" sqref="B2"/>
    </sheetView>
  </sheetViews>
  <sheetFormatPr baseColWidth="10" defaultColWidth="8.83203125" defaultRowHeight="15" x14ac:dyDescent="0.2"/>
  <cols>
    <col min="1" max="1" width="30.6640625" bestFit="1" customWidth="1"/>
    <col min="4" max="4" width="2.33203125" style="13" bestFit="1" customWidth="1"/>
    <col min="5" max="6" width="2.1640625" style="13" bestFit="1" customWidth="1"/>
    <col min="7" max="7" width="2.33203125" style="13" bestFit="1" customWidth="1"/>
    <col min="8" max="8" width="2" style="13" bestFit="1" customWidth="1"/>
    <col min="9" max="12" width="3" style="13" bestFit="1" customWidth="1"/>
    <col min="13" max="13" width="2" style="13" bestFit="1" customWidth="1"/>
    <col min="14" max="15" width="3" style="13" bestFit="1" customWidth="1"/>
    <col min="16" max="16" width="4.83203125" bestFit="1" customWidth="1"/>
    <col min="18" max="19" width="3.33203125" style="13" bestFit="1" customWidth="1"/>
    <col min="20" max="20" width="3.1640625" style="13" bestFit="1" customWidth="1"/>
    <col min="21" max="25" width="3.33203125" style="13" bestFit="1" customWidth="1"/>
    <col min="27" max="27" width="3.33203125" style="13" bestFit="1" customWidth="1"/>
    <col min="28" max="28" width="3.1640625" style="13" bestFit="1" customWidth="1"/>
    <col min="29" max="29" width="3.33203125" style="13" bestFit="1" customWidth="1"/>
    <col min="30" max="30" width="3" style="13" bestFit="1" customWidth="1"/>
    <col min="31" max="31" width="3.33203125" style="13" bestFit="1" customWidth="1"/>
    <col min="32" max="32" width="2.5" style="13" bestFit="1" customWidth="1"/>
    <col min="33" max="33" width="3.1640625" style="13" bestFit="1" customWidth="1"/>
    <col min="34" max="34" width="2.83203125" style="13" bestFit="1" customWidth="1"/>
    <col min="36" max="36" width="3" bestFit="1" customWidth="1"/>
    <col min="37" max="37" width="2.6640625" bestFit="1" customWidth="1"/>
    <col min="38" max="38" width="2.5" bestFit="1" customWidth="1"/>
    <col min="39" max="39" width="3.1640625" bestFit="1" customWidth="1"/>
    <col min="40" max="41" width="3.33203125" bestFit="1" customWidth="1"/>
    <col min="42" max="42" width="2.83203125" bestFit="1" customWidth="1"/>
    <col min="43" max="43" width="3.1640625" bestFit="1" customWidth="1"/>
    <col min="45" max="45" width="3.33203125" style="13" bestFit="1" customWidth="1"/>
    <col min="46" max="46" width="2.33203125" style="13" bestFit="1" customWidth="1"/>
    <col min="47" max="47" width="3.33203125" style="13" bestFit="1" customWidth="1"/>
    <col min="48" max="49" width="8.5" bestFit="1" customWidth="1"/>
  </cols>
  <sheetData>
    <row r="1" spans="1:57" ht="16" customHeight="1" thickBot="1" x14ac:dyDescent="0.25"/>
    <row r="2" spans="1:57" ht="16" customHeight="1" thickBot="1" x14ac:dyDescent="0.25">
      <c r="A2" s="12" t="s">
        <v>1111</v>
      </c>
      <c r="B2" s="55" t="str">
        <f ca="1">'5. Drittengruppen'!O24</f>
        <v>ABCDEFGHI</v>
      </c>
      <c r="D2" s="39" t="s">
        <v>1112</v>
      </c>
      <c r="R2" s="39" t="s">
        <v>1113</v>
      </c>
      <c r="AS2" s="4" t="s">
        <v>1114</v>
      </c>
      <c r="AT2" s="56" t="str">
        <f t="shared" ref="AT2:AT13" si="0">RIGHT(AS2,1)</f>
        <v>A</v>
      </c>
      <c r="AU2" s="5" t="str">
        <f t="shared" ref="AU2:AU13" si="1">CONCATENATE(AT2,3)</f>
        <v>A3</v>
      </c>
      <c r="AV2" s="63" t="str">
        <f ca="1">VLOOKUP(AU2,'Group Results'!A$1:E$48,5)</f>
        <v>Team A3</v>
      </c>
      <c r="AW2" s="51" t="s">
        <v>1115</v>
      </c>
      <c r="AX2" s="51" t="s">
        <v>1116</v>
      </c>
      <c r="AY2" s="51" t="s">
        <v>1117</v>
      </c>
      <c r="AZ2" s="51" t="s">
        <v>1118</v>
      </c>
      <c r="BA2" s="51" t="s">
        <v>1119</v>
      </c>
      <c r="BB2" s="51" t="s">
        <v>1120</v>
      </c>
      <c r="BC2" s="51" t="s">
        <v>1121</v>
      </c>
      <c r="BD2" s="52" t="s">
        <v>1122</v>
      </c>
    </row>
    <row r="3" spans="1:57" x14ac:dyDescent="0.2">
      <c r="A3" t="s">
        <v>1123</v>
      </c>
      <c r="D3" s="13" t="s">
        <v>225</v>
      </c>
      <c r="E3" s="13" t="s">
        <v>226</v>
      </c>
      <c r="F3" s="13" t="s">
        <v>227</v>
      </c>
      <c r="G3" s="13" t="s">
        <v>228</v>
      </c>
      <c r="H3" s="13" t="s">
        <v>229</v>
      </c>
      <c r="I3" s="13" t="s">
        <v>230</v>
      </c>
      <c r="J3" s="13" t="s">
        <v>231</v>
      </c>
      <c r="K3" s="13" t="s">
        <v>232</v>
      </c>
      <c r="L3" s="13" t="s">
        <v>233</v>
      </c>
      <c r="M3" s="13" t="s">
        <v>234</v>
      </c>
      <c r="N3" s="13" t="s">
        <v>235</v>
      </c>
      <c r="O3" s="13" t="s">
        <v>236</v>
      </c>
      <c r="R3" s="13">
        <v>4</v>
      </c>
      <c r="S3" s="13">
        <f t="shared" ref="S3:Y3" si="2">R3+3</f>
        <v>7</v>
      </c>
      <c r="T3" s="13">
        <f t="shared" si="2"/>
        <v>10</v>
      </c>
      <c r="U3" s="13">
        <f t="shared" si="2"/>
        <v>13</v>
      </c>
      <c r="V3" s="13">
        <f t="shared" si="2"/>
        <v>16</v>
      </c>
      <c r="W3" s="13">
        <f t="shared" si="2"/>
        <v>19</v>
      </c>
      <c r="X3" s="13">
        <f t="shared" si="2"/>
        <v>22</v>
      </c>
      <c r="Y3" s="13">
        <f t="shared" si="2"/>
        <v>25</v>
      </c>
      <c r="AS3" s="6" t="s">
        <v>1124</v>
      </c>
      <c r="AT3" s="13" t="str">
        <f t="shared" si="0"/>
        <v>B</v>
      </c>
      <c r="AU3" t="str">
        <f t="shared" si="1"/>
        <v>B3</v>
      </c>
      <c r="AV3" s="44" t="str">
        <f ca="1">VLOOKUP(AU3,'Group Results'!A$1:E$48,5)</f>
        <v>Team B3</v>
      </c>
      <c r="AW3" s="1002" t="s">
        <v>1125</v>
      </c>
      <c r="AX3" s="614"/>
      <c r="AY3" s="614"/>
      <c r="AZ3" s="614"/>
      <c r="BA3" s="614"/>
      <c r="BB3" s="614"/>
      <c r="BC3" s="614"/>
      <c r="BD3" s="1003"/>
    </row>
    <row r="4" spans="1:57" ht="16" customHeight="1" thickBot="1" x14ac:dyDescent="0.25">
      <c r="A4" s="3" t="s">
        <v>1126</v>
      </c>
      <c r="B4" s="3"/>
      <c r="C4" s="3"/>
      <c r="D4" s="50">
        <f t="shared" ref="D4:O4" ca="1" si="3">IF(IFERROR(FIND(D3,$B2),0)&gt;0,1,0)</f>
        <v>1</v>
      </c>
      <c r="E4" s="50">
        <f t="shared" ca="1" si="3"/>
        <v>1</v>
      </c>
      <c r="F4" s="50">
        <f t="shared" ca="1" si="3"/>
        <v>1</v>
      </c>
      <c r="G4" s="50">
        <f t="shared" ca="1" si="3"/>
        <v>1</v>
      </c>
      <c r="H4" s="50">
        <f t="shared" ca="1" si="3"/>
        <v>1</v>
      </c>
      <c r="I4" s="50">
        <f t="shared" ca="1" si="3"/>
        <v>1</v>
      </c>
      <c r="J4" s="50">
        <f t="shared" ca="1" si="3"/>
        <v>1</v>
      </c>
      <c r="K4" s="50">
        <f t="shared" ca="1" si="3"/>
        <v>1</v>
      </c>
      <c r="L4" s="50">
        <f t="shared" ca="1" si="3"/>
        <v>1</v>
      </c>
      <c r="M4" s="50">
        <f t="shared" ca="1" si="3"/>
        <v>0</v>
      </c>
      <c r="N4" s="50">
        <f t="shared" ca="1" si="3"/>
        <v>0</v>
      </c>
      <c r="O4" s="50">
        <f t="shared" ca="1" si="3"/>
        <v>0</v>
      </c>
      <c r="P4" s="3" t="s">
        <v>213</v>
      </c>
      <c r="AS4" s="6" t="s">
        <v>1127</v>
      </c>
      <c r="AT4" s="13" t="str">
        <f t="shared" si="0"/>
        <v>C</v>
      </c>
      <c r="AU4" t="str">
        <f t="shared" si="1"/>
        <v>C3</v>
      </c>
      <c r="AV4" s="44" t="str">
        <f ca="1">VLOOKUP(AU4,'Group Results'!A$1:E$48,5)</f>
        <v>Team C3</v>
      </c>
      <c r="AW4" s="62" t="str">
        <f t="shared" ref="AW4:BD4" ca="1" si="4">AJ499</f>
        <v>3C3H3H3H3H3H3H3C</v>
      </c>
      <c r="AX4" s="62" t="str">
        <f t="shared" ca="1" si="4"/>
        <v>3G3G3G3G3G3G3E3G</v>
      </c>
      <c r="AY4" s="62" t="str">
        <f t="shared" ca="1" si="4"/>
        <v>3B3E3B3B3B3B3B3B</v>
      </c>
      <c r="AZ4" s="62" t="str">
        <f t="shared" ca="1" si="4"/>
        <v>3D3C3D3C3C3C3C3D</v>
      </c>
      <c r="BA4" s="62" t="str">
        <f t="shared" ca="1" si="4"/>
        <v>3H3A3A3A3A3A3A3A</v>
      </c>
      <c r="BB4" s="62" t="str">
        <f t="shared" ca="1" si="4"/>
        <v>3F3F3F3F3F3D3F3F</v>
      </c>
      <c r="BC4" s="62" t="str">
        <f t="shared" ca="1" si="4"/>
        <v>3E3D3E3E3D3E3D3E</v>
      </c>
      <c r="BD4" s="61" t="str">
        <f t="shared" ca="1" si="4"/>
        <v>3I3I3I3I3I3I3I3I</v>
      </c>
    </row>
    <row r="5" spans="1:57" ht="16" customHeight="1" thickBot="1" x14ac:dyDescent="0.25">
      <c r="A5" t="s">
        <v>1128</v>
      </c>
      <c r="D5" s="13">
        <f t="shared" ref="D5:O14" si="5">IF(IFERROR(FIND(D$3,$A5),0)&gt;0,D$4,0)</f>
        <v>0</v>
      </c>
      <c r="E5" s="13">
        <f t="shared" si="5"/>
        <v>0</v>
      </c>
      <c r="F5" s="13">
        <f t="shared" si="5"/>
        <v>0</v>
      </c>
      <c r="G5" s="13">
        <f t="shared" si="5"/>
        <v>0</v>
      </c>
      <c r="H5" s="13">
        <f t="shared" ca="1" si="5"/>
        <v>1</v>
      </c>
      <c r="I5" s="13">
        <f t="shared" ca="1" si="5"/>
        <v>1</v>
      </c>
      <c r="J5" s="13">
        <f t="shared" ca="1" si="5"/>
        <v>1</v>
      </c>
      <c r="K5" s="13">
        <f t="shared" ca="1" si="5"/>
        <v>1</v>
      </c>
      <c r="L5" s="13">
        <f t="shared" ca="1" si="5"/>
        <v>1</v>
      </c>
      <c r="M5" s="13">
        <f t="shared" ca="1" si="5"/>
        <v>0</v>
      </c>
      <c r="N5" s="13">
        <f t="shared" ca="1" si="5"/>
        <v>0</v>
      </c>
      <c r="O5" s="13">
        <f t="shared" ca="1" si="5"/>
        <v>0</v>
      </c>
      <c r="P5" s="13">
        <f t="shared" ref="P5:P68" ca="1" si="6">SUM(D5:O5)</f>
        <v>5</v>
      </c>
      <c r="Q5">
        <v>1</v>
      </c>
      <c r="R5" s="13" t="str">
        <f t="shared" ref="R5:Y14" si="7">RIGHT(LEFT($A5,R$3+$Q5),2)</f>
        <v>3E</v>
      </c>
      <c r="S5" s="13" t="str">
        <f t="shared" si="7"/>
        <v>3J</v>
      </c>
      <c r="T5" s="13" t="str">
        <f t="shared" si="7"/>
        <v>3I</v>
      </c>
      <c r="U5" s="13" t="str">
        <f t="shared" si="7"/>
        <v>3F</v>
      </c>
      <c r="V5" s="13" t="str">
        <f t="shared" si="7"/>
        <v>3H</v>
      </c>
      <c r="W5" s="13" t="str">
        <f t="shared" si="7"/>
        <v>3G</v>
      </c>
      <c r="X5" s="13" t="str">
        <f t="shared" si="7"/>
        <v>3L</v>
      </c>
      <c r="Y5" s="13" t="str">
        <f t="shared" si="7"/>
        <v>3K</v>
      </c>
      <c r="AA5" s="13" t="str">
        <f t="shared" ref="AA5:AA68" ca="1" si="8">IF($P5=8,R5,"")</f>
        <v/>
      </c>
      <c r="AB5" s="13" t="str">
        <f t="shared" ref="AB5:AB68" ca="1" si="9">IF($P5=8,S5,"")</f>
        <v/>
      </c>
      <c r="AC5" s="13" t="str">
        <f t="shared" ref="AC5:AC68" ca="1" si="10">IF($P5=8,T5,"")</f>
        <v/>
      </c>
      <c r="AD5" s="13" t="str">
        <f t="shared" ref="AD5:AD68" ca="1" si="11">IF($P5=8,U5,"")</f>
        <v/>
      </c>
      <c r="AE5" s="13" t="str">
        <f t="shared" ref="AE5:AE68" ca="1" si="12">IF($P5=8,V5,"")</f>
        <v/>
      </c>
      <c r="AF5" s="13" t="str">
        <f t="shared" ref="AF5:AF68" ca="1" si="13">IF($P5=8,W5,"")</f>
        <v/>
      </c>
      <c r="AG5" s="13" t="str">
        <f t="shared" ref="AG5:AG68" ca="1" si="14">IF($P5=8,X5,"")</f>
        <v/>
      </c>
      <c r="AH5" s="13" t="str">
        <f t="shared" ref="AH5:AH68" ca="1" si="15">IF($P5=8,Y5,"")</f>
        <v/>
      </c>
      <c r="AJ5" s="4" t="str">
        <f t="shared" ref="AJ5:AJ68" ca="1" si="16">CONCATENATE(AJ4,AA5)</f>
        <v/>
      </c>
      <c r="AK5" s="56" t="str">
        <f t="shared" ref="AK5:AK68" ca="1" si="17">CONCATENATE(AK4,AB5)</f>
        <v/>
      </c>
      <c r="AL5" s="56" t="str">
        <f t="shared" ref="AL5:AL68" ca="1" si="18">CONCATENATE(AL4,AC5)</f>
        <v/>
      </c>
      <c r="AM5" s="56" t="str">
        <f t="shared" ref="AM5:AM68" ca="1" si="19">CONCATENATE(AM4,AD5)</f>
        <v/>
      </c>
      <c r="AN5" s="56" t="str">
        <f t="shared" ref="AN5:AN68" ca="1" si="20">CONCATENATE(AN4,AE5)</f>
        <v/>
      </c>
      <c r="AO5" s="56" t="str">
        <f t="shared" ref="AO5:AO68" ca="1" si="21">CONCATENATE(AO4,AF5)</f>
        <v/>
      </c>
      <c r="AP5" s="56" t="str">
        <f t="shared" ref="AP5:AP68" ca="1" si="22">CONCATENATE(AP4,AG5)</f>
        <v/>
      </c>
      <c r="AQ5" s="57" t="str">
        <f t="shared" ref="AQ5:AQ68" ca="1" si="23">CONCATENATE(AQ4,AH5)</f>
        <v/>
      </c>
      <c r="AS5" s="6" t="s">
        <v>1129</v>
      </c>
      <c r="AT5" s="13" t="str">
        <f t="shared" si="0"/>
        <v>D</v>
      </c>
      <c r="AU5" t="str">
        <f t="shared" si="1"/>
        <v>D3</v>
      </c>
      <c r="AV5" s="44" t="str">
        <f ca="1">VLOOKUP(AU5,'Group Results'!A$1:E$48,5)</f>
        <v>Team D3</v>
      </c>
      <c r="AW5" s="53" t="str">
        <f t="shared" ref="AW5:BD5" si="24">IF($AZ$15=72,VLOOKUP(AW4,$AS2:$AV13,4),AW52)</f>
        <v>CEFHI</v>
      </c>
      <c r="AX5" s="53" t="str">
        <f t="shared" si="24"/>
        <v>EFGIJ</v>
      </c>
      <c r="AY5" s="53" t="str">
        <f t="shared" si="24"/>
        <v>BEFIJ</v>
      </c>
      <c r="AZ5" s="53" t="str">
        <f t="shared" si="24"/>
        <v>ABCDF</v>
      </c>
      <c r="BA5" s="53" t="str">
        <f t="shared" si="24"/>
        <v>AEHIJ</v>
      </c>
      <c r="BB5" s="53" t="str">
        <f t="shared" si="24"/>
        <v>CDFGH</v>
      </c>
      <c r="BC5" s="53" t="str">
        <f t="shared" si="24"/>
        <v>DEIJL</v>
      </c>
      <c r="BD5" s="54" t="str">
        <f t="shared" si="24"/>
        <v>EHIJK</v>
      </c>
      <c r="BE5" t="s">
        <v>1130</v>
      </c>
    </row>
    <row r="6" spans="1:57" x14ac:dyDescent="0.2">
      <c r="A6" t="s">
        <v>1131</v>
      </c>
      <c r="D6" s="13">
        <f t="shared" si="5"/>
        <v>0</v>
      </c>
      <c r="E6" s="13">
        <f t="shared" si="5"/>
        <v>0</v>
      </c>
      <c r="F6" s="13">
        <f t="shared" si="5"/>
        <v>0</v>
      </c>
      <c r="G6" s="13">
        <f t="shared" ca="1" si="5"/>
        <v>1</v>
      </c>
      <c r="H6" s="13">
        <f t="shared" si="5"/>
        <v>0</v>
      </c>
      <c r="I6" s="13">
        <f t="shared" ca="1" si="5"/>
        <v>1</v>
      </c>
      <c r="J6" s="13">
        <f t="shared" ca="1" si="5"/>
        <v>1</v>
      </c>
      <c r="K6" s="13">
        <f t="shared" ca="1" si="5"/>
        <v>1</v>
      </c>
      <c r="L6" s="13">
        <f t="shared" ca="1" si="5"/>
        <v>1</v>
      </c>
      <c r="M6" s="13">
        <f t="shared" ca="1" si="5"/>
        <v>0</v>
      </c>
      <c r="N6" s="13">
        <f t="shared" ca="1" si="5"/>
        <v>0</v>
      </c>
      <c r="O6" s="13">
        <f t="shared" ca="1" si="5"/>
        <v>0</v>
      </c>
      <c r="P6" s="13">
        <f t="shared" ca="1" si="6"/>
        <v>5</v>
      </c>
      <c r="Q6">
        <v>1</v>
      </c>
      <c r="R6" s="13" t="str">
        <f t="shared" si="7"/>
        <v>3H</v>
      </c>
      <c r="S6" s="13" t="str">
        <f t="shared" si="7"/>
        <v>3G</v>
      </c>
      <c r="T6" s="13" t="str">
        <f t="shared" si="7"/>
        <v>3I</v>
      </c>
      <c r="U6" s="13" t="str">
        <f t="shared" si="7"/>
        <v>3D</v>
      </c>
      <c r="V6" s="13" t="str">
        <f t="shared" si="7"/>
        <v>3J</v>
      </c>
      <c r="W6" s="13" t="str">
        <f t="shared" si="7"/>
        <v>3F</v>
      </c>
      <c r="X6" s="13" t="str">
        <f t="shared" si="7"/>
        <v>3L</v>
      </c>
      <c r="Y6" s="13" t="str">
        <f t="shared" si="7"/>
        <v>3K</v>
      </c>
      <c r="AA6" s="13" t="str">
        <f t="shared" ca="1" si="8"/>
        <v/>
      </c>
      <c r="AB6" s="13" t="str">
        <f t="shared" ca="1" si="9"/>
        <v/>
      </c>
      <c r="AC6" s="13" t="str">
        <f t="shared" ca="1" si="10"/>
        <v/>
      </c>
      <c r="AD6" s="13" t="str">
        <f t="shared" ca="1" si="11"/>
        <v/>
      </c>
      <c r="AE6" s="13" t="str">
        <f t="shared" ca="1" si="12"/>
        <v/>
      </c>
      <c r="AF6" s="13" t="str">
        <f t="shared" ca="1" si="13"/>
        <v/>
      </c>
      <c r="AG6" s="13" t="str">
        <f t="shared" ca="1" si="14"/>
        <v/>
      </c>
      <c r="AH6" s="13" t="str">
        <f t="shared" ca="1" si="15"/>
        <v/>
      </c>
      <c r="AJ6" s="6" t="str">
        <f t="shared" ca="1" si="16"/>
        <v/>
      </c>
      <c r="AK6" s="13" t="str">
        <f t="shared" ca="1" si="17"/>
        <v/>
      </c>
      <c r="AL6" s="13" t="str">
        <f t="shared" ca="1" si="18"/>
        <v/>
      </c>
      <c r="AM6" s="13" t="str">
        <f t="shared" ca="1" si="19"/>
        <v/>
      </c>
      <c r="AN6" s="13" t="str">
        <f t="shared" ca="1" si="20"/>
        <v/>
      </c>
      <c r="AO6" s="13" t="str">
        <f t="shared" ca="1" si="21"/>
        <v/>
      </c>
      <c r="AP6" s="13" t="str">
        <f t="shared" ca="1" si="22"/>
        <v/>
      </c>
      <c r="AQ6" s="58" t="str">
        <f t="shared" ca="1" si="23"/>
        <v/>
      </c>
      <c r="AS6" s="6" t="s">
        <v>1132</v>
      </c>
      <c r="AT6" s="13" t="str">
        <f t="shared" si="0"/>
        <v>E</v>
      </c>
      <c r="AU6" t="str">
        <f t="shared" si="1"/>
        <v>E3</v>
      </c>
      <c r="AV6" s="44" t="str">
        <f ca="1">VLOOKUP(AU6,'Group Results'!A$1:E$48,5)</f>
        <v>Team E3</v>
      </c>
      <c r="AW6" s="13"/>
      <c r="AX6" s="13"/>
      <c r="AY6" s="13"/>
      <c r="AZ6" s="13"/>
      <c r="BA6" s="13"/>
      <c r="BB6" s="13"/>
      <c r="BC6" s="13"/>
      <c r="BD6" s="13"/>
    </row>
    <row r="7" spans="1:57" x14ac:dyDescent="0.2">
      <c r="A7" t="s">
        <v>1133</v>
      </c>
      <c r="D7" s="13">
        <f t="shared" si="5"/>
        <v>0</v>
      </c>
      <c r="E7" s="13">
        <f t="shared" si="5"/>
        <v>0</v>
      </c>
      <c r="F7" s="13">
        <f t="shared" si="5"/>
        <v>0</v>
      </c>
      <c r="G7" s="13">
        <f t="shared" ca="1" si="5"/>
        <v>1</v>
      </c>
      <c r="H7" s="13">
        <f t="shared" ca="1" si="5"/>
        <v>1</v>
      </c>
      <c r="I7" s="13">
        <f t="shared" si="5"/>
        <v>0</v>
      </c>
      <c r="J7" s="13">
        <f t="shared" ca="1" si="5"/>
        <v>1</v>
      </c>
      <c r="K7" s="13">
        <f t="shared" ca="1" si="5"/>
        <v>1</v>
      </c>
      <c r="L7" s="13">
        <f t="shared" ca="1" si="5"/>
        <v>1</v>
      </c>
      <c r="M7" s="13">
        <f t="shared" ca="1" si="5"/>
        <v>0</v>
      </c>
      <c r="N7" s="13">
        <f t="shared" ca="1" si="5"/>
        <v>0</v>
      </c>
      <c r="O7" s="13">
        <f t="shared" ca="1" si="5"/>
        <v>0</v>
      </c>
      <c r="P7" s="13">
        <f t="shared" ca="1" si="6"/>
        <v>5</v>
      </c>
      <c r="Q7">
        <v>1</v>
      </c>
      <c r="R7" s="13" t="str">
        <f t="shared" si="7"/>
        <v>3E</v>
      </c>
      <c r="S7" s="13" t="str">
        <f t="shared" si="7"/>
        <v>3J</v>
      </c>
      <c r="T7" s="13" t="str">
        <f t="shared" si="7"/>
        <v>3I</v>
      </c>
      <c r="U7" s="13" t="str">
        <f t="shared" si="7"/>
        <v>3D</v>
      </c>
      <c r="V7" s="13" t="str">
        <f t="shared" si="7"/>
        <v>3H</v>
      </c>
      <c r="W7" s="13" t="str">
        <f t="shared" si="7"/>
        <v>3G</v>
      </c>
      <c r="X7" s="13" t="str">
        <f t="shared" si="7"/>
        <v>3L</v>
      </c>
      <c r="Y7" s="13" t="str">
        <f t="shared" si="7"/>
        <v>3K</v>
      </c>
      <c r="AA7" s="13" t="str">
        <f t="shared" ca="1" si="8"/>
        <v/>
      </c>
      <c r="AB7" s="13" t="str">
        <f t="shared" ca="1" si="9"/>
        <v/>
      </c>
      <c r="AC7" s="13" t="str">
        <f t="shared" ca="1" si="10"/>
        <v/>
      </c>
      <c r="AD7" s="13" t="str">
        <f t="shared" ca="1" si="11"/>
        <v/>
      </c>
      <c r="AE7" s="13" t="str">
        <f t="shared" ca="1" si="12"/>
        <v/>
      </c>
      <c r="AF7" s="13" t="str">
        <f t="shared" ca="1" si="13"/>
        <v/>
      </c>
      <c r="AG7" s="13" t="str">
        <f t="shared" ca="1" si="14"/>
        <v/>
      </c>
      <c r="AH7" s="13" t="str">
        <f t="shared" ca="1" si="15"/>
        <v/>
      </c>
      <c r="AJ7" s="6" t="str">
        <f t="shared" ca="1" si="16"/>
        <v/>
      </c>
      <c r="AK7" s="13" t="str">
        <f t="shared" ca="1" si="17"/>
        <v/>
      </c>
      <c r="AL7" s="13" t="str">
        <f t="shared" ca="1" si="18"/>
        <v/>
      </c>
      <c r="AM7" s="13" t="str">
        <f t="shared" ca="1" si="19"/>
        <v/>
      </c>
      <c r="AN7" s="13" t="str">
        <f t="shared" ca="1" si="20"/>
        <v/>
      </c>
      <c r="AO7" s="13" t="str">
        <f t="shared" ca="1" si="21"/>
        <v/>
      </c>
      <c r="AP7" s="13" t="str">
        <f t="shared" ca="1" si="22"/>
        <v/>
      </c>
      <c r="AQ7" s="58" t="str">
        <f t="shared" ca="1" si="23"/>
        <v/>
      </c>
      <c r="AS7" s="6" t="s">
        <v>1134</v>
      </c>
      <c r="AT7" s="13" t="str">
        <f t="shared" si="0"/>
        <v>F</v>
      </c>
      <c r="AU7" t="str">
        <f t="shared" si="1"/>
        <v>F3</v>
      </c>
      <c r="AV7" s="44" t="str">
        <f ca="1">VLOOKUP(AU7,'Group Results'!A$1:E$48,5)</f>
        <v>Team F3</v>
      </c>
    </row>
    <row r="8" spans="1:57" x14ac:dyDescent="0.2">
      <c r="A8" t="s">
        <v>1135</v>
      </c>
      <c r="D8" s="13">
        <f t="shared" si="5"/>
        <v>0</v>
      </c>
      <c r="E8" s="13">
        <f t="shared" si="5"/>
        <v>0</v>
      </c>
      <c r="F8" s="13">
        <f t="shared" si="5"/>
        <v>0</v>
      </c>
      <c r="G8" s="13">
        <f t="shared" ca="1" si="5"/>
        <v>1</v>
      </c>
      <c r="H8" s="13">
        <f t="shared" ca="1" si="5"/>
        <v>1</v>
      </c>
      <c r="I8" s="13">
        <f t="shared" ca="1" si="5"/>
        <v>1</v>
      </c>
      <c r="J8" s="13">
        <f t="shared" si="5"/>
        <v>0</v>
      </c>
      <c r="K8" s="13">
        <f t="shared" ca="1" si="5"/>
        <v>1</v>
      </c>
      <c r="L8" s="13">
        <f t="shared" ca="1" si="5"/>
        <v>1</v>
      </c>
      <c r="M8" s="13">
        <f t="shared" ca="1" si="5"/>
        <v>0</v>
      </c>
      <c r="N8" s="13">
        <f t="shared" ca="1" si="5"/>
        <v>0</v>
      </c>
      <c r="O8" s="13">
        <f t="shared" ca="1" si="5"/>
        <v>0</v>
      </c>
      <c r="P8" s="13">
        <f t="shared" ca="1" si="6"/>
        <v>5</v>
      </c>
      <c r="Q8">
        <v>1</v>
      </c>
      <c r="R8" s="13" t="str">
        <f t="shared" si="7"/>
        <v>3E</v>
      </c>
      <c r="S8" s="13" t="str">
        <f t="shared" si="7"/>
        <v>3J</v>
      </c>
      <c r="T8" s="13" t="str">
        <f t="shared" si="7"/>
        <v>3I</v>
      </c>
      <c r="U8" s="13" t="str">
        <f t="shared" si="7"/>
        <v>3D</v>
      </c>
      <c r="V8" s="13" t="str">
        <f t="shared" si="7"/>
        <v>3H</v>
      </c>
      <c r="W8" s="13" t="str">
        <f t="shared" si="7"/>
        <v>3F</v>
      </c>
      <c r="X8" s="13" t="str">
        <f t="shared" si="7"/>
        <v>3L</v>
      </c>
      <c r="Y8" s="13" t="str">
        <f t="shared" si="7"/>
        <v>3K</v>
      </c>
      <c r="AA8" s="13" t="str">
        <f t="shared" ca="1" si="8"/>
        <v/>
      </c>
      <c r="AB8" s="13" t="str">
        <f t="shared" ca="1" si="9"/>
        <v/>
      </c>
      <c r="AC8" s="13" t="str">
        <f t="shared" ca="1" si="10"/>
        <v/>
      </c>
      <c r="AD8" s="13" t="str">
        <f t="shared" ca="1" si="11"/>
        <v/>
      </c>
      <c r="AE8" s="13" t="str">
        <f t="shared" ca="1" si="12"/>
        <v/>
      </c>
      <c r="AF8" s="13" t="str">
        <f t="shared" ca="1" si="13"/>
        <v/>
      </c>
      <c r="AG8" s="13" t="str">
        <f t="shared" ca="1" si="14"/>
        <v/>
      </c>
      <c r="AH8" s="13" t="str">
        <f t="shared" ca="1" si="15"/>
        <v/>
      </c>
      <c r="AJ8" s="6" t="str">
        <f t="shared" ca="1" si="16"/>
        <v/>
      </c>
      <c r="AK8" s="13" t="str">
        <f t="shared" ca="1" si="17"/>
        <v/>
      </c>
      <c r="AL8" s="13" t="str">
        <f t="shared" ca="1" si="18"/>
        <v/>
      </c>
      <c r="AM8" s="13" t="str">
        <f t="shared" ca="1" si="19"/>
        <v/>
      </c>
      <c r="AN8" s="13" t="str">
        <f t="shared" ca="1" si="20"/>
        <v/>
      </c>
      <c r="AO8" s="13" t="str">
        <f t="shared" ca="1" si="21"/>
        <v/>
      </c>
      <c r="AP8" s="13" t="str">
        <f t="shared" ca="1" si="22"/>
        <v/>
      </c>
      <c r="AQ8" s="58" t="str">
        <f t="shared" ca="1" si="23"/>
        <v/>
      </c>
      <c r="AS8" s="6" t="s">
        <v>1136</v>
      </c>
      <c r="AT8" s="13" t="str">
        <f t="shared" si="0"/>
        <v>G</v>
      </c>
      <c r="AU8" t="str">
        <f t="shared" si="1"/>
        <v>G3</v>
      </c>
      <c r="AV8" s="44" t="str">
        <f ca="1">VLOOKUP(AU8,'Group Results'!A$1:E$48,5)</f>
        <v>Team G3</v>
      </c>
    </row>
    <row r="9" spans="1:57" x14ac:dyDescent="0.2">
      <c r="A9" t="s">
        <v>1137</v>
      </c>
      <c r="D9" s="13">
        <f t="shared" si="5"/>
        <v>0</v>
      </c>
      <c r="E9" s="13">
        <f t="shared" si="5"/>
        <v>0</v>
      </c>
      <c r="F9" s="13">
        <f t="shared" si="5"/>
        <v>0</v>
      </c>
      <c r="G9" s="13">
        <f t="shared" ca="1" si="5"/>
        <v>1</v>
      </c>
      <c r="H9" s="13">
        <f t="shared" ca="1" si="5"/>
        <v>1</v>
      </c>
      <c r="I9" s="13">
        <f t="shared" ca="1" si="5"/>
        <v>1</v>
      </c>
      <c r="J9" s="13">
        <f t="shared" ca="1" si="5"/>
        <v>1</v>
      </c>
      <c r="K9" s="13">
        <f t="shared" si="5"/>
        <v>0</v>
      </c>
      <c r="L9" s="13">
        <f t="shared" ca="1" si="5"/>
        <v>1</v>
      </c>
      <c r="M9" s="13">
        <f t="shared" ca="1" si="5"/>
        <v>0</v>
      </c>
      <c r="N9" s="13">
        <f t="shared" ca="1" si="5"/>
        <v>0</v>
      </c>
      <c r="O9" s="13">
        <f t="shared" ca="1" si="5"/>
        <v>0</v>
      </c>
      <c r="P9" s="13">
        <f t="shared" ca="1" si="6"/>
        <v>5</v>
      </c>
      <c r="Q9">
        <v>1</v>
      </c>
      <c r="R9" s="13" t="str">
        <f t="shared" si="7"/>
        <v>3E</v>
      </c>
      <c r="S9" s="13" t="str">
        <f t="shared" si="7"/>
        <v>3G</v>
      </c>
      <c r="T9" s="13" t="str">
        <f t="shared" si="7"/>
        <v>3I</v>
      </c>
      <c r="U9" s="13" t="str">
        <f t="shared" si="7"/>
        <v>3D</v>
      </c>
      <c r="V9" s="13" t="str">
        <f t="shared" si="7"/>
        <v>3J</v>
      </c>
      <c r="W9" s="13" t="str">
        <f t="shared" si="7"/>
        <v>3F</v>
      </c>
      <c r="X9" s="13" t="str">
        <f t="shared" si="7"/>
        <v>3L</v>
      </c>
      <c r="Y9" s="13" t="str">
        <f t="shared" si="7"/>
        <v>3K</v>
      </c>
      <c r="AA9" s="13" t="str">
        <f t="shared" ca="1" si="8"/>
        <v/>
      </c>
      <c r="AB9" s="13" t="str">
        <f t="shared" ca="1" si="9"/>
        <v/>
      </c>
      <c r="AC9" s="13" t="str">
        <f t="shared" ca="1" si="10"/>
        <v/>
      </c>
      <c r="AD9" s="13" t="str">
        <f t="shared" ca="1" si="11"/>
        <v/>
      </c>
      <c r="AE9" s="13" t="str">
        <f t="shared" ca="1" si="12"/>
        <v/>
      </c>
      <c r="AF9" s="13" t="str">
        <f t="shared" ca="1" si="13"/>
        <v/>
      </c>
      <c r="AG9" s="13" t="str">
        <f t="shared" ca="1" si="14"/>
        <v/>
      </c>
      <c r="AH9" s="13" t="str">
        <f t="shared" ca="1" si="15"/>
        <v/>
      </c>
      <c r="AJ9" s="6" t="str">
        <f t="shared" ca="1" si="16"/>
        <v/>
      </c>
      <c r="AK9" s="13" t="str">
        <f t="shared" ca="1" si="17"/>
        <v/>
      </c>
      <c r="AL9" s="13" t="str">
        <f t="shared" ca="1" si="18"/>
        <v/>
      </c>
      <c r="AM9" s="13" t="str">
        <f t="shared" ca="1" si="19"/>
        <v/>
      </c>
      <c r="AN9" s="13" t="str">
        <f t="shared" ca="1" si="20"/>
        <v/>
      </c>
      <c r="AO9" s="13" t="str">
        <f t="shared" ca="1" si="21"/>
        <v/>
      </c>
      <c r="AP9" s="13" t="str">
        <f t="shared" ca="1" si="22"/>
        <v/>
      </c>
      <c r="AQ9" s="58" t="str">
        <f t="shared" ca="1" si="23"/>
        <v/>
      </c>
      <c r="AS9" s="6" t="s">
        <v>1138</v>
      </c>
      <c r="AT9" s="13" t="str">
        <f t="shared" si="0"/>
        <v>H</v>
      </c>
      <c r="AU9" t="str">
        <f t="shared" si="1"/>
        <v>H3</v>
      </c>
      <c r="AV9" s="44" t="str">
        <f ca="1">VLOOKUP(AU9,'Group Results'!A$1:E$48,5)</f>
        <v>Team H3</v>
      </c>
    </row>
    <row r="10" spans="1:57" x14ac:dyDescent="0.2">
      <c r="A10" t="s">
        <v>1139</v>
      </c>
      <c r="D10" s="13">
        <f t="shared" si="5"/>
        <v>0</v>
      </c>
      <c r="E10" s="13">
        <f t="shared" si="5"/>
        <v>0</v>
      </c>
      <c r="F10" s="13">
        <f t="shared" si="5"/>
        <v>0</v>
      </c>
      <c r="G10" s="13">
        <f t="shared" ca="1" si="5"/>
        <v>1</v>
      </c>
      <c r="H10" s="13">
        <f t="shared" ca="1" si="5"/>
        <v>1</v>
      </c>
      <c r="I10" s="13">
        <f t="shared" ca="1" si="5"/>
        <v>1</v>
      </c>
      <c r="J10" s="13">
        <f t="shared" ca="1" si="5"/>
        <v>1</v>
      </c>
      <c r="K10" s="13">
        <f t="shared" ca="1" si="5"/>
        <v>1</v>
      </c>
      <c r="L10" s="13">
        <f t="shared" si="5"/>
        <v>0</v>
      </c>
      <c r="M10" s="13">
        <f t="shared" ca="1" si="5"/>
        <v>0</v>
      </c>
      <c r="N10" s="13">
        <f t="shared" ca="1" si="5"/>
        <v>0</v>
      </c>
      <c r="O10" s="13">
        <f t="shared" ca="1" si="5"/>
        <v>0</v>
      </c>
      <c r="P10" s="13">
        <f t="shared" ca="1" si="6"/>
        <v>5</v>
      </c>
      <c r="Q10">
        <v>1</v>
      </c>
      <c r="R10" s="13" t="str">
        <f t="shared" si="7"/>
        <v>3E</v>
      </c>
      <c r="S10" s="13" t="str">
        <f t="shared" si="7"/>
        <v>3G</v>
      </c>
      <c r="T10" s="13" t="str">
        <f t="shared" si="7"/>
        <v>3J</v>
      </c>
      <c r="U10" s="13" t="str">
        <f t="shared" si="7"/>
        <v>3D</v>
      </c>
      <c r="V10" s="13" t="str">
        <f t="shared" si="7"/>
        <v>3H</v>
      </c>
      <c r="W10" s="13" t="str">
        <f t="shared" si="7"/>
        <v>3F</v>
      </c>
      <c r="X10" s="13" t="str">
        <f t="shared" si="7"/>
        <v>3L</v>
      </c>
      <c r="Y10" s="13" t="str">
        <f t="shared" si="7"/>
        <v>3K</v>
      </c>
      <c r="AA10" s="13" t="str">
        <f t="shared" ca="1" si="8"/>
        <v/>
      </c>
      <c r="AB10" s="13" t="str">
        <f t="shared" ca="1" si="9"/>
        <v/>
      </c>
      <c r="AC10" s="13" t="str">
        <f t="shared" ca="1" si="10"/>
        <v/>
      </c>
      <c r="AD10" s="13" t="str">
        <f t="shared" ca="1" si="11"/>
        <v/>
      </c>
      <c r="AE10" s="13" t="str">
        <f t="shared" ca="1" si="12"/>
        <v/>
      </c>
      <c r="AF10" s="13" t="str">
        <f t="shared" ca="1" si="13"/>
        <v/>
      </c>
      <c r="AG10" s="13" t="str">
        <f t="shared" ca="1" si="14"/>
        <v/>
      </c>
      <c r="AH10" s="13" t="str">
        <f t="shared" ca="1" si="15"/>
        <v/>
      </c>
      <c r="AJ10" s="6" t="str">
        <f t="shared" ca="1" si="16"/>
        <v/>
      </c>
      <c r="AK10" s="13" t="str">
        <f t="shared" ca="1" si="17"/>
        <v/>
      </c>
      <c r="AL10" s="13" t="str">
        <f t="shared" ca="1" si="18"/>
        <v/>
      </c>
      <c r="AM10" s="13" t="str">
        <f t="shared" ca="1" si="19"/>
        <v/>
      </c>
      <c r="AN10" s="13" t="str">
        <f t="shared" ca="1" si="20"/>
        <v/>
      </c>
      <c r="AO10" s="13" t="str">
        <f t="shared" ca="1" si="21"/>
        <v/>
      </c>
      <c r="AP10" s="13" t="str">
        <f t="shared" ca="1" si="22"/>
        <v/>
      </c>
      <c r="AQ10" s="58" t="str">
        <f t="shared" ca="1" si="23"/>
        <v/>
      </c>
      <c r="AS10" s="6" t="s">
        <v>1140</v>
      </c>
      <c r="AT10" s="13" t="str">
        <f t="shared" si="0"/>
        <v>I</v>
      </c>
      <c r="AU10" t="str">
        <f t="shared" si="1"/>
        <v>I3</v>
      </c>
      <c r="AV10" s="44" t="str">
        <f ca="1">VLOOKUP(AU10,'Group Results'!A$1:E$48,5)</f>
        <v>Team I3</v>
      </c>
    </row>
    <row r="11" spans="1:57" x14ac:dyDescent="0.2">
      <c r="A11" t="s">
        <v>1141</v>
      </c>
      <c r="D11" s="13">
        <f t="shared" si="5"/>
        <v>0</v>
      </c>
      <c r="E11" s="13">
        <f t="shared" si="5"/>
        <v>0</v>
      </c>
      <c r="F11" s="13">
        <f t="shared" si="5"/>
        <v>0</v>
      </c>
      <c r="G11" s="13">
        <f t="shared" ca="1" si="5"/>
        <v>1</v>
      </c>
      <c r="H11" s="13">
        <f t="shared" ca="1" si="5"/>
        <v>1</v>
      </c>
      <c r="I11" s="13">
        <f t="shared" ca="1" si="5"/>
        <v>1</v>
      </c>
      <c r="J11" s="13">
        <f t="shared" ca="1" si="5"/>
        <v>1</v>
      </c>
      <c r="K11" s="13">
        <f t="shared" ca="1" si="5"/>
        <v>1</v>
      </c>
      <c r="L11" s="13">
        <f t="shared" ca="1" si="5"/>
        <v>1</v>
      </c>
      <c r="M11" s="13">
        <f t="shared" si="5"/>
        <v>0</v>
      </c>
      <c r="N11" s="13">
        <f t="shared" ca="1" si="5"/>
        <v>0</v>
      </c>
      <c r="O11" s="13">
        <f t="shared" ca="1" si="5"/>
        <v>0</v>
      </c>
      <c r="P11" s="13">
        <f t="shared" ca="1" si="6"/>
        <v>6</v>
      </c>
      <c r="Q11">
        <v>1</v>
      </c>
      <c r="R11" s="13" t="str">
        <f t="shared" si="7"/>
        <v>3E</v>
      </c>
      <c r="S11" s="13" t="str">
        <f t="shared" si="7"/>
        <v>3G</v>
      </c>
      <c r="T11" s="13" t="str">
        <f t="shared" si="7"/>
        <v>3I</v>
      </c>
      <c r="U11" s="13" t="str">
        <f t="shared" si="7"/>
        <v>3D</v>
      </c>
      <c r="V11" s="13" t="str">
        <f t="shared" si="7"/>
        <v>3H</v>
      </c>
      <c r="W11" s="13" t="str">
        <f t="shared" si="7"/>
        <v>3F</v>
      </c>
      <c r="X11" s="13" t="str">
        <f t="shared" si="7"/>
        <v>3L</v>
      </c>
      <c r="Y11" s="13" t="str">
        <f t="shared" si="7"/>
        <v>3K</v>
      </c>
      <c r="AA11" s="13" t="str">
        <f t="shared" ca="1" si="8"/>
        <v/>
      </c>
      <c r="AB11" s="13" t="str">
        <f t="shared" ca="1" si="9"/>
        <v/>
      </c>
      <c r="AC11" s="13" t="str">
        <f t="shared" ca="1" si="10"/>
        <v/>
      </c>
      <c r="AD11" s="13" t="str">
        <f t="shared" ca="1" si="11"/>
        <v/>
      </c>
      <c r="AE11" s="13" t="str">
        <f t="shared" ca="1" si="12"/>
        <v/>
      </c>
      <c r="AF11" s="13" t="str">
        <f t="shared" ca="1" si="13"/>
        <v/>
      </c>
      <c r="AG11" s="13" t="str">
        <f t="shared" ca="1" si="14"/>
        <v/>
      </c>
      <c r="AH11" s="13" t="str">
        <f t="shared" ca="1" si="15"/>
        <v/>
      </c>
      <c r="AJ11" s="6" t="str">
        <f t="shared" ca="1" si="16"/>
        <v/>
      </c>
      <c r="AK11" s="13" t="str">
        <f t="shared" ca="1" si="17"/>
        <v/>
      </c>
      <c r="AL11" s="13" t="str">
        <f t="shared" ca="1" si="18"/>
        <v/>
      </c>
      <c r="AM11" s="13" t="str">
        <f t="shared" ca="1" si="19"/>
        <v/>
      </c>
      <c r="AN11" s="13" t="str">
        <f t="shared" ca="1" si="20"/>
        <v/>
      </c>
      <c r="AO11" s="13" t="str">
        <f t="shared" ca="1" si="21"/>
        <v/>
      </c>
      <c r="AP11" s="13" t="str">
        <f t="shared" ca="1" si="22"/>
        <v/>
      </c>
      <c r="AQ11" s="58" t="str">
        <f t="shared" ca="1" si="23"/>
        <v/>
      </c>
      <c r="AS11" s="6" t="s">
        <v>1142</v>
      </c>
      <c r="AT11" s="13" t="str">
        <f t="shared" si="0"/>
        <v>J</v>
      </c>
      <c r="AU11" t="str">
        <f t="shared" si="1"/>
        <v>J3</v>
      </c>
      <c r="AV11" s="44" t="str">
        <f ca="1">VLOOKUP(AU11,'Group Results'!A$1:E$48,5)</f>
        <v>Team J3</v>
      </c>
    </row>
    <row r="12" spans="1:57" x14ac:dyDescent="0.2">
      <c r="A12" t="s">
        <v>1143</v>
      </c>
      <c r="D12" s="13">
        <f t="shared" si="5"/>
        <v>0</v>
      </c>
      <c r="E12" s="13">
        <f t="shared" si="5"/>
        <v>0</v>
      </c>
      <c r="F12" s="13">
        <f t="shared" si="5"/>
        <v>0</v>
      </c>
      <c r="G12" s="13">
        <f t="shared" ca="1" si="5"/>
        <v>1</v>
      </c>
      <c r="H12" s="13">
        <f t="shared" ca="1" si="5"/>
        <v>1</v>
      </c>
      <c r="I12" s="13">
        <f t="shared" ca="1" si="5"/>
        <v>1</v>
      </c>
      <c r="J12" s="13">
        <f t="shared" ca="1" si="5"/>
        <v>1</v>
      </c>
      <c r="K12" s="13">
        <f t="shared" ca="1" si="5"/>
        <v>1</v>
      </c>
      <c r="L12" s="13">
        <f t="shared" ca="1" si="5"/>
        <v>1</v>
      </c>
      <c r="M12" s="13">
        <f t="shared" ca="1" si="5"/>
        <v>0</v>
      </c>
      <c r="N12" s="13">
        <f t="shared" si="5"/>
        <v>0</v>
      </c>
      <c r="O12" s="13">
        <f t="shared" ca="1" si="5"/>
        <v>0</v>
      </c>
      <c r="P12" s="13">
        <f t="shared" ca="1" si="6"/>
        <v>6</v>
      </c>
      <c r="Q12">
        <v>1</v>
      </c>
      <c r="R12" s="13" t="str">
        <f t="shared" si="7"/>
        <v>3E</v>
      </c>
      <c r="S12" s="13" t="str">
        <f t="shared" si="7"/>
        <v>3G</v>
      </c>
      <c r="T12" s="13" t="str">
        <f t="shared" si="7"/>
        <v>3J</v>
      </c>
      <c r="U12" s="13" t="str">
        <f t="shared" si="7"/>
        <v>3D</v>
      </c>
      <c r="V12" s="13" t="str">
        <f t="shared" si="7"/>
        <v>3H</v>
      </c>
      <c r="W12" s="13" t="str">
        <f t="shared" si="7"/>
        <v>3F</v>
      </c>
      <c r="X12" s="13" t="str">
        <f t="shared" si="7"/>
        <v>3L</v>
      </c>
      <c r="Y12" s="13" t="str">
        <f t="shared" si="7"/>
        <v>3I</v>
      </c>
      <c r="AA12" s="13" t="str">
        <f t="shared" ca="1" si="8"/>
        <v/>
      </c>
      <c r="AB12" s="13" t="str">
        <f t="shared" ca="1" si="9"/>
        <v/>
      </c>
      <c r="AC12" s="13" t="str">
        <f t="shared" ca="1" si="10"/>
        <v/>
      </c>
      <c r="AD12" s="13" t="str">
        <f t="shared" ca="1" si="11"/>
        <v/>
      </c>
      <c r="AE12" s="13" t="str">
        <f t="shared" ca="1" si="12"/>
        <v/>
      </c>
      <c r="AF12" s="13" t="str">
        <f t="shared" ca="1" si="13"/>
        <v/>
      </c>
      <c r="AG12" s="13" t="str">
        <f t="shared" ca="1" si="14"/>
        <v/>
      </c>
      <c r="AH12" s="13" t="str">
        <f t="shared" ca="1" si="15"/>
        <v/>
      </c>
      <c r="AJ12" s="6" t="str">
        <f t="shared" ca="1" si="16"/>
        <v/>
      </c>
      <c r="AK12" s="13" t="str">
        <f t="shared" ca="1" si="17"/>
        <v/>
      </c>
      <c r="AL12" s="13" t="str">
        <f t="shared" ca="1" si="18"/>
        <v/>
      </c>
      <c r="AM12" s="13" t="str">
        <f t="shared" ca="1" si="19"/>
        <v/>
      </c>
      <c r="AN12" s="13" t="str">
        <f t="shared" ca="1" si="20"/>
        <v/>
      </c>
      <c r="AO12" s="13" t="str">
        <f t="shared" ca="1" si="21"/>
        <v/>
      </c>
      <c r="AP12" s="13" t="str">
        <f t="shared" ca="1" si="22"/>
        <v/>
      </c>
      <c r="AQ12" s="58" t="str">
        <f t="shared" ca="1" si="23"/>
        <v/>
      </c>
      <c r="AS12" s="6" t="s">
        <v>1144</v>
      </c>
      <c r="AT12" s="13" t="str">
        <f t="shared" si="0"/>
        <v>K</v>
      </c>
      <c r="AU12" t="str">
        <f t="shared" si="1"/>
        <v>K3</v>
      </c>
      <c r="AV12" s="44" t="str">
        <f ca="1">VLOOKUP(AU12,'Group Results'!A$1:E$48,5)</f>
        <v>Team K3</v>
      </c>
    </row>
    <row r="13" spans="1:57" ht="16" customHeight="1" thickBot="1" x14ac:dyDescent="0.25">
      <c r="A13" t="s">
        <v>1145</v>
      </c>
      <c r="D13" s="13">
        <f t="shared" si="5"/>
        <v>0</v>
      </c>
      <c r="E13" s="13">
        <f t="shared" si="5"/>
        <v>0</v>
      </c>
      <c r="F13" s="13">
        <f t="shared" si="5"/>
        <v>0</v>
      </c>
      <c r="G13" s="13">
        <f t="shared" ca="1" si="5"/>
        <v>1</v>
      </c>
      <c r="H13" s="13">
        <f t="shared" ca="1" si="5"/>
        <v>1</v>
      </c>
      <c r="I13" s="13">
        <f t="shared" ca="1" si="5"/>
        <v>1</v>
      </c>
      <c r="J13" s="13">
        <f t="shared" ca="1" si="5"/>
        <v>1</v>
      </c>
      <c r="K13" s="13">
        <f t="shared" ca="1" si="5"/>
        <v>1</v>
      </c>
      <c r="L13" s="13">
        <f t="shared" ca="1" si="5"/>
        <v>1</v>
      </c>
      <c r="M13" s="13">
        <f t="shared" ca="1" si="5"/>
        <v>0</v>
      </c>
      <c r="N13" s="13">
        <f t="shared" ca="1" si="5"/>
        <v>0</v>
      </c>
      <c r="O13" s="13">
        <f t="shared" si="5"/>
        <v>0</v>
      </c>
      <c r="P13" s="13">
        <f t="shared" ca="1" si="6"/>
        <v>6</v>
      </c>
      <c r="Q13">
        <v>1</v>
      </c>
      <c r="R13" s="13" t="str">
        <f t="shared" si="7"/>
        <v>3E</v>
      </c>
      <c r="S13" s="13" t="str">
        <f t="shared" si="7"/>
        <v>3G</v>
      </c>
      <c r="T13" s="13" t="str">
        <f t="shared" si="7"/>
        <v>3J</v>
      </c>
      <c r="U13" s="13" t="str">
        <f t="shared" si="7"/>
        <v>3D</v>
      </c>
      <c r="V13" s="13" t="str">
        <f t="shared" si="7"/>
        <v>3H</v>
      </c>
      <c r="W13" s="13" t="str">
        <f t="shared" si="7"/>
        <v>3F</v>
      </c>
      <c r="X13" s="13" t="str">
        <f t="shared" si="7"/>
        <v>3I</v>
      </c>
      <c r="Y13" s="13" t="str">
        <f t="shared" si="7"/>
        <v>3K</v>
      </c>
      <c r="AA13" s="13" t="str">
        <f t="shared" ca="1" si="8"/>
        <v/>
      </c>
      <c r="AB13" s="13" t="str">
        <f t="shared" ca="1" si="9"/>
        <v/>
      </c>
      <c r="AC13" s="13" t="str">
        <f t="shared" ca="1" si="10"/>
        <v/>
      </c>
      <c r="AD13" s="13" t="str">
        <f t="shared" ca="1" si="11"/>
        <v/>
      </c>
      <c r="AE13" s="13" t="str">
        <f t="shared" ca="1" si="12"/>
        <v/>
      </c>
      <c r="AF13" s="13" t="str">
        <f t="shared" ca="1" si="13"/>
        <v/>
      </c>
      <c r="AG13" s="13" t="str">
        <f t="shared" ca="1" si="14"/>
        <v/>
      </c>
      <c r="AH13" s="13" t="str">
        <f t="shared" ca="1" si="15"/>
        <v/>
      </c>
      <c r="AJ13" s="6" t="str">
        <f t="shared" ca="1" si="16"/>
        <v/>
      </c>
      <c r="AK13" s="13" t="str">
        <f t="shared" ca="1" si="17"/>
        <v/>
      </c>
      <c r="AL13" s="13" t="str">
        <f t="shared" ca="1" si="18"/>
        <v/>
      </c>
      <c r="AM13" s="13" t="str">
        <f t="shared" ca="1" si="19"/>
        <v/>
      </c>
      <c r="AN13" s="13" t="str">
        <f t="shared" ca="1" si="20"/>
        <v/>
      </c>
      <c r="AO13" s="13" t="str">
        <f t="shared" ca="1" si="21"/>
        <v/>
      </c>
      <c r="AP13" s="13" t="str">
        <f t="shared" ca="1" si="22"/>
        <v/>
      </c>
      <c r="AQ13" s="58" t="str">
        <f t="shared" ca="1" si="23"/>
        <v/>
      </c>
      <c r="AS13" s="7" t="s">
        <v>1146</v>
      </c>
      <c r="AT13" s="59" t="str">
        <f t="shared" si="0"/>
        <v>L</v>
      </c>
      <c r="AU13" s="8" t="str">
        <f t="shared" si="1"/>
        <v>L3</v>
      </c>
      <c r="AV13" s="45" t="str">
        <f ca="1">VLOOKUP(AU13,'Group Results'!A$1:E$48,5)</f>
        <v>Team L3</v>
      </c>
    </row>
    <row r="14" spans="1:57" x14ac:dyDescent="0.2">
      <c r="A14" t="s">
        <v>1147</v>
      </c>
      <c r="D14" s="13">
        <f t="shared" si="5"/>
        <v>0</v>
      </c>
      <c r="E14" s="13">
        <f t="shared" si="5"/>
        <v>0</v>
      </c>
      <c r="F14" s="13">
        <f t="shared" ca="1" si="5"/>
        <v>1</v>
      </c>
      <c r="G14" s="13">
        <f t="shared" si="5"/>
        <v>0</v>
      </c>
      <c r="H14" s="13">
        <f t="shared" si="5"/>
        <v>0</v>
      </c>
      <c r="I14" s="13">
        <f t="shared" ca="1" si="5"/>
        <v>1</v>
      </c>
      <c r="J14" s="13">
        <f t="shared" ca="1" si="5"/>
        <v>1</v>
      </c>
      <c r="K14" s="13">
        <f t="shared" ca="1" si="5"/>
        <v>1</v>
      </c>
      <c r="L14" s="13">
        <f t="shared" ca="1" si="5"/>
        <v>1</v>
      </c>
      <c r="M14" s="13">
        <f t="shared" ca="1" si="5"/>
        <v>0</v>
      </c>
      <c r="N14" s="13">
        <f t="shared" ca="1" si="5"/>
        <v>0</v>
      </c>
      <c r="O14" s="13">
        <f t="shared" ca="1" si="5"/>
        <v>0</v>
      </c>
      <c r="P14" s="13">
        <f t="shared" ca="1" si="6"/>
        <v>5</v>
      </c>
      <c r="Q14">
        <v>2</v>
      </c>
      <c r="R14" s="13" t="str">
        <f t="shared" si="7"/>
        <v>3H</v>
      </c>
      <c r="S14" s="13" t="str">
        <f t="shared" si="7"/>
        <v>3G</v>
      </c>
      <c r="T14" s="13" t="str">
        <f t="shared" si="7"/>
        <v>3I</v>
      </c>
      <c r="U14" s="13" t="str">
        <f t="shared" si="7"/>
        <v>3C</v>
      </c>
      <c r="V14" s="13" t="str">
        <f t="shared" si="7"/>
        <v>3J</v>
      </c>
      <c r="W14" s="13" t="str">
        <f t="shared" si="7"/>
        <v>3F</v>
      </c>
      <c r="X14" s="13" t="str">
        <f t="shared" si="7"/>
        <v>3L</v>
      </c>
      <c r="Y14" s="13" t="str">
        <f t="shared" si="7"/>
        <v>3K</v>
      </c>
      <c r="AA14" s="13" t="str">
        <f t="shared" ca="1" si="8"/>
        <v/>
      </c>
      <c r="AB14" s="13" t="str">
        <f t="shared" ca="1" si="9"/>
        <v/>
      </c>
      <c r="AC14" s="13" t="str">
        <f t="shared" ca="1" si="10"/>
        <v/>
      </c>
      <c r="AD14" s="13" t="str">
        <f t="shared" ca="1" si="11"/>
        <v/>
      </c>
      <c r="AE14" s="13" t="str">
        <f t="shared" ca="1" si="12"/>
        <v/>
      </c>
      <c r="AF14" s="13" t="str">
        <f t="shared" ca="1" si="13"/>
        <v/>
      </c>
      <c r="AG14" s="13" t="str">
        <f t="shared" ca="1" si="14"/>
        <v/>
      </c>
      <c r="AH14" s="13" t="str">
        <f t="shared" ca="1" si="15"/>
        <v/>
      </c>
      <c r="AJ14" s="6" t="str">
        <f t="shared" ca="1" si="16"/>
        <v/>
      </c>
      <c r="AK14" s="13" t="str">
        <f t="shared" ca="1" si="17"/>
        <v/>
      </c>
      <c r="AL14" s="13" t="str">
        <f t="shared" ca="1" si="18"/>
        <v/>
      </c>
      <c r="AM14" s="13" t="str">
        <f t="shared" ca="1" si="19"/>
        <v/>
      </c>
      <c r="AN14" s="13" t="str">
        <f t="shared" ca="1" si="20"/>
        <v/>
      </c>
      <c r="AO14" s="13" t="str">
        <f t="shared" ca="1" si="21"/>
        <v/>
      </c>
      <c r="AP14" s="13" t="str">
        <f t="shared" ca="1" si="22"/>
        <v/>
      </c>
      <c r="AQ14" s="58" t="str">
        <f t="shared" ca="1" si="23"/>
        <v/>
      </c>
    </row>
    <row r="15" spans="1:57" x14ac:dyDescent="0.2">
      <c r="A15" t="s">
        <v>1148</v>
      </c>
      <c r="D15" s="13">
        <f t="shared" ref="D15:O24" si="25">IF(IFERROR(FIND(D$3,$A15),0)&gt;0,D$4,0)</f>
        <v>0</v>
      </c>
      <c r="E15" s="13">
        <f t="shared" si="25"/>
        <v>0</v>
      </c>
      <c r="F15" s="13">
        <f t="shared" ca="1" si="25"/>
        <v>1</v>
      </c>
      <c r="G15" s="13">
        <f t="shared" si="25"/>
        <v>0</v>
      </c>
      <c r="H15" s="13">
        <f t="shared" ca="1" si="25"/>
        <v>1</v>
      </c>
      <c r="I15" s="13">
        <f t="shared" si="25"/>
        <v>0</v>
      </c>
      <c r="J15" s="13">
        <f t="shared" ca="1" si="25"/>
        <v>1</v>
      </c>
      <c r="K15" s="13">
        <f t="shared" ca="1" si="25"/>
        <v>1</v>
      </c>
      <c r="L15" s="13">
        <f t="shared" ca="1" si="25"/>
        <v>1</v>
      </c>
      <c r="M15" s="13">
        <f t="shared" ca="1" si="25"/>
        <v>0</v>
      </c>
      <c r="N15" s="13">
        <f t="shared" ca="1" si="25"/>
        <v>0</v>
      </c>
      <c r="O15" s="13">
        <f t="shared" ca="1" si="25"/>
        <v>0</v>
      </c>
      <c r="P15" s="13">
        <f t="shared" ca="1" si="6"/>
        <v>5</v>
      </c>
      <c r="Q15">
        <f t="shared" ref="Q15:Q46" si="26">Q14</f>
        <v>2</v>
      </c>
      <c r="R15" s="13" t="str">
        <f t="shared" ref="R15:Y24" si="27">RIGHT(LEFT($A15,R$3+$Q15),2)</f>
        <v>3E</v>
      </c>
      <c r="S15" s="13" t="str">
        <f t="shared" si="27"/>
        <v>3J</v>
      </c>
      <c r="T15" s="13" t="str">
        <f t="shared" si="27"/>
        <v>3I</v>
      </c>
      <c r="U15" s="13" t="str">
        <f t="shared" si="27"/>
        <v>3C</v>
      </c>
      <c r="V15" s="13" t="str">
        <f t="shared" si="27"/>
        <v>3H</v>
      </c>
      <c r="W15" s="13" t="str">
        <f t="shared" si="27"/>
        <v>3G</v>
      </c>
      <c r="X15" s="13" t="str">
        <f t="shared" si="27"/>
        <v>3L</v>
      </c>
      <c r="Y15" s="13" t="str">
        <f t="shared" si="27"/>
        <v>3K</v>
      </c>
      <c r="AA15" s="13" t="str">
        <f t="shared" ca="1" si="8"/>
        <v/>
      </c>
      <c r="AB15" s="13" t="str">
        <f t="shared" ca="1" si="9"/>
        <v/>
      </c>
      <c r="AC15" s="13" t="str">
        <f t="shared" ca="1" si="10"/>
        <v/>
      </c>
      <c r="AD15" s="13" t="str">
        <f t="shared" ca="1" si="11"/>
        <v/>
      </c>
      <c r="AE15" s="13" t="str">
        <f t="shared" ca="1" si="12"/>
        <v/>
      </c>
      <c r="AF15" s="13" t="str">
        <f t="shared" ca="1" si="13"/>
        <v/>
      </c>
      <c r="AG15" s="13" t="str">
        <f t="shared" ca="1" si="14"/>
        <v/>
      </c>
      <c r="AH15" s="13" t="str">
        <f t="shared" ca="1" si="15"/>
        <v/>
      </c>
      <c r="AJ15" s="6" t="str">
        <f t="shared" ca="1" si="16"/>
        <v/>
      </c>
      <c r="AK15" s="13" t="str">
        <f t="shared" ca="1" si="17"/>
        <v/>
      </c>
      <c r="AL15" s="13" t="str">
        <f t="shared" ca="1" si="18"/>
        <v/>
      </c>
      <c r="AM15" s="13" t="str">
        <f t="shared" ca="1" si="19"/>
        <v/>
      </c>
      <c r="AN15" s="13" t="str">
        <f t="shared" ca="1" si="20"/>
        <v/>
      </c>
      <c r="AO15" s="13" t="str">
        <f t="shared" ca="1" si="21"/>
        <v/>
      </c>
      <c r="AP15" s="13" t="str">
        <f t="shared" ca="1" si="22"/>
        <v/>
      </c>
      <c r="AQ15" s="58" t="str">
        <f t="shared" ca="1" si="23"/>
        <v/>
      </c>
      <c r="AW15" t="s">
        <v>1149</v>
      </c>
      <c r="AZ15">
        <f>GrpA!I22+GrpB!I22+GrpC!I22+GrpD!I22+GrpE!I22+GrpF!I22+GrpG!I22+GrpH!I22+GrpI!I22+GrpJ!I22+GrpK!I22+GrpL!I22</f>
        <v>0</v>
      </c>
      <c r="BA15" s="9">
        <v>71</v>
      </c>
      <c r="BB15" t="s">
        <v>1150</v>
      </c>
    </row>
    <row r="16" spans="1:57" x14ac:dyDescent="0.2">
      <c r="A16" t="s">
        <v>1151</v>
      </c>
      <c r="D16" s="13">
        <f t="shared" si="25"/>
        <v>0</v>
      </c>
      <c r="E16" s="13">
        <f t="shared" si="25"/>
        <v>0</v>
      </c>
      <c r="F16" s="13">
        <f t="shared" ca="1" si="25"/>
        <v>1</v>
      </c>
      <c r="G16" s="13">
        <f t="shared" si="25"/>
        <v>0</v>
      </c>
      <c r="H16" s="13">
        <f t="shared" ca="1" si="25"/>
        <v>1</v>
      </c>
      <c r="I16" s="13">
        <f t="shared" ca="1" si="25"/>
        <v>1</v>
      </c>
      <c r="J16" s="13">
        <f t="shared" si="25"/>
        <v>0</v>
      </c>
      <c r="K16" s="13">
        <f t="shared" ca="1" si="25"/>
        <v>1</v>
      </c>
      <c r="L16" s="13">
        <f t="shared" ca="1" si="25"/>
        <v>1</v>
      </c>
      <c r="M16" s="13">
        <f t="shared" ca="1" si="25"/>
        <v>0</v>
      </c>
      <c r="N16" s="13">
        <f t="shared" ca="1" si="25"/>
        <v>0</v>
      </c>
      <c r="O16" s="13">
        <f t="shared" ca="1" si="25"/>
        <v>0</v>
      </c>
      <c r="P16" s="13">
        <f t="shared" ca="1" si="6"/>
        <v>5</v>
      </c>
      <c r="Q16">
        <f t="shared" si="26"/>
        <v>2</v>
      </c>
      <c r="R16" s="13" t="str">
        <f t="shared" si="27"/>
        <v>3E</v>
      </c>
      <c r="S16" s="13" t="str">
        <f t="shared" si="27"/>
        <v>3J</v>
      </c>
      <c r="T16" s="13" t="str">
        <f t="shared" si="27"/>
        <v>3I</v>
      </c>
      <c r="U16" s="13" t="str">
        <f t="shared" si="27"/>
        <v>3C</v>
      </c>
      <c r="V16" s="13" t="str">
        <f t="shared" si="27"/>
        <v>3H</v>
      </c>
      <c r="W16" s="13" t="str">
        <f t="shared" si="27"/>
        <v>3F</v>
      </c>
      <c r="X16" s="13" t="str">
        <f t="shared" si="27"/>
        <v>3L</v>
      </c>
      <c r="Y16" s="13" t="str">
        <f t="shared" si="27"/>
        <v>3K</v>
      </c>
      <c r="AA16" s="13" t="str">
        <f t="shared" ca="1" si="8"/>
        <v/>
      </c>
      <c r="AB16" s="13" t="str">
        <f t="shared" ca="1" si="9"/>
        <v/>
      </c>
      <c r="AC16" s="13" t="str">
        <f t="shared" ca="1" si="10"/>
        <v/>
      </c>
      <c r="AD16" s="13" t="str">
        <f t="shared" ca="1" si="11"/>
        <v/>
      </c>
      <c r="AE16" s="13" t="str">
        <f t="shared" ca="1" si="12"/>
        <v/>
      </c>
      <c r="AF16" s="13" t="str">
        <f t="shared" ca="1" si="13"/>
        <v/>
      </c>
      <c r="AG16" s="13" t="str">
        <f t="shared" ca="1" si="14"/>
        <v/>
      </c>
      <c r="AH16" s="13" t="str">
        <f t="shared" ca="1" si="15"/>
        <v/>
      </c>
      <c r="AJ16" s="6" t="str">
        <f t="shared" ca="1" si="16"/>
        <v/>
      </c>
      <c r="AK16" s="13" t="str">
        <f t="shared" ca="1" si="17"/>
        <v/>
      </c>
      <c r="AL16" s="13" t="str">
        <f t="shared" ca="1" si="18"/>
        <v/>
      </c>
      <c r="AM16" s="13" t="str">
        <f t="shared" ca="1" si="19"/>
        <v/>
      </c>
      <c r="AN16" s="13" t="str">
        <f t="shared" ca="1" si="20"/>
        <v/>
      </c>
      <c r="AO16" s="13" t="str">
        <f t="shared" ca="1" si="21"/>
        <v/>
      </c>
      <c r="AP16" s="13" t="str">
        <f t="shared" ca="1" si="22"/>
        <v/>
      </c>
      <c r="AQ16" s="58" t="str">
        <f t="shared" ca="1" si="23"/>
        <v/>
      </c>
    </row>
    <row r="17" spans="1:57" x14ac:dyDescent="0.2">
      <c r="A17" t="s">
        <v>1152</v>
      </c>
      <c r="D17" s="13">
        <f t="shared" si="25"/>
        <v>0</v>
      </c>
      <c r="E17" s="13">
        <f t="shared" si="25"/>
        <v>0</v>
      </c>
      <c r="F17" s="13">
        <f t="shared" ca="1" si="25"/>
        <v>1</v>
      </c>
      <c r="G17" s="13">
        <f t="shared" si="25"/>
        <v>0</v>
      </c>
      <c r="H17" s="13">
        <f t="shared" ca="1" si="25"/>
        <v>1</v>
      </c>
      <c r="I17" s="13">
        <f t="shared" ca="1" si="25"/>
        <v>1</v>
      </c>
      <c r="J17" s="13">
        <f t="shared" ca="1" si="25"/>
        <v>1</v>
      </c>
      <c r="K17" s="13">
        <f t="shared" si="25"/>
        <v>0</v>
      </c>
      <c r="L17" s="13">
        <f t="shared" ca="1" si="25"/>
        <v>1</v>
      </c>
      <c r="M17" s="13">
        <f t="shared" ca="1" si="25"/>
        <v>0</v>
      </c>
      <c r="N17" s="13">
        <f t="shared" ca="1" si="25"/>
        <v>0</v>
      </c>
      <c r="O17" s="13">
        <f t="shared" ca="1" si="25"/>
        <v>0</v>
      </c>
      <c r="P17" s="13">
        <f t="shared" ca="1" si="6"/>
        <v>5</v>
      </c>
      <c r="Q17">
        <f t="shared" si="26"/>
        <v>2</v>
      </c>
      <c r="R17" s="13" t="str">
        <f t="shared" si="27"/>
        <v>3E</v>
      </c>
      <c r="S17" s="13" t="str">
        <f t="shared" si="27"/>
        <v>3G</v>
      </c>
      <c r="T17" s="13" t="str">
        <f t="shared" si="27"/>
        <v>3I</v>
      </c>
      <c r="U17" s="13" t="str">
        <f t="shared" si="27"/>
        <v>3C</v>
      </c>
      <c r="V17" s="13" t="str">
        <f t="shared" si="27"/>
        <v>3J</v>
      </c>
      <c r="W17" s="13" t="str">
        <f t="shared" si="27"/>
        <v>3F</v>
      </c>
      <c r="X17" s="13" t="str">
        <f t="shared" si="27"/>
        <v>3L</v>
      </c>
      <c r="Y17" s="13" t="str">
        <f t="shared" si="27"/>
        <v>3K</v>
      </c>
      <c r="AA17" s="13" t="str">
        <f t="shared" ca="1" si="8"/>
        <v/>
      </c>
      <c r="AB17" s="13" t="str">
        <f t="shared" ca="1" si="9"/>
        <v/>
      </c>
      <c r="AC17" s="13" t="str">
        <f t="shared" ca="1" si="10"/>
        <v/>
      </c>
      <c r="AD17" s="13" t="str">
        <f t="shared" ca="1" si="11"/>
        <v/>
      </c>
      <c r="AE17" s="13" t="str">
        <f t="shared" ca="1" si="12"/>
        <v/>
      </c>
      <c r="AF17" s="13" t="str">
        <f t="shared" ca="1" si="13"/>
        <v/>
      </c>
      <c r="AG17" s="13" t="str">
        <f t="shared" ca="1" si="14"/>
        <v/>
      </c>
      <c r="AH17" s="13" t="str">
        <f t="shared" ca="1" si="15"/>
        <v/>
      </c>
      <c r="AJ17" s="6" t="str">
        <f t="shared" ca="1" si="16"/>
        <v/>
      </c>
      <c r="AK17" s="13" t="str">
        <f t="shared" ca="1" si="17"/>
        <v/>
      </c>
      <c r="AL17" s="13" t="str">
        <f t="shared" ca="1" si="18"/>
        <v/>
      </c>
      <c r="AM17" s="13" t="str">
        <f t="shared" ca="1" si="19"/>
        <v/>
      </c>
      <c r="AN17" s="13" t="str">
        <f t="shared" ca="1" si="20"/>
        <v/>
      </c>
      <c r="AO17" s="13" t="str">
        <f t="shared" ca="1" si="21"/>
        <v/>
      </c>
      <c r="AP17" s="13" t="str">
        <f t="shared" ca="1" si="22"/>
        <v/>
      </c>
      <c r="AQ17" s="58" t="str">
        <f t="shared" ca="1" si="23"/>
        <v/>
      </c>
      <c r="AW17" t="s">
        <v>1153</v>
      </c>
    </row>
    <row r="18" spans="1:57" x14ac:dyDescent="0.2">
      <c r="A18" t="s">
        <v>1154</v>
      </c>
      <c r="D18" s="13">
        <f t="shared" si="25"/>
        <v>0</v>
      </c>
      <c r="E18" s="13">
        <f t="shared" si="25"/>
        <v>0</v>
      </c>
      <c r="F18" s="13">
        <f t="shared" ca="1" si="25"/>
        <v>1</v>
      </c>
      <c r="G18" s="13">
        <f t="shared" si="25"/>
        <v>0</v>
      </c>
      <c r="H18" s="13">
        <f t="shared" ca="1" si="25"/>
        <v>1</v>
      </c>
      <c r="I18" s="13">
        <f t="shared" ca="1" si="25"/>
        <v>1</v>
      </c>
      <c r="J18" s="13">
        <f t="shared" ca="1" si="25"/>
        <v>1</v>
      </c>
      <c r="K18" s="13">
        <f t="shared" ca="1" si="25"/>
        <v>1</v>
      </c>
      <c r="L18" s="13">
        <f t="shared" si="25"/>
        <v>0</v>
      </c>
      <c r="M18" s="13">
        <f t="shared" ca="1" si="25"/>
        <v>0</v>
      </c>
      <c r="N18" s="13">
        <f t="shared" ca="1" si="25"/>
        <v>0</v>
      </c>
      <c r="O18" s="13">
        <f t="shared" ca="1" si="25"/>
        <v>0</v>
      </c>
      <c r="P18" s="13">
        <f t="shared" ca="1" si="6"/>
        <v>5</v>
      </c>
      <c r="Q18">
        <f t="shared" si="26"/>
        <v>2</v>
      </c>
      <c r="R18" s="13" t="str">
        <f t="shared" si="27"/>
        <v>3E</v>
      </c>
      <c r="S18" s="13" t="str">
        <f t="shared" si="27"/>
        <v>3G</v>
      </c>
      <c r="T18" s="13" t="str">
        <f t="shared" si="27"/>
        <v>3J</v>
      </c>
      <c r="U18" s="13" t="str">
        <f t="shared" si="27"/>
        <v>3C</v>
      </c>
      <c r="V18" s="13" t="str">
        <f t="shared" si="27"/>
        <v>3H</v>
      </c>
      <c r="W18" s="13" t="str">
        <f t="shared" si="27"/>
        <v>3F</v>
      </c>
      <c r="X18" s="13" t="str">
        <f t="shared" si="27"/>
        <v>3L</v>
      </c>
      <c r="Y18" s="13" t="str">
        <f t="shared" si="27"/>
        <v>3K</v>
      </c>
      <c r="AA18" s="13" t="str">
        <f t="shared" ca="1" si="8"/>
        <v/>
      </c>
      <c r="AB18" s="13" t="str">
        <f t="shared" ca="1" si="9"/>
        <v/>
      </c>
      <c r="AC18" s="13" t="str">
        <f t="shared" ca="1" si="10"/>
        <v/>
      </c>
      <c r="AD18" s="13" t="str">
        <f t="shared" ca="1" si="11"/>
        <v/>
      </c>
      <c r="AE18" s="13" t="str">
        <f t="shared" ca="1" si="12"/>
        <v/>
      </c>
      <c r="AF18" s="13" t="str">
        <f t="shared" ca="1" si="13"/>
        <v/>
      </c>
      <c r="AG18" s="13" t="str">
        <f t="shared" ca="1" si="14"/>
        <v/>
      </c>
      <c r="AH18" s="13" t="str">
        <f t="shared" ca="1" si="15"/>
        <v/>
      </c>
      <c r="AJ18" s="6" t="str">
        <f t="shared" ca="1" si="16"/>
        <v/>
      </c>
      <c r="AK18" s="13" t="str">
        <f t="shared" ca="1" si="17"/>
        <v/>
      </c>
      <c r="AL18" s="13" t="str">
        <f t="shared" ca="1" si="18"/>
        <v/>
      </c>
      <c r="AM18" s="13" t="str">
        <f t="shared" ca="1" si="19"/>
        <v/>
      </c>
      <c r="AN18" s="13" t="str">
        <f t="shared" ca="1" si="20"/>
        <v/>
      </c>
      <c r="AO18" s="13" t="str">
        <f t="shared" ca="1" si="21"/>
        <v/>
      </c>
      <c r="AP18" s="13" t="str">
        <f t="shared" ca="1" si="22"/>
        <v/>
      </c>
      <c r="AQ18" s="58" t="str">
        <f t="shared" ca="1" si="23"/>
        <v/>
      </c>
      <c r="AW18" s="13" t="str">
        <f t="shared" ref="AW18:BD18" si="28">CONCATENATE("(",AW2,")")</f>
        <v>(1A)</v>
      </c>
      <c r="AX18" s="13" t="str">
        <f t="shared" si="28"/>
        <v>(1B)</v>
      </c>
      <c r="AY18" s="13" t="str">
        <f t="shared" si="28"/>
        <v>(1D)</v>
      </c>
      <c r="AZ18" s="13" t="str">
        <f t="shared" si="28"/>
        <v>(1E)</v>
      </c>
      <c r="BA18" s="13" t="str">
        <f t="shared" si="28"/>
        <v>(1G)</v>
      </c>
      <c r="BB18" s="13" t="str">
        <f t="shared" si="28"/>
        <v>(1I)</v>
      </c>
      <c r="BC18" s="13" t="str">
        <f t="shared" si="28"/>
        <v>(1K)</v>
      </c>
      <c r="BD18" s="13" t="str">
        <f t="shared" si="28"/>
        <v>(1L)</v>
      </c>
    </row>
    <row r="19" spans="1:57" x14ac:dyDescent="0.2">
      <c r="A19" t="s">
        <v>1155</v>
      </c>
      <c r="D19" s="13">
        <f t="shared" si="25"/>
        <v>0</v>
      </c>
      <c r="E19" s="13">
        <f t="shared" si="25"/>
        <v>0</v>
      </c>
      <c r="F19" s="13">
        <f t="shared" ca="1" si="25"/>
        <v>1</v>
      </c>
      <c r="G19" s="13">
        <f t="shared" si="25"/>
        <v>0</v>
      </c>
      <c r="H19" s="13">
        <f t="shared" ca="1" si="25"/>
        <v>1</v>
      </c>
      <c r="I19" s="13">
        <f t="shared" ca="1" si="25"/>
        <v>1</v>
      </c>
      <c r="J19" s="13">
        <f t="shared" ca="1" si="25"/>
        <v>1</v>
      </c>
      <c r="K19" s="13">
        <f t="shared" ca="1" si="25"/>
        <v>1</v>
      </c>
      <c r="L19" s="13">
        <f t="shared" ca="1" si="25"/>
        <v>1</v>
      </c>
      <c r="M19" s="13">
        <f t="shared" si="25"/>
        <v>0</v>
      </c>
      <c r="N19" s="13">
        <f t="shared" ca="1" si="25"/>
        <v>0</v>
      </c>
      <c r="O19" s="13">
        <f t="shared" ca="1" si="25"/>
        <v>0</v>
      </c>
      <c r="P19" s="13">
        <f t="shared" ca="1" si="6"/>
        <v>6</v>
      </c>
      <c r="Q19">
        <f t="shared" si="26"/>
        <v>2</v>
      </c>
      <c r="R19" s="13" t="str">
        <f t="shared" si="27"/>
        <v>3E</v>
      </c>
      <c r="S19" s="13" t="str">
        <f t="shared" si="27"/>
        <v>3G</v>
      </c>
      <c r="T19" s="13" t="str">
        <f t="shared" si="27"/>
        <v>3I</v>
      </c>
      <c r="U19" s="13" t="str">
        <f t="shared" si="27"/>
        <v>3C</v>
      </c>
      <c r="V19" s="13" t="str">
        <f t="shared" si="27"/>
        <v>3H</v>
      </c>
      <c r="W19" s="13" t="str">
        <f t="shared" si="27"/>
        <v>3F</v>
      </c>
      <c r="X19" s="13" t="str">
        <f t="shared" si="27"/>
        <v>3L</v>
      </c>
      <c r="Y19" s="13" t="str">
        <f t="shared" si="27"/>
        <v>3K</v>
      </c>
      <c r="AA19" s="13" t="str">
        <f t="shared" ca="1" si="8"/>
        <v/>
      </c>
      <c r="AB19" s="13" t="str">
        <f t="shared" ca="1" si="9"/>
        <v/>
      </c>
      <c r="AC19" s="13" t="str">
        <f t="shared" ca="1" si="10"/>
        <v/>
      </c>
      <c r="AD19" s="13" t="str">
        <f t="shared" ca="1" si="11"/>
        <v/>
      </c>
      <c r="AE19" s="13" t="str">
        <f t="shared" ca="1" si="12"/>
        <v/>
      </c>
      <c r="AF19" s="13" t="str">
        <f t="shared" ca="1" si="13"/>
        <v/>
      </c>
      <c r="AG19" s="13" t="str">
        <f t="shared" ca="1" si="14"/>
        <v/>
      </c>
      <c r="AH19" s="13" t="str">
        <f t="shared" ca="1" si="15"/>
        <v/>
      </c>
      <c r="AJ19" s="6" t="str">
        <f t="shared" ca="1" si="16"/>
        <v/>
      </c>
      <c r="AK19" s="13" t="str">
        <f t="shared" ca="1" si="17"/>
        <v/>
      </c>
      <c r="AL19" s="13" t="str">
        <f t="shared" ca="1" si="18"/>
        <v/>
      </c>
      <c r="AM19" s="13" t="str">
        <f t="shared" ca="1" si="19"/>
        <v/>
      </c>
      <c r="AN19" s="13" t="str">
        <f t="shared" ca="1" si="20"/>
        <v/>
      </c>
      <c r="AO19" s="13" t="str">
        <f t="shared" ca="1" si="21"/>
        <v/>
      </c>
      <c r="AP19" s="13" t="str">
        <f t="shared" ca="1" si="22"/>
        <v/>
      </c>
      <c r="AQ19" s="58" t="str">
        <f t="shared" ca="1" si="23"/>
        <v/>
      </c>
      <c r="AV19">
        <v>1</v>
      </c>
      <c r="AW19" s="13" t="str">
        <f>IFERROR(FIND(AW$18,'6. KORUNDE'!$F4),"")</f>
        <v/>
      </c>
      <c r="AX19" s="13" t="str">
        <f>IFERROR(FIND(AX$18,'6. KORUNDE'!$F4),"")</f>
        <v/>
      </c>
      <c r="AY19" s="13" t="str">
        <f>IFERROR(FIND(AY$18,'6. KORUNDE'!$F4),"")</f>
        <v/>
      </c>
      <c r="AZ19" s="13" t="str">
        <f>IFERROR(FIND(AZ$18,'6. KORUNDE'!$F4),"")</f>
        <v/>
      </c>
      <c r="BA19" s="13" t="str">
        <f>IFERROR(FIND(BA$18,'6. KORUNDE'!$F4),"")</f>
        <v/>
      </c>
      <c r="BB19" s="13" t="str">
        <f>IFERROR(FIND(BB$18,'6. KORUNDE'!$F4),"")</f>
        <v/>
      </c>
      <c r="BC19" s="13" t="str">
        <f>IFERROR(FIND(BC$18,'6. KORUNDE'!$F4),"")</f>
        <v/>
      </c>
      <c r="BD19" s="13" t="str">
        <f>IFERROR(FIND(BD$18,'6. KORUNDE'!$F4),"")</f>
        <v/>
      </c>
      <c r="BE19" t="s">
        <v>1156</v>
      </c>
    </row>
    <row r="20" spans="1:57" x14ac:dyDescent="0.2">
      <c r="A20" t="s">
        <v>1157</v>
      </c>
      <c r="D20" s="13">
        <f t="shared" si="25"/>
        <v>0</v>
      </c>
      <c r="E20" s="13">
        <f t="shared" si="25"/>
        <v>0</v>
      </c>
      <c r="F20" s="13">
        <f t="shared" ca="1" si="25"/>
        <v>1</v>
      </c>
      <c r="G20" s="13">
        <f t="shared" si="25"/>
        <v>0</v>
      </c>
      <c r="H20" s="13">
        <f t="shared" ca="1" si="25"/>
        <v>1</v>
      </c>
      <c r="I20" s="13">
        <f t="shared" ca="1" si="25"/>
        <v>1</v>
      </c>
      <c r="J20" s="13">
        <f t="shared" ca="1" si="25"/>
        <v>1</v>
      </c>
      <c r="K20" s="13">
        <f t="shared" ca="1" si="25"/>
        <v>1</v>
      </c>
      <c r="L20" s="13">
        <f t="shared" ca="1" si="25"/>
        <v>1</v>
      </c>
      <c r="M20" s="13">
        <f t="shared" ca="1" si="25"/>
        <v>0</v>
      </c>
      <c r="N20" s="13">
        <f t="shared" si="25"/>
        <v>0</v>
      </c>
      <c r="O20" s="13">
        <f t="shared" ca="1" si="25"/>
        <v>0</v>
      </c>
      <c r="P20" s="13">
        <f t="shared" ca="1" si="6"/>
        <v>6</v>
      </c>
      <c r="Q20">
        <f t="shared" si="26"/>
        <v>2</v>
      </c>
      <c r="R20" s="13" t="str">
        <f t="shared" si="27"/>
        <v>3E</v>
      </c>
      <c r="S20" s="13" t="str">
        <f t="shared" si="27"/>
        <v>3G</v>
      </c>
      <c r="T20" s="13" t="str">
        <f t="shared" si="27"/>
        <v>3J</v>
      </c>
      <c r="U20" s="13" t="str">
        <f t="shared" si="27"/>
        <v>3C</v>
      </c>
      <c r="V20" s="13" t="str">
        <f t="shared" si="27"/>
        <v>3H</v>
      </c>
      <c r="W20" s="13" t="str">
        <f t="shared" si="27"/>
        <v>3F</v>
      </c>
      <c r="X20" s="13" t="str">
        <f t="shared" si="27"/>
        <v>3L</v>
      </c>
      <c r="Y20" s="13" t="str">
        <f t="shared" si="27"/>
        <v>3I</v>
      </c>
      <c r="AA20" s="13" t="str">
        <f t="shared" ca="1" si="8"/>
        <v/>
      </c>
      <c r="AB20" s="13" t="str">
        <f t="shared" ca="1" si="9"/>
        <v/>
      </c>
      <c r="AC20" s="13" t="str">
        <f t="shared" ca="1" si="10"/>
        <v/>
      </c>
      <c r="AD20" s="13" t="str">
        <f t="shared" ca="1" si="11"/>
        <v/>
      </c>
      <c r="AE20" s="13" t="str">
        <f t="shared" ca="1" si="12"/>
        <v/>
      </c>
      <c r="AF20" s="13" t="str">
        <f t="shared" ca="1" si="13"/>
        <v/>
      </c>
      <c r="AG20" s="13" t="str">
        <f t="shared" ca="1" si="14"/>
        <v/>
      </c>
      <c r="AH20" s="13" t="str">
        <f t="shared" ca="1" si="15"/>
        <v/>
      </c>
      <c r="AJ20" s="6" t="str">
        <f t="shared" ca="1" si="16"/>
        <v/>
      </c>
      <c r="AK20" s="13" t="str">
        <f t="shared" ca="1" si="17"/>
        <v/>
      </c>
      <c r="AL20" s="13" t="str">
        <f t="shared" ca="1" si="18"/>
        <v/>
      </c>
      <c r="AM20" s="13" t="str">
        <f t="shared" ca="1" si="19"/>
        <v/>
      </c>
      <c r="AN20" s="13" t="str">
        <f t="shared" ca="1" si="20"/>
        <v/>
      </c>
      <c r="AO20" s="13" t="str">
        <f t="shared" ca="1" si="21"/>
        <v/>
      </c>
      <c r="AP20" s="13" t="str">
        <f t="shared" ca="1" si="22"/>
        <v/>
      </c>
      <c r="AQ20" s="58" t="str">
        <f t="shared" ca="1" si="23"/>
        <v/>
      </c>
      <c r="AV20">
        <v>2</v>
      </c>
      <c r="AW20" s="13" t="str">
        <f>IFERROR(FIND(AW$18,'6. KORUNDE'!$F5),"")</f>
        <v/>
      </c>
      <c r="AX20" s="13" t="str">
        <f>IFERROR(FIND(AX$18,'6. KORUNDE'!$F5),"")</f>
        <v/>
      </c>
      <c r="AY20" s="13" t="str">
        <f>IFERROR(FIND(AY$18,'6. KORUNDE'!$F5),"")</f>
        <v/>
      </c>
      <c r="AZ20" s="13">
        <f>IFERROR(FIND(AZ$18,'6. KORUNDE'!$F5),"")</f>
        <v>19</v>
      </c>
      <c r="BA20" s="13" t="str">
        <f>IFERROR(FIND(BA$18,'6. KORUNDE'!$F5),"")</f>
        <v/>
      </c>
      <c r="BB20" s="13" t="str">
        <f>IFERROR(FIND(BB$18,'6. KORUNDE'!$F5),"")</f>
        <v/>
      </c>
      <c r="BC20" s="13" t="str">
        <f>IFERROR(FIND(BC$18,'6. KORUNDE'!$F5),"")</f>
        <v/>
      </c>
      <c r="BD20" s="13" t="str">
        <f>IFERROR(FIND(BD$18,'6. KORUNDE'!$F5),"")</f>
        <v/>
      </c>
    </row>
    <row r="21" spans="1:57" x14ac:dyDescent="0.2">
      <c r="A21" t="s">
        <v>1158</v>
      </c>
      <c r="D21" s="13">
        <f t="shared" si="25"/>
        <v>0</v>
      </c>
      <c r="E21" s="13">
        <f t="shared" si="25"/>
        <v>0</v>
      </c>
      <c r="F21" s="13">
        <f t="shared" ca="1" si="25"/>
        <v>1</v>
      </c>
      <c r="G21" s="13">
        <f t="shared" si="25"/>
        <v>0</v>
      </c>
      <c r="H21" s="13">
        <f t="shared" ca="1" si="25"/>
        <v>1</v>
      </c>
      <c r="I21" s="13">
        <f t="shared" ca="1" si="25"/>
        <v>1</v>
      </c>
      <c r="J21" s="13">
        <f t="shared" ca="1" si="25"/>
        <v>1</v>
      </c>
      <c r="K21" s="13">
        <f t="shared" ca="1" si="25"/>
        <v>1</v>
      </c>
      <c r="L21" s="13">
        <f t="shared" ca="1" si="25"/>
        <v>1</v>
      </c>
      <c r="M21" s="13">
        <f t="shared" ca="1" si="25"/>
        <v>0</v>
      </c>
      <c r="N21" s="13">
        <f t="shared" ca="1" si="25"/>
        <v>0</v>
      </c>
      <c r="O21" s="13">
        <f t="shared" si="25"/>
        <v>0</v>
      </c>
      <c r="P21" s="13">
        <f t="shared" ca="1" si="6"/>
        <v>6</v>
      </c>
      <c r="Q21">
        <f t="shared" si="26"/>
        <v>2</v>
      </c>
      <c r="R21" s="13" t="str">
        <f t="shared" si="27"/>
        <v>3E</v>
      </c>
      <c r="S21" s="13" t="str">
        <f t="shared" si="27"/>
        <v>3G</v>
      </c>
      <c r="T21" s="13" t="str">
        <f t="shared" si="27"/>
        <v>3J</v>
      </c>
      <c r="U21" s="13" t="str">
        <f t="shared" si="27"/>
        <v>3C</v>
      </c>
      <c r="V21" s="13" t="str">
        <f t="shared" si="27"/>
        <v>3H</v>
      </c>
      <c r="W21" s="13" t="str">
        <f t="shared" si="27"/>
        <v>3F</v>
      </c>
      <c r="X21" s="13" t="str">
        <f t="shared" si="27"/>
        <v>3I</v>
      </c>
      <c r="Y21" s="13" t="str">
        <f t="shared" si="27"/>
        <v>3K</v>
      </c>
      <c r="AA21" s="13" t="str">
        <f t="shared" ca="1" si="8"/>
        <v/>
      </c>
      <c r="AB21" s="13" t="str">
        <f t="shared" ca="1" si="9"/>
        <v/>
      </c>
      <c r="AC21" s="13" t="str">
        <f t="shared" ca="1" si="10"/>
        <v/>
      </c>
      <c r="AD21" s="13" t="str">
        <f t="shared" ca="1" si="11"/>
        <v/>
      </c>
      <c r="AE21" s="13" t="str">
        <f t="shared" ca="1" si="12"/>
        <v/>
      </c>
      <c r="AF21" s="13" t="str">
        <f t="shared" ca="1" si="13"/>
        <v/>
      </c>
      <c r="AG21" s="13" t="str">
        <f t="shared" ca="1" si="14"/>
        <v/>
      </c>
      <c r="AH21" s="13" t="str">
        <f t="shared" ca="1" si="15"/>
        <v/>
      </c>
      <c r="AJ21" s="6" t="str">
        <f t="shared" ca="1" si="16"/>
        <v/>
      </c>
      <c r="AK21" s="13" t="str">
        <f t="shared" ca="1" si="17"/>
        <v/>
      </c>
      <c r="AL21" s="13" t="str">
        <f t="shared" ca="1" si="18"/>
        <v/>
      </c>
      <c r="AM21" s="13" t="str">
        <f t="shared" ca="1" si="19"/>
        <v/>
      </c>
      <c r="AN21" s="13" t="str">
        <f t="shared" ca="1" si="20"/>
        <v/>
      </c>
      <c r="AO21" s="13" t="str">
        <f t="shared" ca="1" si="21"/>
        <v/>
      </c>
      <c r="AP21" s="13" t="str">
        <f t="shared" ca="1" si="22"/>
        <v/>
      </c>
      <c r="AQ21" s="58" t="str">
        <f t="shared" ca="1" si="23"/>
        <v/>
      </c>
      <c r="AV21">
        <v>3</v>
      </c>
      <c r="AW21" s="13" t="str">
        <f>IFERROR(FIND(AW$18,'6. KORUNDE'!$F6),"")</f>
        <v/>
      </c>
      <c r="AX21" s="13" t="str">
        <f>IFERROR(FIND(AX$18,'6. KORUNDE'!$F6),"")</f>
        <v/>
      </c>
      <c r="AY21" s="13" t="str">
        <f>IFERROR(FIND(AY$18,'6. KORUNDE'!$F6),"")</f>
        <v/>
      </c>
      <c r="AZ21" s="13" t="str">
        <f>IFERROR(FIND(AZ$18,'6. KORUNDE'!$F6),"")</f>
        <v/>
      </c>
      <c r="BA21" s="13" t="str">
        <f>IFERROR(FIND(BA$18,'6. KORUNDE'!$F6),"")</f>
        <v/>
      </c>
      <c r="BB21" s="13" t="str">
        <f>IFERROR(FIND(BB$18,'6. KORUNDE'!$F6),"")</f>
        <v/>
      </c>
      <c r="BC21" s="13" t="str">
        <f>IFERROR(FIND(BC$18,'6. KORUNDE'!$F6),"")</f>
        <v/>
      </c>
      <c r="BD21" s="13" t="str">
        <f>IFERROR(FIND(BD$18,'6. KORUNDE'!$F6),"")</f>
        <v/>
      </c>
    </row>
    <row r="22" spans="1:57" x14ac:dyDescent="0.2">
      <c r="A22" t="s">
        <v>1159</v>
      </c>
      <c r="D22" s="13">
        <f t="shared" si="25"/>
        <v>0</v>
      </c>
      <c r="E22" s="13">
        <f t="shared" si="25"/>
        <v>0</v>
      </c>
      <c r="F22" s="13">
        <f t="shared" ca="1" si="25"/>
        <v>1</v>
      </c>
      <c r="G22" s="13">
        <f t="shared" ca="1" si="25"/>
        <v>1</v>
      </c>
      <c r="H22" s="13">
        <f t="shared" si="25"/>
        <v>0</v>
      </c>
      <c r="I22" s="13">
        <f t="shared" si="25"/>
        <v>0</v>
      </c>
      <c r="J22" s="13">
        <f t="shared" ca="1" si="25"/>
        <v>1</v>
      </c>
      <c r="K22" s="13">
        <f t="shared" ca="1" si="25"/>
        <v>1</v>
      </c>
      <c r="L22" s="13">
        <f t="shared" ca="1" si="25"/>
        <v>1</v>
      </c>
      <c r="M22" s="13">
        <f t="shared" ca="1" si="25"/>
        <v>0</v>
      </c>
      <c r="N22" s="13">
        <f t="shared" ca="1" si="25"/>
        <v>0</v>
      </c>
      <c r="O22" s="13">
        <f t="shared" ca="1" si="25"/>
        <v>0</v>
      </c>
      <c r="P22" s="13">
        <f t="shared" ca="1" si="6"/>
        <v>5</v>
      </c>
      <c r="Q22">
        <f t="shared" si="26"/>
        <v>2</v>
      </c>
      <c r="R22" s="13" t="str">
        <f t="shared" si="27"/>
        <v>3H</v>
      </c>
      <c r="S22" s="13" t="str">
        <f t="shared" si="27"/>
        <v>3G</v>
      </c>
      <c r="T22" s="13" t="str">
        <f t="shared" si="27"/>
        <v>3I</v>
      </c>
      <c r="U22" s="13" t="str">
        <f t="shared" si="27"/>
        <v>3C</v>
      </c>
      <c r="V22" s="13" t="str">
        <f t="shared" si="27"/>
        <v>3J</v>
      </c>
      <c r="W22" s="13" t="str">
        <f t="shared" si="27"/>
        <v>3D</v>
      </c>
      <c r="X22" s="13" t="str">
        <f t="shared" si="27"/>
        <v>3L</v>
      </c>
      <c r="Y22" s="13" t="str">
        <f t="shared" si="27"/>
        <v>3K</v>
      </c>
      <c r="AA22" s="13" t="str">
        <f t="shared" ca="1" si="8"/>
        <v/>
      </c>
      <c r="AB22" s="13" t="str">
        <f t="shared" ca="1" si="9"/>
        <v/>
      </c>
      <c r="AC22" s="13" t="str">
        <f t="shared" ca="1" si="10"/>
        <v/>
      </c>
      <c r="AD22" s="13" t="str">
        <f t="shared" ca="1" si="11"/>
        <v/>
      </c>
      <c r="AE22" s="13" t="str">
        <f t="shared" ca="1" si="12"/>
        <v/>
      </c>
      <c r="AF22" s="13" t="str">
        <f t="shared" ca="1" si="13"/>
        <v/>
      </c>
      <c r="AG22" s="13" t="str">
        <f t="shared" ca="1" si="14"/>
        <v/>
      </c>
      <c r="AH22" s="13" t="str">
        <f t="shared" ca="1" si="15"/>
        <v/>
      </c>
      <c r="AJ22" s="6" t="str">
        <f t="shared" ca="1" si="16"/>
        <v/>
      </c>
      <c r="AK22" s="13" t="str">
        <f t="shared" ca="1" si="17"/>
        <v/>
      </c>
      <c r="AL22" s="13" t="str">
        <f t="shared" ca="1" si="18"/>
        <v/>
      </c>
      <c r="AM22" s="13" t="str">
        <f t="shared" ca="1" si="19"/>
        <v/>
      </c>
      <c r="AN22" s="13" t="str">
        <f t="shared" ca="1" si="20"/>
        <v/>
      </c>
      <c r="AO22" s="13" t="str">
        <f t="shared" ca="1" si="21"/>
        <v/>
      </c>
      <c r="AP22" s="13" t="str">
        <f t="shared" ca="1" si="22"/>
        <v/>
      </c>
      <c r="AQ22" s="58" t="str">
        <f t="shared" ca="1" si="23"/>
        <v/>
      </c>
      <c r="AV22">
        <v>4</v>
      </c>
      <c r="AW22" s="13" t="str">
        <f>IFERROR(FIND(AW$18,'6. KORUNDE'!$F7),"")</f>
        <v/>
      </c>
      <c r="AX22" s="13" t="str">
        <f>IFERROR(FIND(AX$18,'6. KORUNDE'!$F7),"")</f>
        <v/>
      </c>
      <c r="AY22" s="13" t="str">
        <f>IFERROR(FIND(AY$18,'6. KORUNDE'!$F7),"")</f>
        <v/>
      </c>
      <c r="AZ22" s="13" t="str">
        <f>IFERROR(FIND(AZ$18,'6. KORUNDE'!$F7),"")</f>
        <v/>
      </c>
      <c r="BA22" s="13" t="str">
        <f>IFERROR(FIND(BA$18,'6. KORUNDE'!$F7),"")</f>
        <v/>
      </c>
      <c r="BB22" s="13" t="str">
        <f>IFERROR(FIND(BB$18,'6. KORUNDE'!$F7),"")</f>
        <v/>
      </c>
      <c r="BC22" s="13" t="str">
        <f>IFERROR(FIND(BC$18,'6. KORUNDE'!$F7),"")</f>
        <v/>
      </c>
      <c r="BD22" s="13" t="str">
        <f>IFERROR(FIND(BD$18,'6. KORUNDE'!$F7),"")</f>
        <v/>
      </c>
    </row>
    <row r="23" spans="1:57" x14ac:dyDescent="0.2">
      <c r="A23" t="s">
        <v>1160</v>
      </c>
      <c r="D23" s="13">
        <f t="shared" si="25"/>
        <v>0</v>
      </c>
      <c r="E23" s="13">
        <f t="shared" si="25"/>
        <v>0</v>
      </c>
      <c r="F23" s="13">
        <f t="shared" ca="1" si="25"/>
        <v>1</v>
      </c>
      <c r="G23" s="13">
        <f t="shared" ca="1" si="25"/>
        <v>1</v>
      </c>
      <c r="H23" s="13">
        <f t="shared" si="25"/>
        <v>0</v>
      </c>
      <c r="I23" s="13">
        <f t="shared" ca="1" si="25"/>
        <v>1</v>
      </c>
      <c r="J23" s="13">
        <f t="shared" si="25"/>
        <v>0</v>
      </c>
      <c r="K23" s="13">
        <f t="shared" ca="1" si="25"/>
        <v>1</v>
      </c>
      <c r="L23" s="13">
        <f t="shared" ca="1" si="25"/>
        <v>1</v>
      </c>
      <c r="M23" s="13">
        <f t="shared" ca="1" si="25"/>
        <v>0</v>
      </c>
      <c r="N23" s="13">
        <f t="shared" ca="1" si="25"/>
        <v>0</v>
      </c>
      <c r="O23" s="13">
        <f t="shared" ca="1" si="25"/>
        <v>0</v>
      </c>
      <c r="P23" s="13">
        <f t="shared" ca="1" si="6"/>
        <v>5</v>
      </c>
      <c r="Q23">
        <f t="shared" si="26"/>
        <v>2</v>
      </c>
      <c r="R23" s="13" t="str">
        <f t="shared" si="27"/>
        <v>3C</v>
      </c>
      <c r="S23" s="13" t="str">
        <f t="shared" si="27"/>
        <v>3J</v>
      </c>
      <c r="T23" s="13" t="str">
        <f t="shared" si="27"/>
        <v>3I</v>
      </c>
      <c r="U23" s="13" t="str">
        <f t="shared" si="27"/>
        <v>3D</v>
      </c>
      <c r="V23" s="13" t="str">
        <f t="shared" si="27"/>
        <v>3H</v>
      </c>
      <c r="W23" s="13" t="str">
        <f t="shared" si="27"/>
        <v>3F</v>
      </c>
      <c r="X23" s="13" t="str">
        <f t="shared" si="27"/>
        <v>3L</v>
      </c>
      <c r="Y23" s="13" t="str">
        <f t="shared" si="27"/>
        <v>3K</v>
      </c>
      <c r="AA23" s="13" t="str">
        <f t="shared" ca="1" si="8"/>
        <v/>
      </c>
      <c r="AB23" s="13" t="str">
        <f t="shared" ca="1" si="9"/>
        <v/>
      </c>
      <c r="AC23" s="13" t="str">
        <f t="shared" ca="1" si="10"/>
        <v/>
      </c>
      <c r="AD23" s="13" t="str">
        <f t="shared" ca="1" si="11"/>
        <v/>
      </c>
      <c r="AE23" s="13" t="str">
        <f t="shared" ca="1" si="12"/>
        <v/>
      </c>
      <c r="AF23" s="13" t="str">
        <f t="shared" ca="1" si="13"/>
        <v/>
      </c>
      <c r="AG23" s="13" t="str">
        <f t="shared" ca="1" si="14"/>
        <v/>
      </c>
      <c r="AH23" s="13" t="str">
        <f t="shared" ca="1" si="15"/>
        <v/>
      </c>
      <c r="AJ23" s="6" t="str">
        <f t="shared" ca="1" si="16"/>
        <v/>
      </c>
      <c r="AK23" s="13" t="str">
        <f t="shared" ca="1" si="17"/>
        <v/>
      </c>
      <c r="AL23" s="13" t="str">
        <f t="shared" ca="1" si="18"/>
        <v/>
      </c>
      <c r="AM23" s="13" t="str">
        <f t="shared" ca="1" si="19"/>
        <v/>
      </c>
      <c r="AN23" s="13" t="str">
        <f t="shared" ca="1" si="20"/>
        <v/>
      </c>
      <c r="AO23" s="13" t="str">
        <f t="shared" ca="1" si="21"/>
        <v/>
      </c>
      <c r="AP23" s="13" t="str">
        <f t="shared" ca="1" si="22"/>
        <v/>
      </c>
      <c r="AQ23" s="58" t="str">
        <f t="shared" ca="1" si="23"/>
        <v/>
      </c>
      <c r="AV23">
        <v>5</v>
      </c>
      <c r="AW23" s="13" t="str">
        <f>IFERROR(FIND(AW$18,'6. KORUNDE'!$F8),"")</f>
        <v/>
      </c>
      <c r="AX23" s="13" t="str">
        <f>IFERROR(FIND(AX$18,'6. KORUNDE'!$F8),"")</f>
        <v/>
      </c>
      <c r="AY23" s="13" t="str">
        <f>IFERROR(FIND(AY$18,'6. KORUNDE'!$F8),"")</f>
        <v/>
      </c>
      <c r="AZ23" s="13" t="str">
        <f>IFERROR(FIND(AZ$18,'6. KORUNDE'!$F8),"")</f>
        <v/>
      </c>
      <c r="BA23" s="13" t="str">
        <f>IFERROR(FIND(BA$18,'6. KORUNDE'!$F8),"")</f>
        <v/>
      </c>
      <c r="BB23" s="13">
        <f>IFERROR(FIND(BB$18,'6. KORUNDE'!$F8),"")</f>
        <v>19</v>
      </c>
      <c r="BC23" s="13" t="str">
        <f>IFERROR(FIND(BC$18,'6. KORUNDE'!$F8),"")</f>
        <v/>
      </c>
      <c r="BD23" s="13" t="str">
        <f>IFERROR(FIND(BD$18,'6. KORUNDE'!$F8),"")</f>
        <v/>
      </c>
    </row>
    <row r="24" spans="1:57" x14ac:dyDescent="0.2">
      <c r="A24" t="s">
        <v>1161</v>
      </c>
      <c r="D24" s="13">
        <f t="shared" si="25"/>
        <v>0</v>
      </c>
      <c r="E24" s="13">
        <f t="shared" si="25"/>
        <v>0</v>
      </c>
      <c r="F24" s="13">
        <f t="shared" ca="1" si="25"/>
        <v>1</v>
      </c>
      <c r="G24" s="13">
        <f t="shared" ca="1" si="25"/>
        <v>1</v>
      </c>
      <c r="H24" s="13">
        <f t="shared" si="25"/>
        <v>0</v>
      </c>
      <c r="I24" s="13">
        <f t="shared" ca="1" si="25"/>
        <v>1</v>
      </c>
      <c r="J24" s="13">
        <f t="shared" ca="1" si="25"/>
        <v>1</v>
      </c>
      <c r="K24" s="13">
        <f t="shared" si="25"/>
        <v>0</v>
      </c>
      <c r="L24" s="13">
        <f t="shared" ca="1" si="25"/>
        <v>1</v>
      </c>
      <c r="M24" s="13">
        <f t="shared" ca="1" si="25"/>
        <v>0</v>
      </c>
      <c r="N24" s="13">
        <f t="shared" ca="1" si="25"/>
        <v>0</v>
      </c>
      <c r="O24" s="13">
        <f t="shared" ca="1" si="25"/>
        <v>0</v>
      </c>
      <c r="P24" s="13">
        <f t="shared" ca="1" si="6"/>
        <v>5</v>
      </c>
      <c r="Q24">
        <f t="shared" si="26"/>
        <v>2</v>
      </c>
      <c r="R24" s="13" t="str">
        <f t="shared" si="27"/>
        <v>3C</v>
      </c>
      <c r="S24" s="13" t="str">
        <f t="shared" si="27"/>
        <v>3G</v>
      </c>
      <c r="T24" s="13" t="str">
        <f t="shared" si="27"/>
        <v>3I</v>
      </c>
      <c r="U24" s="13" t="str">
        <f t="shared" si="27"/>
        <v>3D</v>
      </c>
      <c r="V24" s="13" t="str">
        <f t="shared" si="27"/>
        <v>3J</v>
      </c>
      <c r="W24" s="13" t="str">
        <f t="shared" si="27"/>
        <v>3F</v>
      </c>
      <c r="X24" s="13" t="str">
        <f t="shared" si="27"/>
        <v>3L</v>
      </c>
      <c r="Y24" s="13" t="str">
        <f t="shared" si="27"/>
        <v>3K</v>
      </c>
      <c r="AA24" s="13" t="str">
        <f t="shared" ca="1" si="8"/>
        <v/>
      </c>
      <c r="AB24" s="13" t="str">
        <f t="shared" ca="1" si="9"/>
        <v/>
      </c>
      <c r="AC24" s="13" t="str">
        <f t="shared" ca="1" si="10"/>
        <v/>
      </c>
      <c r="AD24" s="13" t="str">
        <f t="shared" ca="1" si="11"/>
        <v/>
      </c>
      <c r="AE24" s="13" t="str">
        <f t="shared" ca="1" si="12"/>
        <v/>
      </c>
      <c r="AF24" s="13" t="str">
        <f t="shared" ca="1" si="13"/>
        <v/>
      </c>
      <c r="AG24" s="13" t="str">
        <f t="shared" ca="1" si="14"/>
        <v/>
      </c>
      <c r="AH24" s="13" t="str">
        <f t="shared" ca="1" si="15"/>
        <v/>
      </c>
      <c r="AJ24" s="6" t="str">
        <f t="shared" ca="1" si="16"/>
        <v/>
      </c>
      <c r="AK24" s="13" t="str">
        <f t="shared" ca="1" si="17"/>
        <v/>
      </c>
      <c r="AL24" s="13" t="str">
        <f t="shared" ca="1" si="18"/>
        <v/>
      </c>
      <c r="AM24" s="13" t="str">
        <f t="shared" ca="1" si="19"/>
        <v/>
      </c>
      <c r="AN24" s="13" t="str">
        <f t="shared" ca="1" si="20"/>
        <v/>
      </c>
      <c r="AO24" s="13" t="str">
        <f t="shared" ca="1" si="21"/>
        <v/>
      </c>
      <c r="AP24" s="13" t="str">
        <f t="shared" ca="1" si="22"/>
        <v/>
      </c>
      <c r="AQ24" s="58" t="str">
        <f t="shared" ca="1" si="23"/>
        <v/>
      </c>
      <c r="AV24">
        <v>6</v>
      </c>
      <c r="AW24" s="13" t="str">
        <f>IFERROR(FIND(AW$18,'6. KORUNDE'!$F9),"")</f>
        <v/>
      </c>
      <c r="AX24" s="13" t="str">
        <f>IFERROR(FIND(AX$18,'6. KORUNDE'!$F9),"")</f>
        <v/>
      </c>
      <c r="AY24" s="13" t="str">
        <f>IFERROR(FIND(AY$18,'6. KORUNDE'!$F9),"")</f>
        <v/>
      </c>
      <c r="AZ24" s="13" t="str">
        <f>IFERROR(FIND(AZ$18,'6. KORUNDE'!$F9),"")</f>
        <v/>
      </c>
      <c r="BA24" s="13" t="str">
        <f>IFERROR(FIND(BA$18,'6. KORUNDE'!$F9),"")</f>
        <v/>
      </c>
      <c r="BB24" s="13" t="str">
        <f>IFERROR(FIND(BB$18,'6. KORUNDE'!$F9),"")</f>
        <v/>
      </c>
      <c r="BC24" s="13" t="str">
        <f>IFERROR(FIND(BC$18,'6. KORUNDE'!$F9),"")</f>
        <v/>
      </c>
      <c r="BD24" s="13" t="str">
        <f>IFERROR(FIND(BD$18,'6. KORUNDE'!$F9),"")</f>
        <v/>
      </c>
    </row>
    <row r="25" spans="1:57" x14ac:dyDescent="0.2">
      <c r="A25" t="s">
        <v>1162</v>
      </c>
      <c r="D25" s="13">
        <f t="shared" ref="D25:O34" si="29">IF(IFERROR(FIND(D$3,$A25),0)&gt;0,D$4,0)</f>
        <v>0</v>
      </c>
      <c r="E25" s="13">
        <f t="shared" si="29"/>
        <v>0</v>
      </c>
      <c r="F25" s="13">
        <f t="shared" ca="1" si="29"/>
        <v>1</v>
      </c>
      <c r="G25" s="13">
        <f t="shared" ca="1" si="29"/>
        <v>1</v>
      </c>
      <c r="H25" s="13">
        <f t="shared" si="29"/>
        <v>0</v>
      </c>
      <c r="I25" s="13">
        <f t="shared" ca="1" si="29"/>
        <v>1</v>
      </c>
      <c r="J25" s="13">
        <f t="shared" ca="1" si="29"/>
        <v>1</v>
      </c>
      <c r="K25" s="13">
        <f t="shared" ca="1" si="29"/>
        <v>1</v>
      </c>
      <c r="L25" s="13">
        <f t="shared" si="29"/>
        <v>0</v>
      </c>
      <c r="M25" s="13">
        <f t="shared" ca="1" si="29"/>
        <v>0</v>
      </c>
      <c r="N25" s="13">
        <f t="shared" ca="1" si="29"/>
        <v>0</v>
      </c>
      <c r="O25" s="13">
        <f t="shared" ca="1" si="29"/>
        <v>0</v>
      </c>
      <c r="P25" s="13">
        <f t="shared" ca="1" si="6"/>
        <v>5</v>
      </c>
      <c r="Q25">
        <f t="shared" si="26"/>
        <v>2</v>
      </c>
      <c r="R25" s="13" t="str">
        <f t="shared" ref="R25:Y34" si="30">RIGHT(LEFT($A25,R$3+$Q25),2)</f>
        <v>3C</v>
      </c>
      <c r="S25" s="13" t="str">
        <f t="shared" si="30"/>
        <v>3G</v>
      </c>
      <c r="T25" s="13" t="str">
        <f t="shared" si="30"/>
        <v>3J</v>
      </c>
      <c r="U25" s="13" t="str">
        <f t="shared" si="30"/>
        <v>3D</v>
      </c>
      <c r="V25" s="13" t="str">
        <f t="shared" si="30"/>
        <v>3H</v>
      </c>
      <c r="W25" s="13" t="str">
        <f t="shared" si="30"/>
        <v>3F</v>
      </c>
      <c r="X25" s="13" t="str">
        <f t="shared" si="30"/>
        <v>3L</v>
      </c>
      <c r="Y25" s="13" t="str">
        <f t="shared" si="30"/>
        <v>3K</v>
      </c>
      <c r="AA25" s="13" t="str">
        <f t="shared" ca="1" si="8"/>
        <v/>
      </c>
      <c r="AB25" s="13" t="str">
        <f t="shared" ca="1" si="9"/>
        <v/>
      </c>
      <c r="AC25" s="13" t="str">
        <f t="shared" ca="1" si="10"/>
        <v/>
      </c>
      <c r="AD25" s="13" t="str">
        <f t="shared" ca="1" si="11"/>
        <v/>
      </c>
      <c r="AE25" s="13" t="str">
        <f t="shared" ca="1" si="12"/>
        <v/>
      </c>
      <c r="AF25" s="13" t="str">
        <f t="shared" ca="1" si="13"/>
        <v/>
      </c>
      <c r="AG25" s="13" t="str">
        <f t="shared" ca="1" si="14"/>
        <v/>
      </c>
      <c r="AH25" s="13" t="str">
        <f t="shared" ca="1" si="15"/>
        <v/>
      </c>
      <c r="AJ25" s="6" t="str">
        <f t="shared" ca="1" si="16"/>
        <v/>
      </c>
      <c r="AK25" s="13" t="str">
        <f t="shared" ca="1" si="17"/>
        <v/>
      </c>
      <c r="AL25" s="13" t="str">
        <f t="shared" ca="1" si="18"/>
        <v/>
      </c>
      <c r="AM25" s="13" t="str">
        <f t="shared" ca="1" si="19"/>
        <v/>
      </c>
      <c r="AN25" s="13" t="str">
        <f t="shared" ca="1" si="20"/>
        <v/>
      </c>
      <c r="AO25" s="13" t="str">
        <f t="shared" ca="1" si="21"/>
        <v/>
      </c>
      <c r="AP25" s="13" t="str">
        <f t="shared" ca="1" si="22"/>
        <v/>
      </c>
      <c r="AQ25" s="58" t="str">
        <f t="shared" ca="1" si="23"/>
        <v/>
      </c>
      <c r="AV25">
        <v>7</v>
      </c>
      <c r="AW25" s="13">
        <f>IFERROR(FIND(AW$18,'6. KORUNDE'!$F10),"")</f>
        <v>19</v>
      </c>
      <c r="AX25" s="13" t="str">
        <f>IFERROR(FIND(AX$18,'6. KORUNDE'!$F10),"")</f>
        <v/>
      </c>
      <c r="AY25" s="13" t="str">
        <f>IFERROR(FIND(AY$18,'6. KORUNDE'!$F10),"")</f>
        <v/>
      </c>
      <c r="AZ25" s="13" t="str">
        <f>IFERROR(FIND(AZ$18,'6. KORUNDE'!$F10),"")</f>
        <v/>
      </c>
      <c r="BA25" s="13" t="str">
        <f>IFERROR(FIND(BA$18,'6. KORUNDE'!$F10),"")</f>
        <v/>
      </c>
      <c r="BB25" s="13" t="str">
        <f>IFERROR(FIND(BB$18,'6. KORUNDE'!$F10),"")</f>
        <v/>
      </c>
      <c r="BC25" s="13" t="str">
        <f>IFERROR(FIND(BC$18,'6. KORUNDE'!$F10),"")</f>
        <v/>
      </c>
      <c r="BD25" s="13" t="str">
        <f>IFERROR(FIND(BD$18,'6. KORUNDE'!$F10),"")</f>
        <v/>
      </c>
    </row>
    <row r="26" spans="1:57" x14ac:dyDescent="0.2">
      <c r="A26" t="s">
        <v>1163</v>
      </c>
      <c r="D26" s="13">
        <f t="shared" si="29"/>
        <v>0</v>
      </c>
      <c r="E26" s="13">
        <f t="shared" si="29"/>
        <v>0</v>
      </c>
      <c r="F26" s="13">
        <f t="shared" ca="1" si="29"/>
        <v>1</v>
      </c>
      <c r="G26" s="13">
        <f t="shared" ca="1" si="29"/>
        <v>1</v>
      </c>
      <c r="H26" s="13">
        <f t="shared" si="29"/>
        <v>0</v>
      </c>
      <c r="I26" s="13">
        <f t="shared" ca="1" si="29"/>
        <v>1</v>
      </c>
      <c r="J26" s="13">
        <f t="shared" ca="1" si="29"/>
        <v>1</v>
      </c>
      <c r="K26" s="13">
        <f t="shared" ca="1" si="29"/>
        <v>1</v>
      </c>
      <c r="L26" s="13">
        <f t="shared" ca="1" si="29"/>
        <v>1</v>
      </c>
      <c r="M26" s="13">
        <f t="shared" si="29"/>
        <v>0</v>
      </c>
      <c r="N26" s="13">
        <f t="shared" ca="1" si="29"/>
        <v>0</v>
      </c>
      <c r="O26" s="13">
        <f t="shared" ca="1" si="29"/>
        <v>0</v>
      </c>
      <c r="P26" s="13">
        <f t="shared" ca="1" si="6"/>
        <v>6</v>
      </c>
      <c r="Q26">
        <f t="shared" si="26"/>
        <v>2</v>
      </c>
      <c r="R26" s="13" t="str">
        <f t="shared" si="30"/>
        <v>3C</v>
      </c>
      <c r="S26" s="13" t="str">
        <f t="shared" si="30"/>
        <v>3G</v>
      </c>
      <c r="T26" s="13" t="str">
        <f t="shared" si="30"/>
        <v>3I</v>
      </c>
      <c r="U26" s="13" t="str">
        <f t="shared" si="30"/>
        <v>3D</v>
      </c>
      <c r="V26" s="13" t="str">
        <f t="shared" si="30"/>
        <v>3H</v>
      </c>
      <c r="W26" s="13" t="str">
        <f t="shared" si="30"/>
        <v>3F</v>
      </c>
      <c r="X26" s="13" t="str">
        <f t="shared" si="30"/>
        <v>3L</v>
      </c>
      <c r="Y26" s="13" t="str">
        <f t="shared" si="30"/>
        <v>3K</v>
      </c>
      <c r="AA26" s="13" t="str">
        <f t="shared" ca="1" si="8"/>
        <v/>
      </c>
      <c r="AB26" s="13" t="str">
        <f t="shared" ca="1" si="9"/>
        <v/>
      </c>
      <c r="AC26" s="13" t="str">
        <f t="shared" ca="1" si="10"/>
        <v/>
      </c>
      <c r="AD26" s="13" t="str">
        <f t="shared" ca="1" si="11"/>
        <v/>
      </c>
      <c r="AE26" s="13" t="str">
        <f t="shared" ca="1" si="12"/>
        <v/>
      </c>
      <c r="AF26" s="13" t="str">
        <f t="shared" ca="1" si="13"/>
        <v/>
      </c>
      <c r="AG26" s="13" t="str">
        <f t="shared" ca="1" si="14"/>
        <v/>
      </c>
      <c r="AH26" s="13" t="str">
        <f t="shared" ca="1" si="15"/>
        <v/>
      </c>
      <c r="AJ26" s="6" t="str">
        <f t="shared" ca="1" si="16"/>
        <v/>
      </c>
      <c r="AK26" s="13" t="str">
        <f t="shared" ca="1" si="17"/>
        <v/>
      </c>
      <c r="AL26" s="13" t="str">
        <f t="shared" ca="1" si="18"/>
        <v/>
      </c>
      <c r="AM26" s="13" t="str">
        <f t="shared" ca="1" si="19"/>
        <v/>
      </c>
      <c r="AN26" s="13" t="str">
        <f t="shared" ca="1" si="20"/>
        <v/>
      </c>
      <c r="AO26" s="13" t="str">
        <f t="shared" ca="1" si="21"/>
        <v/>
      </c>
      <c r="AP26" s="13" t="str">
        <f t="shared" ca="1" si="22"/>
        <v/>
      </c>
      <c r="AQ26" s="58" t="str">
        <f t="shared" ca="1" si="23"/>
        <v/>
      </c>
      <c r="AV26">
        <v>8</v>
      </c>
      <c r="AW26" s="13" t="str">
        <f>IFERROR(FIND(AW$18,'6. KORUNDE'!$F11),"")</f>
        <v/>
      </c>
      <c r="AX26" s="13" t="str">
        <f>IFERROR(FIND(AX$18,'6. KORUNDE'!$F11),"")</f>
        <v/>
      </c>
      <c r="AY26" s="13" t="str">
        <f>IFERROR(FIND(AY$18,'6. KORUNDE'!$F11),"")</f>
        <v/>
      </c>
      <c r="AZ26" s="13" t="str">
        <f>IFERROR(FIND(AZ$18,'6. KORUNDE'!$F11),"")</f>
        <v/>
      </c>
      <c r="BA26" s="13" t="str">
        <f>IFERROR(FIND(BA$18,'6. KORUNDE'!$F11),"")</f>
        <v/>
      </c>
      <c r="BB26" s="13" t="str">
        <f>IFERROR(FIND(BB$18,'6. KORUNDE'!$F11),"")</f>
        <v/>
      </c>
      <c r="BC26" s="13" t="str">
        <f>IFERROR(FIND(BC$18,'6. KORUNDE'!$F11),"")</f>
        <v/>
      </c>
      <c r="BD26" s="13">
        <f>IFERROR(FIND(BD$18,'6. KORUNDE'!$F11),"")</f>
        <v>19</v>
      </c>
    </row>
    <row r="27" spans="1:57" x14ac:dyDescent="0.2">
      <c r="A27" t="s">
        <v>1164</v>
      </c>
      <c r="D27" s="13">
        <f t="shared" si="29"/>
        <v>0</v>
      </c>
      <c r="E27" s="13">
        <f t="shared" si="29"/>
        <v>0</v>
      </c>
      <c r="F27" s="13">
        <f t="shared" ca="1" si="29"/>
        <v>1</v>
      </c>
      <c r="G27" s="13">
        <f t="shared" ca="1" si="29"/>
        <v>1</v>
      </c>
      <c r="H27" s="13">
        <f t="shared" si="29"/>
        <v>0</v>
      </c>
      <c r="I27" s="13">
        <f t="shared" ca="1" si="29"/>
        <v>1</v>
      </c>
      <c r="J27" s="13">
        <f t="shared" ca="1" si="29"/>
        <v>1</v>
      </c>
      <c r="K27" s="13">
        <f t="shared" ca="1" si="29"/>
        <v>1</v>
      </c>
      <c r="L27" s="13">
        <f t="shared" ca="1" si="29"/>
        <v>1</v>
      </c>
      <c r="M27" s="13">
        <f t="shared" ca="1" si="29"/>
        <v>0</v>
      </c>
      <c r="N27" s="13">
        <f t="shared" si="29"/>
        <v>0</v>
      </c>
      <c r="O27" s="13">
        <f t="shared" ca="1" si="29"/>
        <v>0</v>
      </c>
      <c r="P27" s="13">
        <f t="shared" ca="1" si="6"/>
        <v>6</v>
      </c>
      <c r="Q27">
        <f t="shared" si="26"/>
        <v>2</v>
      </c>
      <c r="R27" s="13" t="str">
        <f t="shared" si="30"/>
        <v>3C</v>
      </c>
      <c r="S27" s="13" t="str">
        <f t="shared" si="30"/>
        <v>3G</v>
      </c>
      <c r="T27" s="13" t="str">
        <f t="shared" si="30"/>
        <v>3J</v>
      </c>
      <c r="U27" s="13" t="str">
        <f t="shared" si="30"/>
        <v>3D</v>
      </c>
      <c r="V27" s="13" t="str">
        <f t="shared" si="30"/>
        <v>3H</v>
      </c>
      <c r="W27" s="13" t="str">
        <f t="shared" si="30"/>
        <v>3F</v>
      </c>
      <c r="X27" s="13" t="str">
        <f t="shared" si="30"/>
        <v>3L</v>
      </c>
      <c r="Y27" s="13" t="str">
        <f t="shared" si="30"/>
        <v>3I</v>
      </c>
      <c r="AA27" s="13" t="str">
        <f t="shared" ca="1" si="8"/>
        <v/>
      </c>
      <c r="AB27" s="13" t="str">
        <f t="shared" ca="1" si="9"/>
        <v/>
      </c>
      <c r="AC27" s="13" t="str">
        <f t="shared" ca="1" si="10"/>
        <v/>
      </c>
      <c r="AD27" s="13" t="str">
        <f t="shared" ca="1" si="11"/>
        <v/>
      </c>
      <c r="AE27" s="13" t="str">
        <f t="shared" ca="1" si="12"/>
        <v/>
      </c>
      <c r="AF27" s="13" t="str">
        <f t="shared" ca="1" si="13"/>
        <v/>
      </c>
      <c r="AG27" s="13" t="str">
        <f t="shared" ca="1" si="14"/>
        <v/>
      </c>
      <c r="AH27" s="13" t="str">
        <f t="shared" ca="1" si="15"/>
        <v/>
      </c>
      <c r="AJ27" s="6" t="str">
        <f t="shared" ca="1" si="16"/>
        <v/>
      </c>
      <c r="AK27" s="13" t="str">
        <f t="shared" ca="1" si="17"/>
        <v/>
      </c>
      <c r="AL27" s="13" t="str">
        <f t="shared" ca="1" si="18"/>
        <v/>
      </c>
      <c r="AM27" s="13" t="str">
        <f t="shared" ca="1" si="19"/>
        <v/>
      </c>
      <c r="AN27" s="13" t="str">
        <f t="shared" ca="1" si="20"/>
        <v/>
      </c>
      <c r="AO27" s="13" t="str">
        <f t="shared" ca="1" si="21"/>
        <v/>
      </c>
      <c r="AP27" s="13" t="str">
        <f t="shared" ca="1" si="22"/>
        <v/>
      </c>
      <c r="AQ27" s="58" t="str">
        <f t="shared" ca="1" si="23"/>
        <v/>
      </c>
      <c r="AV27">
        <v>9</v>
      </c>
      <c r="AW27" s="13" t="str">
        <f>IFERROR(FIND(AW$18,'6. KORUNDE'!$F12),"")</f>
        <v/>
      </c>
      <c r="AX27" s="13" t="str">
        <f>IFERROR(FIND(AX$18,'6. KORUNDE'!$F12),"")</f>
        <v/>
      </c>
      <c r="AY27" s="13">
        <f>IFERROR(FIND(AY$18,'6. KORUNDE'!$F12),"")</f>
        <v>19</v>
      </c>
      <c r="AZ27" s="13" t="str">
        <f>IFERROR(FIND(AZ$18,'6. KORUNDE'!$F12),"")</f>
        <v/>
      </c>
      <c r="BA27" s="13" t="str">
        <f>IFERROR(FIND(BA$18,'6. KORUNDE'!$F12),"")</f>
        <v/>
      </c>
      <c r="BB27" s="13" t="str">
        <f>IFERROR(FIND(BB$18,'6. KORUNDE'!$F12),"")</f>
        <v/>
      </c>
      <c r="BC27" s="13" t="str">
        <f>IFERROR(FIND(BC$18,'6. KORUNDE'!$F12),"")</f>
        <v/>
      </c>
      <c r="BD27" s="13" t="str">
        <f>IFERROR(FIND(BD$18,'6. KORUNDE'!$F12),"")</f>
        <v/>
      </c>
    </row>
    <row r="28" spans="1:57" x14ac:dyDescent="0.2">
      <c r="A28" t="s">
        <v>1165</v>
      </c>
      <c r="D28" s="13">
        <f t="shared" si="29"/>
        <v>0</v>
      </c>
      <c r="E28" s="13">
        <f t="shared" si="29"/>
        <v>0</v>
      </c>
      <c r="F28" s="13">
        <f t="shared" ca="1" si="29"/>
        <v>1</v>
      </c>
      <c r="G28" s="13">
        <f t="shared" ca="1" si="29"/>
        <v>1</v>
      </c>
      <c r="H28" s="13">
        <f t="shared" si="29"/>
        <v>0</v>
      </c>
      <c r="I28" s="13">
        <f t="shared" ca="1" si="29"/>
        <v>1</v>
      </c>
      <c r="J28" s="13">
        <f t="shared" ca="1" si="29"/>
        <v>1</v>
      </c>
      <c r="K28" s="13">
        <f t="shared" ca="1" si="29"/>
        <v>1</v>
      </c>
      <c r="L28" s="13">
        <f t="shared" ca="1" si="29"/>
        <v>1</v>
      </c>
      <c r="M28" s="13">
        <f t="shared" ca="1" si="29"/>
        <v>0</v>
      </c>
      <c r="N28" s="13">
        <f t="shared" ca="1" si="29"/>
        <v>0</v>
      </c>
      <c r="O28" s="13">
        <f t="shared" si="29"/>
        <v>0</v>
      </c>
      <c r="P28" s="13">
        <f t="shared" ca="1" si="6"/>
        <v>6</v>
      </c>
      <c r="Q28">
        <f t="shared" si="26"/>
        <v>2</v>
      </c>
      <c r="R28" s="13" t="str">
        <f t="shared" si="30"/>
        <v>3C</v>
      </c>
      <c r="S28" s="13" t="str">
        <f t="shared" si="30"/>
        <v>3G</v>
      </c>
      <c r="T28" s="13" t="str">
        <f t="shared" si="30"/>
        <v>3J</v>
      </c>
      <c r="U28" s="13" t="str">
        <f t="shared" si="30"/>
        <v>3D</v>
      </c>
      <c r="V28" s="13" t="str">
        <f t="shared" si="30"/>
        <v>3H</v>
      </c>
      <c r="W28" s="13" t="str">
        <f t="shared" si="30"/>
        <v>3F</v>
      </c>
      <c r="X28" s="13" t="str">
        <f t="shared" si="30"/>
        <v>3I</v>
      </c>
      <c r="Y28" s="13" t="str">
        <f t="shared" si="30"/>
        <v>3K</v>
      </c>
      <c r="AA28" s="13" t="str">
        <f t="shared" ca="1" si="8"/>
        <v/>
      </c>
      <c r="AB28" s="13" t="str">
        <f t="shared" ca="1" si="9"/>
        <v/>
      </c>
      <c r="AC28" s="13" t="str">
        <f t="shared" ca="1" si="10"/>
        <v/>
      </c>
      <c r="AD28" s="13" t="str">
        <f t="shared" ca="1" si="11"/>
        <v/>
      </c>
      <c r="AE28" s="13" t="str">
        <f t="shared" ca="1" si="12"/>
        <v/>
      </c>
      <c r="AF28" s="13" t="str">
        <f t="shared" ca="1" si="13"/>
        <v/>
      </c>
      <c r="AG28" s="13" t="str">
        <f t="shared" ca="1" si="14"/>
        <v/>
      </c>
      <c r="AH28" s="13" t="str">
        <f t="shared" ca="1" si="15"/>
        <v/>
      </c>
      <c r="AJ28" s="6" t="str">
        <f t="shared" ca="1" si="16"/>
        <v/>
      </c>
      <c r="AK28" s="13" t="str">
        <f t="shared" ca="1" si="17"/>
        <v/>
      </c>
      <c r="AL28" s="13" t="str">
        <f t="shared" ca="1" si="18"/>
        <v/>
      </c>
      <c r="AM28" s="13" t="str">
        <f t="shared" ca="1" si="19"/>
        <v/>
      </c>
      <c r="AN28" s="13" t="str">
        <f t="shared" ca="1" si="20"/>
        <v/>
      </c>
      <c r="AO28" s="13" t="str">
        <f t="shared" ca="1" si="21"/>
        <v/>
      </c>
      <c r="AP28" s="13" t="str">
        <f t="shared" ca="1" si="22"/>
        <v/>
      </c>
      <c r="AQ28" s="58" t="str">
        <f t="shared" ca="1" si="23"/>
        <v/>
      </c>
      <c r="AV28">
        <v>10</v>
      </c>
      <c r="AW28" s="13" t="str">
        <f>IFERROR(FIND(AW$18,'6. KORUNDE'!$F13),"")</f>
        <v/>
      </c>
      <c r="AX28" s="13" t="str">
        <f>IFERROR(FIND(AX$18,'6. KORUNDE'!$F13),"")</f>
        <v/>
      </c>
      <c r="AY28" s="13" t="str">
        <f>IFERROR(FIND(AY$18,'6. KORUNDE'!$F13),"")</f>
        <v/>
      </c>
      <c r="AZ28" s="13" t="str">
        <f>IFERROR(FIND(AZ$18,'6. KORUNDE'!$F13),"")</f>
        <v/>
      </c>
      <c r="BA28" s="13">
        <f>IFERROR(FIND(BA$18,'6. KORUNDE'!$F13),"")</f>
        <v>20</v>
      </c>
      <c r="BB28" s="13" t="str">
        <f>IFERROR(FIND(BB$18,'6. KORUNDE'!$F13),"")</f>
        <v/>
      </c>
      <c r="BC28" s="13" t="str">
        <f>IFERROR(FIND(BC$18,'6. KORUNDE'!$F13),"")</f>
        <v/>
      </c>
      <c r="BD28" s="13" t="str">
        <f>IFERROR(FIND(BD$18,'6. KORUNDE'!$F13),"")</f>
        <v/>
      </c>
    </row>
    <row r="29" spans="1:57" x14ac:dyDescent="0.2">
      <c r="A29" t="s">
        <v>1166</v>
      </c>
      <c r="D29" s="13">
        <f t="shared" si="29"/>
        <v>0</v>
      </c>
      <c r="E29" s="13">
        <f t="shared" si="29"/>
        <v>0</v>
      </c>
      <c r="F29" s="13">
        <f t="shared" ca="1" si="29"/>
        <v>1</v>
      </c>
      <c r="G29" s="13">
        <f t="shared" ca="1" si="29"/>
        <v>1</v>
      </c>
      <c r="H29" s="13">
        <f t="shared" ca="1" si="29"/>
        <v>1</v>
      </c>
      <c r="I29" s="13">
        <f t="shared" si="29"/>
        <v>0</v>
      </c>
      <c r="J29" s="13">
        <f t="shared" si="29"/>
        <v>0</v>
      </c>
      <c r="K29" s="13">
        <f t="shared" ca="1" si="29"/>
        <v>1</v>
      </c>
      <c r="L29" s="13">
        <f t="shared" ca="1" si="29"/>
        <v>1</v>
      </c>
      <c r="M29" s="13">
        <f t="shared" ca="1" si="29"/>
        <v>0</v>
      </c>
      <c r="N29" s="13">
        <f t="shared" ca="1" si="29"/>
        <v>0</v>
      </c>
      <c r="O29" s="13">
        <f t="shared" ca="1" si="29"/>
        <v>0</v>
      </c>
      <c r="P29" s="13">
        <f t="shared" ca="1" si="6"/>
        <v>5</v>
      </c>
      <c r="Q29">
        <f t="shared" si="26"/>
        <v>2</v>
      </c>
      <c r="R29" s="13" t="str">
        <f t="shared" si="30"/>
        <v>3E</v>
      </c>
      <c r="S29" s="13" t="str">
        <f t="shared" si="30"/>
        <v>3J</v>
      </c>
      <c r="T29" s="13" t="str">
        <f t="shared" si="30"/>
        <v>3I</v>
      </c>
      <c r="U29" s="13" t="str">
        <f t="shared" si="30"/>
        <v>3C</v>
      </c>
      <c r="V29" s="13" t="str">
        <f t="shared" si="30"/>
        <v>3H</v>
      </c>
      <c r="W29" s="13" t="str">
        <f t="shared" si="30"/>
        <v>3D</v>
      </c>
      <c r="X29" s="13" t="str">
        <f t="shared" si="30"/>
        <v>3L</v>
      </c>
      <c r="Y29" s="13" t="str">
        <f t="shared" si="30"/>
        <v>3K</v>
      </c>
      <c r="AA29" s="13" t="str">
        <f t="shared" ca="1" si="8"/>
        <v/>
      </c>
      <c r="AB29" s="13" t="str">
        <f t="shared" ca="1" si="9"/>
        <v/>
      </c>
      <c r="AC29" s="13" t="str">
        <f t="shared" ca="1" si="10"/>
        <v/>
      </c>
      <c r="AD29" s="13" t="str">
        <f t="shared" ca="1" si="11"/>
        <v/>
      </c>
      <c r="AE29" s="13" t="str">
        <f t="shared" ca="1" si="12"/>
        <v/>
      </c>
      <c r="AF29" s="13" t="str">
        <f t="shared" ca="1" si="13"/>
        <v/>
      </c>
      <c r="AG29" s="13" t="str">
        <f t="shared" ca="1" si="14"/>
        <v/>
      </c>
      <c r="AH29" s="13" t="str">
        <f t="shared" ca="1" si="15"/>
        <v/>
      </c>
      <c r="AJ29" s="6" t="str">
        <f t="shared" ca="1" si="16"/>
        <v/>
      </c>
      <c r="AK29" s="13" t="str">
        <f t="shared" ca="1" si="17"/>
        <v/>
      </c>
      <c r="AL29" s="13" t="str">
        <f t="shared" ca="1" si="18"/>
        <v/>
      </c>
      <c r="AM29" s="13" t="str">
        <f t="shared" ca="1" si="19"/>
        <v/>
      </c>
      <c r="AN29" s="13" t="str">
        <f t="shared" ca="1" si="20"/>
        <v/>
      </c>
      <c r="AO29" s="13" t="str">
        <f t="shared" ca="1" si="21"/>
        <v/>
      </c>
      <c r="AP29" s="13" t="str">
        <f t="shared" ca="1" si="22"/>
        <v/>
      </c>
      <c r="AQ29" s="58" t="str">
        <f t="shared" ca="1" si="23"/>
        <v/>
      </c>
      <c r="AV29">
        <v>11</v>
      </c>
      <c r="AW29" s="13" t="str">
        <f>IFERROR(FIND(AW$18,'6. KORUNDE'!$F14),"")</f>
        <v/>
      </c>
      <c r="AX29" s="13" t="str">
        <f>IFERROR(FIND(AX$18,'6. KORUNDE'!$F14),"")</f>
        <v/>
      </c>
      <c r="AY29" s="13" t="str">
        <f>IFERROR(FIND(AY$18,'6. KORUNDE'!$F14),"")</f>
        <v/>
      </c>
      <c r="AZ29" s="13" t="str">
        <f>IFERROR(FIND(AZ$18,'6. KORUNDE'!$F14),"")</f>
        <v/>
      </c>
      <c r="BA29" s="13" t="str">
        <f>IFERROR(FIND(BA$18,'6. KORUNDE'!$F14),"")</f>
        <v/>
      </c>
      <c r="BB29" s="13" t="str">
        <f>IFERROR(FIND(BB$18,'6. KORUNDE'!$F14),"")</f>
        <v/>
      </c>
      <c r="BC29" s="13" t="str">
        <f>IFERROR(FIND(BC$18,'6. KORUNDE'!$F14),"")</f>
        <v/>
      </c>
      <c r="BD29" s="13" t="str">
        <f>IFERROR(FIND(BD$18,'6. KORUNDE'!$F14),"")</f>
        <v/>
      </c>
    </row>
    <row r="30" spans="1:57" x14ac:dyDescent="0.2">
      <c r="A30" t="s">
        <v>1167</v>
      </c>
      <c r="D30" s="13">
        <f t="shared" si="29"/>
        <v>0</v>
      </c>
      <c r="E30" s="13">
        <f t="shared" si="29"/>
        <v>0</v>
      </c>
      <c r="F30" s="13">
        <f t="shared" ca="1" si="29"/>
        <v>1</v>
      </c>
      <c r="G30" s="13">
        <f t="shared" ca="1" si="29"/>
        <v>1</v>
      </c>
      <c r="H30" s="13">
        <f t="shared" ca="1" si="29"/>
        <v>1</v>
      </c>
      <c r="I30" s="13">
        <f t="shared" si="29"/>
        <v>0</v>
      </c>
      <c r="J30" s="13">
        <f t="shared" ca="1" si="29"/>
        <v>1</v>
      </c>
      <c r="K30" s="13">
        <f t="shared" si="29"/>
        <v>0</v>
      </c>
      <c r="L30" s="13">
        <f t="shared" ca="1" si="29"/>
        <v>1</v>
      </c>
      <c r="M30" s="13">
        <f t="shared" ca="1" si="29"/>
        <v>0</v>
      </c>
      <c r="N30" s="13">
        <f t="shared" ca="1" si="29"/>
        <v>0</v>
      </c>
      <c r="O30" s="13">
        <f t="shared" ca="1" si="29"/>
        <v>0</v>
      </c>
      <c r="P30" s="13">
        <f t="shared" ca="1" si="6"/>
        <v>5</v>
      </c>
      <c r="Q30">
        <f t="shared" si="26"/>
        <v>2</v>
      </c>
      <c r="R30" s="13" t="str">
        <f t="shared" si="30"/>
        <v>3E</v>
      </c>
      <c r="S30" s="13" t="str">
        <f t="shared" si="30"/>
        <v>3G</v>
      </c>
      <c r="T30" s="13" t="str">
        <f t="shared" si="30"/>
        <v>3I</v>
      </c>
      <c r="U30" s="13" t="str">
        <f t="shared" si="30"/>
        <v>3C</v>
      </c>
      <c r="V30" s="13" t="str">
        <f t="shared" si="30"/>
        <v>3J</v>
      </c>
      <c r="W30" s="13" t="str">
        <f t="shared" si="30"/>
        <v>3D</v>
      </c>
      <c r="X30" s="13" t="str">
        <f t="shared" si="30"/>
        <v>3L</v>
      </c>
      <c r="Y30" s="13" t="str">
        <f t="shared" si="30"/>
        <v>3K</v>
      </c>
      <c r="AA30" s="13" t="str">
        <f t="shared" ca="1" si="8"/>
        <v/>
      </c>
      <c r="AB30" s="13" t="str">
        <f t="shared" ca="1" si="9"/>
        <v/>
      </c>
      <c r="AC30" s="13" t="str">
        <f t="shared" ca="1" si="10"/>
        <v/>
      </c>
      <c r="AD30" s="13" t="str">
        <f t="shared" ca="1" si="11"/>
        <v/>
      </c>
      <c r="AE30" s="13" t="str">
        <f t="shared" ca="1" si="12"/>
        <v/>
      </c>
      <c r="AF30" s="13" t="str">
        <f t="shared" ca="1" si="13"/>
        <v/>
      </c>
      <c r="AG30" s="13" t="str">
        <f t="shared" ca="1" si="14"/>
        <v/>
      </c>
      <c r="AH30" s="13" t="str">
        <f t="shared" ca="1" si="15"/>
        <v/>
      </c>
      <c r="AJ30" s="6" t="str">
        <f t="shared" ca="1" si="16"/>
        <v/>
      </c>
      <c r="AK30" s="13" t="str">
        <f t="shared" ca="1" si="17"/>
        <v/>
      </c>
      <c r="AL30" s="13" t="str">
        <f t="shared" ca="1" si="18"/>
        <v/>
      </c>
      <c r="AM30" s="13" t="str">
        <f t="shared" ca="1" si="19"/>
        <v/>
      </c>
      <c r="AN30" s="13" t="str">
        <f t="shared" ca="1" si="20"/>
        <v/>
      </c>
      <c r="AO30" s="13" t="str">
        <f t="shared" ca="1" si="21"/>
        <v/>
      </c>
      <c r="AP30" s="13" t="str">
        <f t="shared" ca="1" si="22"/>
        <v/>
      </c>
      <c r="AQ30" s="58" t="str">
        <f t="shared" ca="1" si="23"/>
        <v/>
      </c>
      <c r="AV30">
        <v>12</v>
      </c>
      <c r="AW30" s="13" t="str">
        <f>IFERROR(FIND(AW$18,'6. KORUNDE'!$F15),"")</f>
        <v/>
      </c>
      <c r="AX30" s="13" t="str">
        <f>IFERROR(FIND(AX$18,'6. KORUNDE'!$F15),"")</f>
        <v/>
      </c>
      <c r="AY30" s="13" t="str">
        <f>IFERROR(FIND(AY$18,'6. KORUNDE'!$F15),"")</f>
        <v/>
      </c>
      <c r="AZ30" s="13" t="str">
        <f>IFERROR(FIND(AZ$18,'6. KORUNDE'!$F15),"")</f>
        <v/>
      </c>
      <c r="BA30" s="13" t="str">
        <f>IFERROR(FIND(BA$18,'6. KORUNDE'!$F15),"")</f>
        <v/>
      </c>
      <c r="BB30" s="13" t="str">
        <f>IFERROR(FIND(BB$18,'6. KORUNDE'!$F15),"")</f>
        <v/>
      </c>
      <c r="BC30" s="13" t="str">
        <f>IFERROR(FIND(BC$18,'6. KORUNDE'!$F15),"")</f>
        <v/>
      </c>
      <c r="BD30" s="13" t="str">
        <f>IFERROR(FIND(BD$18,'6. KORUNDE'!$F15),"")</f>
        <v/>
      </c>
    </row>
    <row r="31" spans="1:57" x14ac:dyDescent="0.2">
      <c r="A31" t="s">
        <v>1168</v>
      </c>
      <c r="D31" s="13">
        <f t="shared" si="29"/>
        <v>0</v>
      </c>
      <c r="E31" s="13">
        <f t="shared" si="29"/>
        <v>0</v>
      </c>
      <c r="F31" s="13">
        <f t="shared" ca="1" si="29"/>
        <v>1</v>
      </c>
      <c r="G31" s="13">
        <f t="shared" ca="1" si="29"/>
        <v>1</v>
      </c>
      <c r="H31" s="13">
        <f t="shared" ca="1" si="29"/>
        <v>1</v>
      </c>
      <c r="I31" s="13">
        <f t="shared" si="29"/>
        <v>0</v>
      </c>
      <c r="J31" s="13">
        <f t="shared" ca="1" si="29"/>
        <v>1</v>
      </c>
      <c r="K31" s="13">
        <f t="shared" ca="1" si="29"/>
        <v>1</v>
      </c>
      <c r="L31" s="13">
        <f t="shared" si="29"/>
        <v>0</v>
      </c>
      <c r="M31" s="13">
        <f t="shared" ca="1" si="29"/>
        <v>0</v>
      </c>
      <c r="N31" s="13">
        <f t="shared" ca="1" si="29"/>
        <v>0</v>
      </c>
      <c r="O31" s="13">
        <f t="shared" ca="1" si="29"/>
        <v>0</v>
      </c>
      <c r="P31" s="13">
        <f t="shared" ca="1" si="6"/>
        <v>5</v>
      </c>
      <c r="Q31">
        <f t="shared" si="26"/>
        <v>2</v>
      </c>
      <c r="R31" s="13" t="str">
        <f t="shared" si="30"/>
        <v>3E</v>
      </c>
      <c r="S31" s="13" t="str">
        <f t="shared" si="30"/>
        <v>3G</v>
      </c>
      <c r="T31" s="13" t="str">
        <f t="shared" si="30"/>
        <v>3J</v>
      </c>
      <c r="U31" s="13" t="str">
        <f t="shared" si="30"/>
        <v>3C</v>
      </c>
      <c r="V31" s="13" t="str">
        <f t="shared" si="30"/>
        <v>3H</v>
      </c>
      <c r="W31" s="13" t="str">
        <f t="shared" si="30"/>
        <v>3D</v>
      </c>
      <c r="X31" s="13" t="str">
        <f t="shared" si="30"/>
        <v>3L</v>
      </c>
      <c r="Y31" s="13" t="str">
        <f t="shared" si="30"/>
        <v>3K</v>
      </c>
      <c r="AA31" s="13" t="str">
        <f t="shared" ca="1" si="8"/>
        <v/>
      </c>
      <c r="AB31" s="13" t="str">
        <f t="shared" ca="1" si="9"/>
        <v/>
      </c>
      <c r="AC31" s="13" t="str">
        <f t="shared" ca="1" si="10"/>
        <v/>
      </c>
      <c r="AD31" s="13" t="str">
        <f t="shared" ca="1" si="11"/>
        <v/>
      </c>
      <c r="AE31" s="13" t="str">
        <f t="shared" ca="1" si="12"/>
        <v/>
      </c>
      <c r="AF31" s="13" t="str">
        <f t="shared" ca="1" si="13"/>
        <v/>
      </c>
      <c r="AG31" s="13" t="str">
        <f t="shared" ca="1" si="14"/>
        <v/>
      </c>
      <c r="AH31" s="13" t="str">
        <f t="shared" ca="1" si="15"/>
        <v/>
      </c>
      <c r="AJ31" s="6" t="str">
        <f t="shared" ca="1" si="16"/>
        <v/>
      </c>
      <c r="AK31" s="13" t="str">
        <f t="shared" ca="1" si="17"/>
        <v/>
      </c>
      <c r="AL31" s="13" t="str">
        <f t="shared" ca="1" si="18"/>
        <v/>
      </c>
      <c r="AM31" s="13" t="str">
        <f t="shared" ca="1" si="19"/>
        <v/>
      </c>
      <c r="AN31" s="13" t="str">
        <f t="shared" ca="1" si="20"/>
        <v/>
      </c>
      <c r="AO31" s="13" t="str">
        <f t="shared" ca="1" si="21"/>
        <v/>
      </c>
      <c r="AP31" s="13" t="str">
        <f t="shared" ca="1" si="22"/>
        <v/>
      </c>
      <c r="AQ31" s="58" t="str">
        <f t="shared" ca="1" si="23"/>
        <v/>
      </c>
      <c r="AV31">
        <v>13</v>
      </c>
      <c r="AW31" s="13" t="str">
        <f>IFERROR(FIND(AW$18,'6. KORUNDE'!$F16),"")</f>
        <v/>
      </c>
      <c r="AX31" s="13">
        <f>IFERROR(FIND(AX$18,'6. KORUNDE'!$F16),"")</f>
        <v>20</v>
      </c>
      <c r="AY31" s="13" t="str">
        <f>IFERROR(FIND(AY$18,'6. KORUNDE'!$F16),"")</f>
        <v/>
      </c>
      <c r="AZ31" s="13" t="str">
        <f>IFERROR(FIND(AZ$18,'6. KORUNDE'!$F16),"")</f>
        <v/>
      </c>
      <c r="BA31" s="13" t="str">
        <f>IFERROR(FIND(BA$18,'6. KORUNDE'!$F16),"")</f>
        <v/>
      </c>
      <c r="BB31" s="13" t="str">
        <f>IFERROR(FIND(BB$18,'6. KORUNDE'!$F16),"")</f>
        <v/>
      </c>
      <c r="BC31" s="13" t="str">
        <f>IFERROR(FIND(BC$18,'6. KORUNDE'!$F16),"")</f>
        <v/>
      </c>
      <c r="BD31" s="13" t="str">
        <f>IFERROR(FIND(BD$18,'6. KORUNDE'!$F16),"")</f>
        <v/>
      </c>
    </row>
    <row r="32" spans="1:57" x14ac:dyDescent="0.2">
      <c r="A32" t="s">
        <v>1169</v>
      </c>
      <c r="D32" s="13">
        <f t="shared" si="29"/>
        <v>0</v>
      </c>
      <c r="E32" s="13">
        <f t="shared" si="29"/>
        <v>0</v>
      </c>
      <c r="F32" s="13">
        <f t="shared" ca="1" si="29"/>
        <v>1</v>
      </c>
      <c r="G32" s="13">
        <f t="shared" ca="1" si="29"/>
        <v>1</v>
      </c>
      <c r="H32" s="13">
        <f t="shared" ca="1" si="29"/>
        <v>1</v>
      </c>
      <c r="I32" s="13">
        <f t="shared" si="29"/>
        <v>0</v>
      </c>
      <c r="J32" s="13">
        <f t="shared" ca="1" si="29"/>
        <v>1</v>
      </c>
      <c r="K32" s="13">
        <f t="shared" ca="1" si="29"/>
        <v>1</v>
      </c>
      <c r="L32" s="13">
        <f t="shared" ca="1" si="29"/>
        <v>1</v>
      </c>
      <c r="M32" s="13">
        <f t="shared" si="29"/>
        <v>0</v>
      </c>
      <c r="N32" s="13">
        <f t="shared" ca="1" si="29"/>
        <v>0</v>
      </c>
      <c r="O32" s="13">
        <f t="shared" ca="1" si="29"/>
        <v>0</v>
      </c>
      <c r="P32" s="13">
        <f t="shared" ca="1" si="6"/>
        <v>6</v>
      </c>
      <c r="Q32">
        <f t="shared" si="26"/>
        <v>2</v>
      </c>
      <c r="R32" s="13" t="str">
        <f t="shared" si="30"/>
        <v>3E</v>
      </c>
      <c r="S32" s="13" t="str">
        <f t="shared" si="30"/>
        <v>3G</v>
      </c>
      <c r="T32" s="13" t="str">
        <f t="shared" si="30"/>
        <v>3I</v>
      </c>
      <c r="U32" s="13" t="str">
        <f t="shared" si="30"/>
        <v>3C</v>
      </c>
      <c r="V32" s="13" t="str">
        <f t="shared" si="30"/>
        <v>3H</v>
      </c>
      <c r="W32" s="13" t="str">
        <f t="shared" si="30"/>
        <v>3D</v>
      </c>
      <c r="X32" s="13" t="str">
        <f t="shared" si="30"/>
        <v>3L</v>
      </c>
      <c r="Y32" s="13" t="str">
        <f t="shared" si="30"/>
        <v>3K</v>
      </c>
      <c r="AA32" s="13" t="str">
        <f t="shared" ca="1" si="8"/>
        <v/>
      </c>
      <c r="AB32" s="13" t="str">
        <f t="shared" ca="1" si="9"/>
        <v/>
      </c>
      <c r="AC32" s="13" t="str">
        <f t="shared" ca="1" si="10"/>
        <v/>
      </c>
      <c r="AD32" s="13" t="str">
        <f t="shared" ca="1" si="11"/>
        <v/>
      </c>
      <c r="AE32" s="13" t="str">
        <f t="shared" ca="1" si="12"/>
        <v/>
      </c>
      <c r="AF32" s="13" t="str">
        <f t="shared" ca="1" si="13"/>
        <v/>
      </c>
      <c r="AG32" s="13" t="str">
        <f t="shared" ca="1" si="14"/>
        <v/>
      </c>
      <c r="AH32" s="13" t="str">
        <f t="shared" ca="1" si="15"/>
        <v/>
      </c>
      <c r="AJ32" s="6" t="str">
        <f t="shared" ca="1" si="16"/>
        <v/>
      </c>
      <c r="AK32" s="13" t="str">
        <f t="shared" ca="1" si="17"/>
        <v/>
      </c>
      <c r="AL32" s="13" t="str">
        <f t="shared" ca="1" si="18"/>
        <v/>
      </c>
      <c r="AM32" s="13" t="str">
        <f t="shared" ca="1" si="19"/>
        <v/>
      </c>
      <c r="AN32" s="13" t="str">
        <f t="shared" ca="1" si="20"/>
        <v/>
      </c>
      <c r="AO32" s="13" t="str">
        <f t="shared" ca="1" si="21"/>
        <v/>
      </c>
      <c r="AP32" s="13" t="str">
        <f t="shared" ca="1" si="22"/>
        <v/>
      </c>
      <c r="AQ32" s="58" t="str">
        <f t="shared" ca="1" si="23"/>
        <v/>
      </c>
      <c r="AV32">
        <v>14</v>
      </c>
      <c r="AW32" s="13" t="str">
        <f>IFERROR(FIND(AW$18,'6. KORUNDE'!$F17),"")</f>
        <v/>
      </c>
      <c r="AX32" s="13" t="str">
        <f>IFERROR(FIND(AX$18,'6. KORUNDE'!$F17),"")</f>
        <v/>
      </c>
      <c r="AY32" s="13" t="str">
        <f>IFERROR(FIND(AY$18,'6. KORUNDE'!$F17),"")</f>
        <v/>
      </c>
      <c r="AZ32" s="13" t="str">
        <f>IFERROR(FIND(AZ$18,'6. KORUNDE'!$F17),"")</f>
        <v/>
      </c>
      <c r="BA32" s="13" t="str">
        <f>IFERROR(FIND(BA$18,'6. KORUNDE'!$F17),"")</f>
        <v/>
      </c>
      <c r="BB32" s="13" t="str">
        <f>IFERROR(FIND(BB$18,'6. KORUNDE'!$F17),"")</f>
        <v/>
      </c>
      <c r="BC32" s="13" t="str">
        <f>IFERROR(FIND(BC$18,'6. KORUNDE'!$F17),"")</f>
        <v/>
      </c>
      <c r="BD32" s="13" t="str">
        <f>IFERROR(FIND(BD$18,'6. KORUNDE'!$F17),"")</f>
        <v/>
      </c>
    </row>
    <row r="33" spans="1:57" x14ac:dyDescent="0.2">
      <c r="A33" t="s">
        <v>1170</v>
      </c>
      <c r="D33" s="13">
        <f t="shared" si="29"/>
        <v>0</v>
      </c>
      <c r="E33" s="13">
        <f t="shared" si="29"/>
        <v>0</v>
      </c>
      <c r="F33" s="13">
        <f t="shared" ca="1" si="29"/>
        <v>1</v>
      </c>
      <c r="G33" s="13">
        <f t="shared" ca="1" si="29"/>
        <v>1</v>
      </c>
      <c r="H33" s="13">
        <f t="shared" ca="1" si="29"/>
        <v>1</v>
      </c>
      <c r="I33" s="13">
        <f t="shared" si="29"/>
        <v>0</v>
      </c>
      <c r="J33" s="13">
        <f t="shared" ca="1" si="29"/>
        <v>1</v>
      </c>
      <c r="K33" s="13">
        <f t="shared" ca="1" si="29"/>
        <v>1</v>
      </c>
      <c r="L33" s="13">
        <f t="shared" ca="1" si="29"/>
        <v>1</v>
      </c>
      <c r="M33" s="13">
        <f t="shared" ca="1" si="29"/>
        <v>0</v>
      </c>
      <c r="N33" s="13">
        <f t="shared" si="29"/>
        <v>0</v>
      </c>
      <c r="O33" s="13">
        <f t="shared" ca="1" si="29"/>
        <v>0</v>
      </c>
      <c r="P33" s="13">
        <f t="shared" ca="1" si="6"/>
        <v>6</v>
      </c>
      <c r="Q33">
        <f t="shared" si="26"/>
        <v>2</v>
      </c>
      <c r="R33" s="13" t="str">
        <f t="shared" si="30"/>
        <v>3E</v>
      </c>
      <c r="S33" s="13" t="str">
        <f t="shared" si="30"/>
        <v>3G</v>
      </c>
      <c r="T33" s="13" t="str">
        <f t="shared" si="30"/>
        <v>3J</v>
      </c>
      <c r="U33" s="13" t="str">
        <f t="shared" si="30"/>
        <v>3C</v>
      </c>
      <c r="V33" s="13" t="str">
        <f t="shared" si="30"/>
        <v>3H</v>
      </c>
      <c r="W33" s="13" t="str">
        <f t="shared" si="30"/>
        <v>3D</v>
      </c>
      <c r="X33" s="13" t="str">
        <f t="shared" si="30"/>
        <v>3L</v>
      </c>
      <c r="Y33" s="13" t="str">
        <f t="shared" si="30"/>
        <v>3I</v>
      </c>
      <c r="AA33" s="13" t="str">
        <f t="shared" ca="1" si="8"/>
        <v/>
      </c>
      <c r="AB33" s="13" t="str">
        <f t="shared" ca="1" si="9"/>
        <v/>
      </c>
      <c r="AC33" s="13" t="str">
        <f t="shared" ca="1" si="10"/>
        <v/>
      </c>
      <c r="AD33" s="13" t="str">
        <f t="shared" ca="1" si="11"/>
        <v/>
      </c>
      <c r="AE33" s="13" t="str">
        <f t="shared" ca="1" si="12"/>
        <v/>
      </c>
      <c r="AF33" s="13" t="str">
        <f t="shared" ca="1" si="13"/>
        <v/>
      </c>
      <c r="AG33" s="13" t="str">
        <f t="shared" ca="1" si="14"/>
        <v/>
      </c>
      <c r="AH33" s="13" t="str">
        <f t="shared" ca="1" si="15"/>
        <v/>
      </c>
      <c r="AJ33" s="6" t="str">
        <f t="shared" ca="1" si="16"/>
        <v/>
      </c>
      <c r="AK33" s="13" t="str">
        <f t="shared" ca="1" si="17"/>
        <v/>
      </c>
      <c r="AL33" s="13" t="str">
        <f t="shared" ca="1" si="18"/>
        <v/>
      </c>
      <c r="AM33" s="13" t="str">
        <f t="shared" ca="1" si="19"/>
        <v/>
      </c>
      <c r="AN33" s="13" t="str">
        <f t="shared" ca="1" si="20"/>
        <v/>
      </c>
      <c r="AO33" s="13" t="str">
        <f t="shared" ca="1" si="21"/>
        <v/>
      </c>
      <c r="AP33" s="13" t="str">
        <f t="shared" ca="1" si="22"/>
        <v/>
      </c>
      <c r="AQ33" s="58" t="str">
        <f t="shared" ca="1" si="23"/>
        <v/>
      </c>
      <c r="AV33">
        <v>15</v>
      </c>
      <c r="AW33" s="13" t="str">
        <f>IFERROR(FIND(AW$18,'6. KORUNDE'!$F18),"")</f>
        <v/>
      </c>
      <c r="AX33" s="13" t="str">
        <f>IFERROR(FIND(AX$18,'6. KORUNDE'!$F18),"")</f>
        <v/>
      </c>
      <c r="AY33" s="13" t="str">
        <f>IFERROR(FIND(AY$18,'6. KORUNDE'!$F18),"")</f>
        <v/>
      </c>
      <c r="AZ33" s="13" t="str">
        <f>IFERROR(FIND(AZ$18,'6. KORUNDE'!$F18),"")</f>
        <v/>
      </c>
      <c r="BA33" s="13" t="str">
        <f>IFERROR(FIND(BA$18,'6. KORUNDE'!$F18),"")</f>
        <v/>
      </c>
      <c r="BB33" s="13" t="str">
        <f>IFERROR(FIND(BB$18,'6. KORUNDE'!$F18),"")</f>
        <v/>
      </c>
      <c r="BC33" s="13">
        <f>IFERROR(FIND(BC$18,'6. KORUNDE'!$F18),"")</f>
        <v>20</v>
      </c>
      <c r="BD33" s="13" t="str">
        <f>IFERROR(FIND(BD$18,'6. KORUNDE'!$F18),"")</f>
        <v/>
      </c>
    </row>
    <row r="34" spans="1:57" x14ac:dyDescent="0.2">
      <c r="A34" t="s">
        <v>1171</v>
      </c>
      <c r="D34" s="13">
        <f t="shared" si="29"/>
        <v>0</v>
      </c>
      <c r="E34" s="13">
        <f t="shared" si="29"/>
        <v>0</v>
      </c>
      <c r="F34" s="13">
        <f t="shared" ca="1" si="29"/>
        <v>1</v>
      </c>
      <c r="G34" s="13">
        <f t="shared" ca="1" si="29"/>
        <v>1</v>
      </c>
      <c r="H34" s="13">
        <f t="shared" ca="1" si="29"/>
        <v>1</v>
      </c>
      <c r="I34" s="13">
        <f t="shared" si="29"/>
        <v>0</v>
      </c>
      <c r="J34" s="13">
        <f t="shared" ca="1" si="29"/>
        <v>1</v>
      </c>
      <c r="K34" s="13">
        <f t="shared" ca="1" si="29"/>
        <v>1</v>
      </c>
      <c r="L34" s="13">
        <f t="shared" ca="1" si="29"/>
        <v>1</v>
      </c>
      <c r="M34" s="13">
        <f t="shared" ca="1" si="29"/>
        <v>0</v>
      </c>
      <c r="N34" s="13">
        <f t="shared" ca="1" si="29"/>
        <v>0</v>
      </c>
      <c r="O34" s="13">
        <f t="shared" si="29"/>
        <v>0</v>
      </c>
      <c r="P34" s="13">
        <f t="shared" ca="1" si="6"/>
        <v>6</v>
      </c>
      <c r="Q34">
        <f t="shared" si="26"/>
        <v>2</v>
      </c>
      <c r="R34" s="13" t="str">
        <f t="shared" si="30"/>
        <v>3E</v>
      </c>
      <c r="S34" s="13" t="str">
        <f t="shared" si="30"/>
        <v>3G</v>
      </c>
      <c r="T34" s="13" t="str">
        <f t="shared" si="30"/>
        <v>3J</v>
      </c>
      <c r="U34" s="13" t="str">
        <f t="shared" si="30"/>
        <v>3C</v>
      </c>
      <c r="V34" s="13" t="str">
        <f t="shared" si="30"/>
        <v>3H</v>
      </c>
      <c r="W34" s="13" t="str">
        <f t="shared" si="30"/>
        <v>3D</v>
      </c>
      <c r="X34" s="13" t="str">
        <f t="shared" si="30"/>
        <v>3I</v>
      </c>
      <c r="Y34" s="13" t="str">
        <f t="shared" si="30"/>
        <v>3K</v>
      </c>
      <c r="AA34" s="13" t="str">
        <f t="shared" ca="1" si="8"/>
        <v/>
      </c>
      <c r="AB34" s="13" t="str">
        <f t="shared" ca="1" si="9"/>
        <v/>
      </c>
      <c r="AC34" s="13" t="str">
        <f t="shared" ca="1" si="10"/>
        <v/>
      </c>
      <c r="AD34" s="13" t="str">
        <f t="shared" ca="1" si="11"/>
        <v/>
      </c>
      <c r="AE34" s="13" t="str">
        <f t="shared" ca="1" si="12"/>
        <v/>
      </c>
      <c r="AF34" s="13" t="str">
        <f t="shared" ca="1" si="13"/>
        <v/>
      </c>
      <c r="AG34" s="13" t="str">
        <f t="shared" ca="1" si="14"/>
        <v/>
      </c>
      <c r="AH34" s="13" t="str">
        <f t="shared" ca="1" si="15"/>
        <v/>
      </c>
      <c r="AJ34" s="6" t="str">
        <f t="shared" ca="1" si="16"/>
        <v/>
      </c>
      <c r="AK34" s="13" t="str">
        <f t="shared" ca="1" si="17"/>
        <v/>
      </c>
      <c r="AL34" s="13" t="str">
        <f t="shared" ca="1" si="18"/>
        <v/>
      </c>
      <c r="AM34" s="13" t="str">
        <f t="shared" ca="1" si="19"/>
        <v/>
      </c>
      <c r="AN34" s="13" t="str">
        <f t="shared" ca="1" si="20"/>
        <v/>
      </c>
      <c r="AO34" s="13" t="str">
        <f t="shared" ca="1" si="21"/>
        <v/>
      </c>
      <c r="AP34" s="13" t="str">
        <f t="shared" ca="1" si="22"/>
        <v/>
      </c>
      <c r="AQ34" s="58" t="str">
        <f t="shared" ca="1" si="23"/>
        <v/>
      </c>
      <c r="AV34">
        <v>16</v>
      </c>
      <c r="AW34" s="13" t="str">
        <f>IFERROR(FIND(AW$18,'6. KORUNDE'!$F19),"")</f>
        <v/>
      </c>
      <c r="AX34" s="13" t="str">
        <f>IFERROR(FIND(AX$18,'6. KORUNDE'!$F19),"")</f>
        <v/>
      </c>
      <c r="AY34" s="13" t="str">
        <f>IFERROR(FIND(AY$18,'6. KORUNDE'!$F19),"")</f>
        <v/>
      </c>
      <c r="AZ34" s="13" t="str">
        <f>IFERROR(FIND(AZ$18,'6. KORUNDE'!$F19),"")</f>
        <v/>
      </c>
      <c r="BA34" s="13" t="str">
        <f>IFERROR(FIND(BA$18,'6. KORUNDE'!$F19),"")</f>
        <v/>
      </c>
      <c r="BB34" s="13" t="str">
        <f>IFERROR(FIND(BB$18,'6. KORUNDE'!$F19),"")</f>
        <v/>
      </c>
      <c r="BC34" s="13" t="str">
        <f>IFERROR(FIND(BC$18,'6. KORUNDE'!$F19),"")</f>
        <v/>
      </c>
      <c r="BD34" s="13" t="str">
        <f>IFERROR(FIND(BD$18,'6. KORUNDE'!$F19),"")</f>
        <v/>
      </c>
    </row>
    <row r="35" spans="1:57" x14ac:dyDescent="0.2">
      <c r="A35" t="s">
        <v>1172</v>
      </c>
      <c r="D35" s="13">
        <f t="shared" ref="D35:O44" si="31">IF(IFERROR(FIND(D$3,$A35),0)&gt;0,D$4,0)</f>
        <v>0</v>
      </c>
      <c r="E35" s="13">
        <f t="shared" si="31"/>
        <v>0</v>
      </c>
      <c r="F35" s="13">
        <f t="shared" ca="1" si="31"/>
        <v>1</v>
      </c>
      <c r="G35" s="13">
        <f t="shared" ca="1" si="31"/>
        <v>1</v>
      </c>
      <c r="H35" s="13">
        <f t="shared" ca="1" si="31"/>
        <v>1</v>
      </c>
      <c r="I35" s="13">
        <f t="shared" ca="1" si="31"/>
        <v>1</v>
      </c>
      <c r="J35" s="13">
        <f t="shared" si="31"/>
        <v>0</v>
      </c>
      <c r="K35" s="13">
        <f t="shared" si="31"/>
        <v>0</v>
      </c>
      <c r="L35" s="13">
        <f t="shared" ca="1" si="31"/>
        <v>1</v>
      </c>
      <c r="M35" s="13">
        <f t="shared" ca="1" si="31"/>
        <v>0</v>
      </c>
      <c r="N35" s="13">
        <f t="shared" ca="1" si="31"/>
        <v>0</v>
      </c>
      <c r="O35" s="13">
        <f t="shared" ca="1" si="31"/>
        <v>0</v>
      </c>
      <c r="P35" s="13">
        <f t="shared" ca="1" si="6"/>
        <v>5</v>
      </c>
      <c r="Q35">
        <f t="shared" si="26"/>
        <v>2</v>
      </c>
      <c r="R35" s="13" t="str">
        <f t="shared" ref="R35:Y44" si="32">RIGHT(LEFT($A35,R$3+$Q35),2)</f>
        <v>3C</v>
      </c>
      <c r="S35" s="13" t="str">
        <f t="shared" si="32"/>
        <v>3J</v>
      </c>
      <c r="T35" s="13" t="str">
        <f t="shared" si="32"/>
        <v>3E</v>
      </c>
      <c r="U35" s="13" t="str">
        <f t="shared" si="32"/>
        <v>3D</v>
      </c>
      <c r="V35" s="13" t="str">
        <f t="shared" si="32"/>
        <v>3I</v>
      </c>
      <c r="W35" s="13" t="str">
        <f t="shared" si="32"/>
        <v>3F</v>
      </c>
      <c r="X35" s="13" t="str">
        <f t="shared" si="32"/>
        <v>3L</v>
      </c>
      <c r="Y35" s="13" t="str">
        <f t="shared" si="32"/>
        <v>3K</v>
      </c>
      <c r="AA35" s="13" t="str">
        <f t="shared" ca="1" si="8"/>
        <v/>
      </c>
      <c r="AB35" s="13" t="str">
        <f t="shared" ca="1" si="9"/>
        <v/>
      </c>
      <c r="AC35" s="13" t="str">
        <f t="shared" ca="1" si="10"/>
        <v/>
      </c>
      <c r="AD35" s="13" t="str">
        <f t="shared" ca="1" si="11"/>
        <v/>
      </c>
      <c r="AE35" s="13" t="str">
        <f t="shared" ca="1" si="12"/>
        <v/>
      </c>
      <c r="AF35" s="13" t="str">
        <f t="shared" ca="1" si="13"/>
        <v/>
      </c>
      <c r="AG35" s="13" t="str">
        <f t="shared" ca="1" si="14"/>
        <v/>
      </c>
      <c r="AH35" s="13" t="str">
        <f t="shared" ca="1" si="15"/>
        <v/>
      </c>
      <c r="AJ35" s="6" t="str">
        <f t="shared" ca="1" si="16"/>
        <v/>
      </c>
      <c r="AK35" s="13" t="str">
        <f t="shared" ca="1" si="17"/>
        <v/>
      </c>
      <c r="AL35" s="13" t="str">
        <f t="shared" ca="1" si="18"/>
        <v/>
      </c>
      <c r="AM35" s="13" t="str">
        <f t="shared" ca="1" si="19"/>
        <v/>
      </c>
      <c r="AN35" s="13" t="str">
        <f t="shared" ca="1" si="20"/>
        <v/>
      </c>
      <c r="AO35" s="13" t="str">
        <f t="shared" ca="1" si="21"/>
        <v/>
      </c>
      <c r="AP35" s="13" t="str">
        <f t="shared" ca="1" si="22"/>
        <v/>
      </c>
      <c r="AQ35" s="58" t="str">
        <f t="shared" ca="1" si="23"/>
        <v/>
      </c>
      <c r="AV35" t="s">
        <v>1173</v>
      </c>
      <c r="AW35" s="13">
        <f t="shared" ref="AW35:BD35" si="33">SUM(AW19:AW34)+30</f>
        <v>49</v>
      </c>
      <c r="AX35" s="13">
        <f t="shared" si="33"/>
        <v>50</v>
      </c>
      <c r="AY35" s="13">
        <f t="shared" si="33"/>
        <v>49</v>
      </c>
      <c r="AZ35" s="13">
        <f t="shared" si="33"/>
        <v>49</v>
      </c>
      <c r="BA35" s="13">
        <f t="shared" si="33"/>
        <v>50</v>
      </c>
      <c r="BB35" s="13">
        <f t="shared" si="33"/>
        <v>49</v>
      </c>
      <c r="BC35" s="13">
        <f t="shared" si="33"/>
        <v>50</v>
      </c>
      <c r="BD35" s="13">
        <f t="shared" si="33"/>
        <v>49</v>
      </c>
      <c r="BE35" t="s">
        <v>1174</v>
      </c>
    </row>
    <row r="36" spans="1:57" x14ac:dyDescent="0.2">
      <c r="A36" t="s">
        <v>1175</v>
      </c>
      <c r="D36" s="13">
        <f t="shared" si="31"/>
        <v>0</v>
      </c>
      <c r="E36" s="13">
        <f t="shared" si="31"/>
        <v>0</v>
      </c>
      <c r="F36" s="13">
        <f t="shared" ca="1" si="31"/>
        <v>1</v>
      </c>
      <c r="G36" s="13">
        <f t="shared" ca="1" si="31"/>
        <v>1</v>
      </c>
      <c r="H36" s="13">
        <f t="shared" ca="1" si="31"/>
        <v>1</v>
      </c>
      <c r="I36" s="13">
        <f t="shared" ca="1" si="31"/>
        <v>1</v>
      </c>
      <c r="J36" s="13">
        <f t="shared" si="31"/>
        <v>0</v>
      </c>
      <c r="K36" s="13">
        <f t="shared" ca="1" si="31"/>
        <v>1</v>
      </c>
      <c r="L36" s="13">
        <f t="shared" si="31"/>
        <v>0</v>
      </c>
      <c r="M36" s="13">
        <f t="shared" ca="1" si="31"/>
        <v>0</v>
      </c>
      <c r="N36" s="13">
        <f t="shared" ca="1" si="31"/>
        <v>0</v>
      </c>
      <c r="O36" s="13">
        <f t="shared" ca="1" si="31"/>
        <v>0</v>
      </c>
      <c r="P36" s="13">
        <f t="shared" ca="1" si="6"/>
        <v>5</v>
      </c>
      <c r="Q36">
        <f t="shared" si="26"/>
        <v>2</v>
      </c>
      <c r="R36" s="13" t="str">
        <f t="shared" si="32"/>
        <v>3C</v>
      </c>
      <c r="S36" s="13" t="str">
        <f t="shared" si="32"/>
        <v>3J</v>
      </c>
      <c r="T36" s="13" t="str">
        <f t="shared" si="32"/>
        <v>3E</v>
      </c>
      <c r="U36" s="13" t="str">
        <f t="shared" si="32"/>
        <v>3D</v>
      </c>
      <c r="V36" s="13" t="str">
        <f t="shared" si="32"/>
        <v>3H</v>
      </c>
      <c r="W36" s="13" t="str">
        <f t="shared" si="32"/>
        <v>3F</v>
      </c>
      <c r="X36" s="13" t="str">
        <f t="shared" si="32"/>
        <v>3L</v>
      </c>
      <c r="Y36" s="13" t="str">
        <f t="shared" si="32"/>
        <v>3K</v>
      </c>
      <c r="AA36" s="13" t="str">
        <f t="shared" ca="1" si="8"/>
        <v/>
      </c>
      <c r="AB36" s="13" t="str">
        <f t="shared" ca="1" si="9"/>
        <v/>
      </c>
      <c r="AC36" s="13" t="str">
        <f t="shared" ca="1" si="10"/>
        <v/>
      </c>
      <c r="AD36" s="13" t="str">
        <f t="shared" ca="1" si="11"/>
        <v/>
      </c>
      <c r="AE36" s="13" t="str">
        <f t="shared" ca="1" si="12"/>
        <v/>
      </c>
      <c r="AF36" s="13" t="str">
        <f t="shared" ca="1" si="13"/>
        <v/>
      </c>
      <c r="AG36" s="13" t="str">
        <f t="shared" ca="1" si="14"/>
        <v/>
      </c>
      <c r="AH36" s="13" t="str">
        <f t="shared" ca="1" si="15"/>
        <v/>
      </c>
      <c r="AJ36" s="6" t="str">
        <f t="shared" ca="1" si="16"/>
        <v/>
      </c>
      <c r="AK36" s="13" t="str">
        <f t="shared" ca="1" si="17"/>
        <v/>
      </c>
      <c r="AL36" s="13" t="str">
        <f t="shared" ca="1" si="18"/>
        <v/>
      </c>
      <c r="AM36" s="13" t="str">
        <f t="shared" ca="1" si="19"/>
        <v/>
      </c>
      <c r="AN36" s="13" t="str">
        <f t="shared" ca="1" si="20"/>
        <v/>
      </c>
      <c r="AO36" s="13" t="str">
        <f t="shared" ca="1" si="21"/>
        <v/>
      </c>
      <c r="AP36" s="13" t="str">
        <f t="shared" ca="1" si="22"/>
        <v/>
      </c>
      <c r="AQ36" s="58" t="str">
        <f t="shared" ca="1" si="23"/>
        <v/>
      </c>
      <c r="AV36">
        <v>1</v>
      </c>
      <c r="AW36" s="13" t="str">
        <f>IF(AW19="","",RIGHT(LEFT('6. KORUNDE'!$F4,AW$35),5))</f>
        <v/>
      </c>
      <c r="AX36" s="13" t="str">
        <f>IF(AX19="","",RIGHT(LEFT('6. KORUNDE'!$F4,AX$35),5))</f>
        <v/>
      </c>
      <c r="AY36" s="13" t="str">
        <f>IF(AY19="","",RIGHT(LEFT('6. KORUNDE'!$F4,AY$35),5))</f>
        <v/>
      </c>
      <c r="AZ36" s="13" t="str">
        <f>IF(AZ19="","",RIGHT(LEFT('6. KORUNDE'!$F4,AZ$35),5))</f>
        <v/>
      </c>
      <c r="BA36" s="13" t="str">
        <f>IF(BA19="","",RIGHT(LEFT('6. KORUNDE'!$F4,BA$35),5))</f>
        <v/>
      </c>
      <c r="BB36" s="13" t="str">
        <f>IF(BB19="","",RIGHT(LEFT('6. KORUNDE'!$F4,BB$35),5))</f>
        <v/>
      </c>
      <c r="BC36" s="13" t="str">
        <f>IF(BC19="","",RIGHT(LEFT('6. KORUNDE'!$F4,BC$35),5))</f>
        <v/>
      </c>
      <c r="BD36" s="13" t="str">
        <f>IF(BD19="","",RIGHT(LEFT('6. KORUNDE'!$F4,BD$35),5))</f>
        <v/>
      </c>
      <c r="BE36" t="s">
        <v>1176</v>
      </c>
    </row>
    <row r="37" spans="1:57" x14ac:dyDescent="0.2">
      <c r="A37" t="s">
        <v>1177</v>
      </c>
      <c r="D37" s="13">
        <f t="shared" si="31"/>
        <v>0</v>
      </c>
      <c r="E37" s="13">
        <f t="shared" si="31"/>
        <v>0</v>
      </c>
      <c r="F37" s="13">
        <f t="shared" ca="1" si="31"/>
        <v>1</v>
      </c>
      <c r="G37" s="13">
        <f t="shared" ca="1" si="31"/>
        <v>1</v>
      </c>
      <c r="H37" s="13">
        <f t="shared" ca="1" si="31"/>
        <v>1</v>
      </c>
      <c r="I37" s="13">
        <f t="shared" ca="1" si="31"/>
        <v>1</v>
      </c>
      <c r="J37" s="13">
        <f t="shared" si="31"/>
        <v>0</v>
      </c>
      <c r="K37" s="13">
        <f t="shared" ca="1" si="31"/>
        <v>1</v>
      </c>
      <c r="L37" s="13">
        <f t="shared" ca="1" si="31"/>
        <v>1</v>
      </c>
      <c r="M37" s="13">
        <f t="shared" si="31"/>
        <v>0</v>
      </c>
      <c r="N37" s="13">
        <f t="shared" ca="1" si="31"/>
        <v>0</v>
      </c>
      <c r="O37" s="13">
        <f t="shared" ca="1" si="31"/>
        <v>0</v>
      </c>
      <c r="P37" s="13">
        <f t="shared" ca="1" si="6"/>
        <v>6</v>
      </c>
      <c r="Q37">
        <f t="shared" si="26"/>
        <v>2</v>
      </c>
      <c r="R37" s="13" t="str">
        <f t="shared" si="32"/>
        <v>3C</v>
      </c>
      <c r="S37" s="13" t="str">
        <f t="shared" si="32"/>
        <v>3E</v>
      </c>
      <c r="T37" s="13" t="str">
        <f t="shared" si="32"/>
        <v>3I</v>
      </c>
      <c r="U37" s="13" t="str">
        <f t="shared" si="32"/>
        <v>3D</v>
      </c>
      <c r="V37" s="13" t="str">
        <f t="shared" si="32"/>
        <v>3H</v>
      </c>
      <c r="W37" s="13" t="str">
        <f t="shared" si="32"/>
        <v>3F</v>
      </c>
      <c r="X37" s="13" t="str">
        <f t="shared" si="32"/>
        <v>3L</v>
      </c>
      <c r="Y37" s="13" t="str">
        <f t="shared" si="32"/>
        <v>3K</v>
      </c>
      <c r="AA37" s="13" t="str">
        <f t="shared" ca="1" si="8"/>
        <v/>
      </c>
      <c r="AB37" s="13" t="str">
        <f t="shared" ca="1" si="9"/>
        <v/>
      </c>
      <c r="AC37" s="13" t="str">
        <f t="shared" ca="1" si="10"/>
        <v/>
      </c>
      <c r="AD37" s="13" t="str">
        <f t="shared" ca="1" si="11"/>
        <v/>
      </c>
      <c r="AE37" s="13" t="str">
        <f t="shared" ca="1" si="12"/>
        <v/>
      </c>
      <c r="AF37" s="13" t="str">
        <f t="shared" ca="1" si="13"/>
        <v/>
      </c>
      <c r="AG37" s="13" t="str">
        <f t="shared" ca="1" si="14"/>
        <v/>
      </c>
      <c r="AH37" s="13" t="str">
        <f t="shared" ca="1" si="15"/>
        <v/>
      </c>
      <c r="AJ37" s="6" t="str">
        <f t="shared" ca="1" si="16"/>
        <v/>
      </c>
      <c r="AK37" s="13" t="str">
        <f t="shared" ca="1" si="17"/>
        <v/>
      </c>
      <c r="AL37" s="13" t="str">
        <f t="shared" ca="1" si="18"/>
        <v/>
      </c>
      <c r="AM37" s="13" t="str">
        <f t="shared" ca="1" si="19"/>
        <v/>
      </c>
      <c r="AN37" s="13" t="str">
        <f t="shared" ca="1" si="20"/>
        <v/>
      </c>
      <c r="AO37" s="13" t="str">
        <f t="shared" ca="1" si="21"/>
        <v/>
      </c>
      <c r="AP37" s="13" t="str">
        <f t="shared" ca="1" si="22"/>
        <v/>
      </c>
      <c r="AQ37" s="58" t="str">
        <f t="shared" ca="1" si="23"/>
        <v/>
      </c>
      <c r="AV37">
        <v>2</v>
      </c>
      <c r="AW37" s="13" t="str">
        <f>IF(AW20="","",RIGHT(LEFT('6. KORUNDE'!$F5,AW$35),5))</f>
        <v/>
      </c>
      <c r="AX37" s="13" t="str">
        <f>IF(AX20="","",RIGHT(LEFT('6. KORUNDE'!$F5,AX$35),5))</f>
        <v/>
      </c>
      <c r="AY37" s="13" t="str">
        <f>IF(AY20="","",RIGHT(LEFT('6. KORUNDE'!$F5,AY$35),5))</f>
        <v/>
      </c>
      <c r="AZ37" s="13" t="str">
        <f>IF(AZ20="","",RIGHT(LEFT('6. KORUNDE'!$F5,AZ$35),5))</f>
        <v>ABCDF</v>
      </c>
      <c r="BA37" s="13" t="str">
        <f>IF(BA20="","",RIGHT(LEFT('6. KORUNDE'!$F5,BA$35),5))</f>
        <v/>
      </c>
      <c r="BB37" s="13" t="str">
        <f>IF(BB20="","",RIGHT(LEFT('6. KORUNDE'!$F5,BB$35),5))</f>
        <v/>
      </c>
      <c r="BC37" s="13" t="str">
        <f>IF(BC20="","",RIGHT(LEFT('6. KORUNDE'!$F5,BC$35),5))</f>
        <v/>
      </c>
      <c r="BD37" s="13" t="str">
        <f>IF(BD20="","",RIGHT(LEFT('6. KORUNDE'!$F5,BD$35),5))</f>
        <v/>
      </c>
    </row>
    <row r="38" spans="1:57" x14ac:dyDescent="0.2">
      <c r="A38" t="s">
        <v>1178</v>
      </c>
      <c r="D38" s="13">
        <f t="shared" si="31"/>
        <v>0</v>
      </c>
      <c r="E38" s="13">
        <f t="shared" si="31"/>
        <v>0</v>
      </c>
      <c r="F38" s="13">
        <f t="shared" ca="1" si="31"/>
        <v>1</v>
      </c>
      <c r="G38" s="13">
        <f t="shared" ca="1" si="31"/>
        <v>1</v>
      </c>
      <c r="H38" s="13">
        <f t="shared" ca="1" si="31"/>
        <v>1</v>
      </c>
      <c r="I38" s="13">
        <f t="shared" ca="1" si="31"/>
        <v>1</v>
      </c>
      <c r="J38" s="13">
        <f t="shared" si="31"/>
        <v>0</v>
      </c>
      <c r="K38" s="13">
        <f t="shared" ca="1" si="31"/>
        <v>1</v>
      </c>
      <c r="L38" s="13">
        <f t="shared" ca="1" si="31"/>
        <v>1</v>
      </c>
      <c r="M38" s="13">
        <f t="shared" ca="1" si="31"/>
        <v>0</v>
      </c>
      <c r="N38" s="13">
        <f t="shared" si="31"/>
        <v>0</v>
      </c>
      <c r="O38" s="13">
        <f t="shared" ca="1" si="31"/>
        <v>0</v>
      </c>
      <c r="P38" s="13">
        <f t="shared" ca="1" si="6"/>
        <v>6</v>
      </c>
      <c r="Q38">
        <f t="shared" si="26"/>
        <v>2</v>
      </c>
      <c r="R38" s="13" t="str">
        <f t="shared" si="32"/>
        <v>3C</v>
      </c>
      <c r="S38" s="13" t="str">
        <f t="shared" si="32"/>
        <v>3J</v>
      </c>
      <c r="T38" s="13" t="str">
        <f t="shared" si="32"/>
        <v>3E</v>
      </c>
      <c r="U38" s="13" t="str">
        <f t="shared" si="32"/>
        <v>3D</v>
      </c>
      <c r="V38" s="13" t="str">
        <f t="shared" si="32"/>
        <v>3H</v>
      </c>
      <c r="W38" s="13" t="str">
        <f t="shared" si="32"/>
        <v>3F</v>
      </c>
      <c r="X38" s="13" t="str">
        <f t="shared" si="32"/>
        <v>3L</v>
      </c>
      <c r="Y38" s="13" t="str">
        <f t="shared" si="32"/>
        <v>3I</v>
      </c>
      <c r="AA38" s="13" t="str">
        <f t="shared" ca="1" si="8"/>
        <v/>
      </c>
      <c r="AB38" s="13" t="str">
        <f t="shared" ca="1" si="9"/>
        <v/>
      </c>
      <c r="AC38" s="13" t="str">
        <f t="shared" ca="1" si="10"/>
        <v/>
      </c>
      <c r="AD38" s="13" t="str">
        <f t="shared" ca="1" si="11"/>
        <v/>
      </c>
      <c r="AE38" s="13" t="str">
        <f t="shared" ca="1" si="12"/>
        <v/>
      </c>
      <c r="AF38" s="13" t="str">
        <f t="shared" ca="1" si="13"/>
        <v/>
      </c>
      <c r="AG38" s="13" t="str">
        <f t="shared" ca="1" si="14"/>
        <v/>
      </c>
      <c r="AH38" s="13" t="str">
        <f t="shared" ca="1" si="15"/>
        <v/>
      </c>
      <c r="AJ38" s="6" t="str">
        <f t="shared" ca="1" si="16"/>
        <v/>
      </c>
      <c r="AK38" s="13" t="str">
        <f t="shared" ca="1" si="17"/>
        <v/>
      </c>
      <c r="AL38" s="13" t="str">
        <f t="shared" ca="1" si="18"/>
        <v/>
      </c>
      <c r="AM38" s="13" t="str">
        <f t="shared" ca="1" si="19"/>
        <v/>
      </c>
      <c r="AN38" s="13" t="str">
        <f t="shared" ca="1" si="20"/>
        <v/>
      </c>
      <c r="AO38" s="13" t="str">
        <f t="shared" ca="1" si="21"/>
        <v/>
      </c>
      <c r="AP38" s="13" t="str">
        <f t="shared" ca="1" si="22"/>
        <v/>
      </c>
      <c r="AQ38" s="58" t="str">
        <f t="shared" ca="1" si="23"/>
        <v/>
      </c>
      <c r="AV38">
        <v>3</v>
      </c>
      <c r="AW38" s="13" t="str">
        <f>IF(AW21="","",RIGHT(LEFT('6. KORUNDE'!$F6,AW$35),5))</f>
        <v/>
      </c>
      <c r="AX38" s="13" t="str">
        <f>IF(AX21="","",RIGHT(LEFT('6. KORUNDE'!$F6,AX$35),5))</f>
        <v/>
      </c>
      <c r="AY38" s="13" t="str">
        <f>IF(AY21="","",RIGHT(LEFT('6. KORUNDE'!$F6,AY$35),5))</f>
        <v/>
      </c>
      <c r="AZ38" s="13" t="str">
        <f>IF(AZ21="","",RIGHT(LEFT('6. KORUNDE'!$F6,AZ$35),5))</f>
        <v/>
      </c>
      <c r="BA38" s="13" t="str">
        <f>IF(BA21="","",RIGHT(LEFT('6. KORUNDE'!$F6,BA$35),5))</f>
        <v/>
      </c>
      <c r="BB38" s="13" t="str">
        <f>IF(BB21="","",RIGHT(LEFT('6. KORUNDE'!$F6,BB$35),5))</f>
        <v/>
      </c>
      <c r="BC38" s="13" t="str">
        <f>IF(BC21="","",RIGHT(LEFT('6. KORUNDE'!$F6,BC$35),5))</f>
        <v/>
      </c>
      <c r="BD38" s="13" t="str">
        <f>IF(BD21="","",RIGHT(LEFT('6. KORUNDE'!$F6,BD$35),5))</f>
        <v/>
      </c>
    </row>
    <row r="39" spans="1:57" x14ac:dyDescent="0.2">
      <c r="A39" t="s">
        <v>1179</v>
      </c>
      <c r="D39" s="13">
        <f t="shared" si="31"/>
        <v>0</v>
      </c>
      <c r="E39" s="13">
        <f t="shared" si="31"/>
        <v>0</v>
      </c>
      <c r="F39" s="13">
        <f t="shared" ca="1" si="31"/>
        <v>1</v>
      </c>
      <c r="G39" s="13">
        <f t="shared" ca="1" si="31"/>
        <v>1</v>
      </c>
      <c r="H39" s="13">
        <f t="shared" ca="1" si="31"/>
        <v>1</v>
      </c>
      <c r="I39" s="13">
        <f t="shared" ca="1" si="31"/>
        <v>1</v>
      </c>
      <c r="J39" s="13">
        <f t="shared" si="31"/>
        <v>0</v>
      </c>
      <c r="K39" s="13">
        <f t="shared" ca="1" si="31"/>
        <v>1</v>
      </c>
      <c r="L39" s="13">
        <f t="shared" ca="1" si="31"/>
        <v>1</v>
      </c>
      <c r="M39" s="13">
        <f t="shared" ca="1" si="31"/>
        <v>0</v>
      </c>
      <c r="N39" s="13">
        <f t="shared" ca="1" si="31"/>
        <v>0</v>
      </c>
      <c r="O39" s="13">
        <f t="shared" si="31"/>
        <v>0</v>
      </c>
      <c r="P39" s="13">
        <f t="shared" ca="1" si="6"/>
        <v>6</v>
      </c>
      <c r="Q39">
        <f t="shared" si="26"/>
        <v>2</v>
      </c>
      <c r="R39" s="13" t="str">
        <f t="shared" si="32"/>
        <v>3C</v>
      </c>
      <c r="S39" s="13" t="str">
        <f t="shared" si="32"/>
        <v>3J</v>
      </c>
      <c r="T39" s="13" t="str">
        <f t="shared" si="32"/>
        <v>3E</v>
      </c>
      <c r="U39" s="13" t="str">
        <f t="shared" si="32"/>
        <v>3D</v>
      </c>
      <c r="V39" s="13" t="str">
        <f t="shared" si="32"/>
        <v>3H</v>
      </c>
      <c r="W39" s="13" t="str">
        <f t="shared" si="32"/>
        <v>3F</v>
      </c>
      <c r="X39" s="13" t="str">
        <f t="shared" si="32"/>
        <v>3I</v>
      </c>
      <c r="Y39" s="13" t="str">
        <f t="shared" si="32"/>
        <v>3K</v>
      </c>
      <c r="AA39" s="13" t="str">
        <f t="shared" ca="1" si="8"/>
        <v/>
      </c>
      <c r="AB39" s="13" t="str">
        <f t="shared" ca="1" si="9"/>
        <v/>
      </c>
      <c r="AC39" s="13" t="str">
        <f t="shared" ca="1" si="10"/>
        <v/>
      </c>
      <c r="AD39" s="13" t="str">
        <f t="shared" ca="1" si="11"/>
        <v/>
      </c>
      <c r="AE39" s="13" t="str">
        <f t="shared" ca="1" si="12"/>
        <v/>
      </c>
      <c r="AF39" s="13" t="str">
        <f t="shared" ca="1" si="13"/>
        <v/>
      </c>
      <c r="AG39" s="13" t="str">
        <f t="shared" ca="1" si="14"/>
        <v/>
      </c>
      <c r="AH39" s="13" t="str">
        <f t="shared" ca="1" si="15"/>
        <v/>
      </c>
      <c r="AJ39" s="6" t="str">
        <f t="shared" ca="1" si="16"/>
        <v/>
      </c>
      <c r="AK39" s="13" t="str">
        <f t="shared" ca="1" si="17"/>
        <v/>
      </c>
      <c r="AL39" s="13" t="str">
        <f t="shared" ca="1" si="18"/>
        <v/>
      </c>
      <c r="AM39" s="13" t="str">
        <f t="shared" ca="1" si="19"/>
        <v/>
      </c>
      <c r="AN39" s="13" t="str">
        <f t="shared" ca="1" si="20"/>
        <v/>
      </c>
      <c r="AO39" s="13" t="str">
        <f t="shared" ca="1" si="21"/>
        <v/>
      </c>
      <c r="AP39" s="13" t="str">
        <f t="shared" ca="1" si="22"/>
        <v/>
      </c>
      <c r="AQ39" s="58" t="str">
        <f t="shared" ca="1" si="23"/>
        <v/>
      </c>
      <c r="AV39">
        <v>4</v>
      </c>
      <c r="AW39" s="13" t="str">
        <f>IF(AW22="","",RIGHT(LEFT('6. KORUNDE'!$F7,AW$35),5))</f>
        <v/>
      </c>
      <c r="AX39" s="13" t="str">
        <f>IF(AX22="","",RIGHT(LEFT('6. KORUNDE'!$F7,AX$35),5))</f>
        <v/>
      </c>
      <c r="AY39" s="13" t="str">
        <f>IF(AY22="","",RIGHT(LEFT('6. KORUNDE'!$F7,AY$35),5))</f>
        <v/>
      </c>
      <c r="AZ39" s="13" t="str">
        <f>IF(AZ22="","",RIGHT(LEFT('6. KORUNDE'!$F7,AZ$35),5))</f>
        <v/>
      </c>
      <c r="BA39" s="13" t="str">
        <f>IF(BA22="","",RIGHT(LEFT('6. KORUNDE'!$F7,BA$35),5))</f>
        <v/>
      </c>
      <c r="BB39" s="13" t="str">
        <f>IF(BB22="","",RIGHT(LEFT('6. KORUNDE'!$F7,BB$35),5))</f>
        <v/>
      </c>
      <c r="BC39" s="13" t="str">
        <f>IF(BC22="","",RIGHT(LEFT('6. KORUNDE'!$F7,BC$35),5))</f>
        <v/>
      </c>
      <c r="BD39" s="13" t="str">
        <f>IF(BD22="","",RIGHT(LEFT('6. KORUNDE'!$F7,BD$35),5))</f>
        <v/>
      </c>
    </row>
    <row r="40" spans="1:57" x14ac:dyDescent="0.2">
      <c r="A40" t="s">
        <v>1180</v>
      </c>
      <c r="D40" s="13">
        <f t="shared" si="31"/>
        <v>0</v>
      </c>
      <c r="E40" s="13">
        <f t="shared" si="31"/>
        <v>0</v>
      </c>
      <c r="F40" s="13">
        <f t="shared" ca="1" si="31"/>
        <v>1</v>
      </c>
      <c r="G40" s="13">
        <f t="shared" ca="1" si="31"/>
        <v>1</v>
      </c>
      <c r="H40" s="13">
        <f t="shared" ca="1" si="31"/>
        <v>1</v>
      </c>
      <c r="I40" s="13">
        <f t="shared" ca="1" si="31"/>
        <v>1</v>
      </c>
      <c r="J40" s="13">
        <f t="shared" ca="1" si="31"/>
        <v>1</v>
      </c>
      <c r="K40" s="13">
        <f t="shared" si="31"/>
        <v>0</v>
      </c>
      <c r="L40" s="13">
        <f t="shared" si="31"/>
        <v>0</v>
      </c>
      <c r="M40" s="13">
        <f t="shared" ca="1" si="31"/>
        <v>0</v>
      </c>
      <c r="N40" s="13">
        <f t="shared" ca="1" si="31"/>
        <v>0</v>
      </c>
      <c r="O40" s="13">
        <f t="shared" ca="1" si="31"/>
        <v>0</v>
      </c>
      <c r="P40" s="13">
        <f t="shared" ca="1" si="6"/>
        <v>5</v>
      </c>
      <c r="Q40">
        <f t="shared" si="26"/>
        <v>2</v>
      </c>
      <c r="R40" s="13" t="str">
        <f t="shared" si="32"/>
        <v>3C</v>
      </c>
      <c r="S40" s="13" t="str">
        <f t="shared" si="32"/>
        <v>3G</v>
      </c>
      <c r="T40" s="13" t="str">
        <f t="shared" si="32"/>
        <v>3E</v>
      </c>
      <c r="U40" s="13" t="str">
        <f t="shared" si="32"/>
        <v>3D</v>
      </c>
      <c r="V40" s="13" t="str">
        <f t="shared" si="32"/>
        <v>3J</v>
      </c>
      <c r="W40" s="13" t="str">
        <f t="shared" si="32"/>
        <v>3F</v>
      </c>
      <c r="X40" s="13" t="str">
        <f t="shared" si="32"/>
        <v>3L</v>
      </c>
      <c r="Y40" s="13" t="str">
        <f t="shared" si="32"/>
        <v>3K</v>
      </c>
      <c r="AA40" s="13" t="str">
        <f t="shared" ca="1" si="8"/>
        <v/>
      </c>
      <c r="AB40" s="13" t="str">
        <f t="shared" ca="1" si="9"/>
        <v/>
      </c>
      <c r="AC40" s="13" t="str">
        <f t="shared" ca="1" si="10"/>
        <v/>
      </c>
      <c r="AD40" s="13" t="str">
        <f t="shared" ca="1" si="11"/>
        <v/>
      </c>
      <c r="AE40" s="13" t="str">
        <f t="shared" ca="1" si="12"/>
        <v/>
      </c>
      <c r="AF40" s="13" t="str">
        <f t="shared" ca="1" si="13"/>
        <v/>
      </c>
      <c r="AG40" s="13" t="str">
        <f t="shared" ca="1" si="14"/>
        <v/>
      </c>
      <c r="AH40" s="13" t="str">
        <f t="shared" ca="1" si="15"/>
        <v/>
      </c>
      <c r="AJ40" s="6" t="str">
        <f t="shared" ca="1" si="16"/>
        <v/>
      </c>
      <c r="AK40" s="13" t="str">
        <f t="shared" ca="1" si="17"/>
        <v/>
      </c>
      <c r="AL40" s="13" t="str">
        <f t="shared" ca="1" si="18"/>
        <v/>
      </c>
      <c r="AM40" s="13" t="str">
        <f t="shared" ca="1" si="19"/>
        <v/>
      </c>
      <c r="AN40" s="13" t="str">
        <f t="shared" ca="1" si="20"/>
        <v/>
      </c>
      <c r="AO40" s="13" t="str">
        <f t="shared" ca="1" si="21"/>
        <v/>
      </c>
      <c r="AP40" s="13" t="str">
        <f t="shared" ca="1" si="22"/>
        <v/>
      </c>
      <c r="AQ40" s="58" t="str">
        <f t="shared" ca="1" si="23"/>
        <v/>
      </c>
      <c r="AV40">
        <v>5</v>
      </c>
      <c r="AW40" s="13" t="str">
        <f>IF(AW23="","",RIGHT(LEFT('6. KORUNDE'!$F8,AW$35),5))</f>
        <v/>
      </c>
      <c r="AX40" s="13" t="str">
        <f>IF(AX23="","",RIGHT(LEFT('6. KORUNDE'!$F8,AX$35),5))</f>
        <v/>
      </c>
      <c r="AY40" s="13" t="str">
        <f>IF(AY23="","",RIGHT(LEFT('6. KORUNDE'!$F8,AY$35),5))</f>
        <v/>
      </c>
      <c r="AZ40" s="13" t="str">
        <f>IF(AZ23="","",RIGHT(LEFT('6. KORUNDE'!$F8,AZ$35),5))</f>
        <v/>
      </c>
      <c r="BA40" s="13" t="str">
        <f>IF(BA23="","",RIGHT(LEFT('6. KORUNDE'!$F8,BA$35),5))</f>
        <v/>
      </c>
      <c r="BB40" s="13" t="str">
        <f>IF(BB23="","",RIGHT(LEFT('6. KORUNDE'!$F8,BB$35),5))</f>
        <v>CDFGH</v>
      </c>
      <c r="BC40" s="13" t="str">
        <f>IF(BC23="","",RIGHT(LEFT('6. KORUNDE'!$F8,BC$35),5))</f>
        <v/>
      </c>
      <c r="BD40" s="13" t="str">
        <f>IF(BD23="","",RIGHT(LEFT('6. KORUNDE'!$F8,BD$35),5))</f>
        <v/>
      </c>
    </row>
    <row r="41" spans="1:57" x14ac:dyDescent="0.2">
      <c r="A41" t="s">
        <v>1181</v>
      </c>
      <c r="D41" s="13">
        <f t="shared" si="31"/>
        <v>0</v>
      </c>
      <c r="E41" s="13">
        <f t="shared" si="31"/>
        <v>0</v>
      </c>
      <c r="F41" s="13">
        <f t="shared" ca="1" si="31"/>
        <v>1</v>
      </c>
      <c r="G41" s="13">
        <f t="shared" ca="1" si="31"/>
        <v>1</v>
      </c>
      <c r="H41" s="13">
        <f t="shared" ca="1" si="31"/>
        <v>1</v>
      </c>
      <c r="I41" s="13">
        <f t="shared" ca="1" si="31"/>
        <v>1</v>
      </c>
      <c r="J41" s="13">
        <f t="shared" ca="1" si="31"/>
        <v>1</v>
      </c>
      <c r="K41" s="13">
        <f t="shared" si="31"/>
        <v>0</v>
      </c>
      <c r="L41" s="13">
        <f t="shared" ca="1" si="31"/>
        <v>1</v>
      </c>
      <c r="M41" s="13">
        <f t="shared" si="31"/>
        <v>0</v>
      </c>
      <c r="N41" s="13">
        <f t="shared" ca="1" si="31"/>
        <v>0</v>
      </c>
      <c r="O41" s="13">
        <f t="shared" ca="1" si="31"/>
        <v>0</v>
      </c>
      <c r="P41" s="13">
        <f t="shared" ca="1" si="6"/>
        <v>6</v>
      </c>
      <c r="Q41">
        <f t="shared" si="26"/>
        <v>2</v>
      </c>
      <c r="R41" s="13" t="str">
        <f t="shared" si="32"/>
        <v>3C</v>
      </c>
      <c r="S41" s="13" t="str">
        <f t="shared" si="32"/>
        <v>3G</v>
      </c>
      <c r="T41" s="13" t="str">
        <f t="shared" si="32"/>
        <v>3E</v>
      </c>
      <c r="U41" s="13" t="str">
        <f t="shared" si="32"/>
        <v>3D</v>
      </c>
      <c r="V41" s="13" t="str">
        <f t="shared" si="32"/>
        <v>3I</v>
      </c>
      <c r="W41" s="13" t="str">
        <f t="shared" si="32"/>
        <v>3F</v>
      </c>
      <c r="X41" s="13" t="str">
        <f t="shared" si="32"/>
        <v>3L</v>
      </c>
      <c r="Y41" s="13" t="str">
        <f t="shared" si="32"/>
        <v>3K</v>
      </c>
      <c r="AA41" s="13" t="str">
        <f t="shared" ca="1" si="8"/>
        <v/>
      </c>
      <c r="AB41" s="13" t="str">
        <f t="shared" ca="1" si="9"/>
        <v/>
      </c>
      <c r="AC41" s="13" t="str">
        <f t="shared" ca="1" si="10"/>
        <v/>
      </c>
      <c r="AD41" s="13" t="str">
        <f t="shared" ca="1" si="11"/>
        <v/>
      </c>
      <c r="AE41" s="13" t="str">
        <f t="shared" ca="1" si="12"/>
        <v/>
      </c>
      <c r="AF41" s="13" t="str">
        <f t="shared" ca="1" si="13"/>
        <v/>
      </c>
      <c r="AG41" s="13" t="str">
        <f t="shared" ca="1" si="14"/>
        <v/>
      </c>
      <c r="AH41" s="13" t="str">
        <f t="shared" ca="1" si="15"/>
        <v/>
      </c>
      <c r="AJ41" s="6" t="str">
        <f t="shared" ca="1" si="16"/>
        <v/>
      </c>
      <c r="AK41" s="13" t="str">
        <f t="shared" ca="1" si="17"/>
        <v/>
      </c>
      <c r="AL41" s="13" t="str">
        <f t="shared" ca="1" si="18"/>
        <v/>
      </c>
      <c r="AM41" s="13" t="str">
        <f t="shared" ca="1" si="19"/>
        <v/>
      </c>
      <c r="AN41" s="13" t="str">
        <f t="shared" ca="1" si="20"/>
        <v/>
      </c>
      <c r="AO41" s="13" t="str">
        <f t="shared" ca="1" si="21"/>
        <v/>
      </c>
      <c r="AP41" s="13" t="str">
        <f t="shared" ca="1" si="22"/>
        <v/>
      </c>
      <c r="AQ41" s="58" t="str">
        <f t="shared" ca="1" si="23"/>
        <v/>
      </c>
      <c r="AV41">
        <v>6</v>
      </c>
      <c r="AW41" s="13" t="str">
        <f>IF(AW24="","",RIGHT(LEFT('6. KORUNDE'!$F9,AW$35),5))</f>
        <v/>
      </c>
      <c r="AX41" s="13" t="str">
        <f>IF(AX24="","",RIGHT(LEFT('6. KORUNDE'!$F9,AX$35),5))</f>
        <v/>
      </c>
      <c r="AY41" s="13" t="str">
        <f>IF(AY24="","",RIGHT(LEFT('6. KORUNDE'!$F9,AY$35),5))</f>
        <v/>
      </c>
      <c r="AZ41" s="13" t="str">
        <f>IF(AZ24="","",RIGHT(LEFT('6. KORUNDE'!$F9,AZ$35),5))</f>
        <v/>
      </c>
      <c r="BA41" s="13" t="str">
        <f>IF(BA24="","",RIGHT(LEFT('6. KORUNDE'!$F9,BA$35),5))</f>
        <v/>
      </c>
      <c r="BB41" s="13" t="str">
        <f>IF(BB24="","",RIGHT(LEFT('6. KORUNDE'!$F9,BB$35),5))</f>
        <v/>
      </c>
      <c r="BC41" s="13" t="str">
        <f>IF(BC24="","",RIGHT(LEFT('6. KORUNDE'!$F9,BC$35),5))</f>
        <v/>
      </c>
      <c r="BD41" s="13" t="str">
        <f>IF(BD24="","",RIGHT(LEFT('6. KORUNDE'!$F9,BD$35),5))</f>
        <v/>
      </c>
    </row>
    <row r="42" spans="1:57" x14ac:dyDescent="0.2">
      <c r="A42" t="s">
        <v>1182</v>
      </c>
      <c r="D42" s="13">
        <f t="shared" si="31"/>
        <v>0</v>
      </c>
      <c r="E42" s="13">
        <f t="shared" si="31"/>
        <v>0</v>
      </c>
      <c r="F42" s="13">
        <f t="shared" ca="1" si="31"/>
        <v>1</v>
      </c>
      <c r="G42" s="13">
        <f t="shared" ca="1" si="31"/>
        <v>1</v>
      </c>
      <c r="H42" s="13">
        <f t="shared" ca="1" si="31"/>
        <v>1</v>
      </c>
      <c r="I42" s="13">
        <f t="shared" ca="1" si="31"/>
        <v>1</v>
      </c>
      <c r="J42" s="13">
        <f t="shared" ca="1" si="31"/>
        <v>1</v>
      </c>
      <c r="K42" s="13">
        <f t="shared" si="31"/>
        <v>0</v>
      </c>
      <c r="L42" s="13">
        <f t="shared" ca="1" si="31"/>
        <v>1</v>
      </c>
      <c r="M42" s="13">
        <f t="shared" ca="1" si="31"/>
        <v>0</v>
      </c>
      <c r="N42" s="13">
        <f t="shared" si="31"/>
        <v>0</v>
      </c>
      <c r="O42" s="13">
        <f t="shared" ca="1" si="31"/>
        <v>0</v>
      </c>
      <c r="P42" s="13">
        <f t="shared" ca="1" si="6"/>
        <v>6</v>
      </c>
      <c r="Q42">
        <f t="shared" si="26"/>
        <v>2</v>
      </c>
      <c r="R42" s="13" t="str">
        <f t="shared" si="32"/>
        <v>3C</v>
      </c>
      <c r="S42" s="13" t="str">
        <f t="shared" si="32"/>
        <v>3G</v>
      </c>
      <c r="T42" s="13" t="str">
        <f t="shared" si="32"/>
        <v>3E</v>
      </c>
      <c r="U42" s="13" t="str">
        <f t="shared" si="32"/>
        <v>3D</v>
      </c>
      <c r="V42" s="13" t="str">
        <f t="shared" si="32"/>
        <v>3J</v>
      </c>
      <c r="W42" s="13" t="str">
        <f t="shared" si="32"/>
        <v>3F</v>
      </c>
      <c r="X42" s="13" t="str">
        <f t="shared" si="32"/>
        <v>3L</v>
      </c>
      <c r="Y42" s="13" t="str">
        <f t="shared" si="32"/>
        <v>3I</v>
      </c>
      <c r="AA42" s="13" t="str">
        <f t="shared" ca="1" si="8"/>
        <v/>
      </c>
      <c r="AB42" s="13" t="str">
        <f t="shared" ca="1" si="9"/>
        <v/>
      </c>
      <c r="AC42" s="13" t="str">
        <f t="shared" ca="1" si="10"/>
        <v/>
      </c>
      <c r="AD42" s="13" t="str">
        <f t="shared" ca="1" si="11"/>
        <v/>
      </c>
      <c r="AE42" s="13" t="str">
        <f t="shared" ca="1" si="12"/>
        <v/>
      </c>
      <c r="AF42" s="13" t="str">
        <f t="shared" ca="1" si="13"/>
        <v/>
      </c>
      <c r="AG42" s="13" t="str">
        <f t="shared" ca="1" si="14"/>
        <v/>
      </c>
      <c r="AH42" s="13" t="str">
        <f t="shared" ca="1" si="15"/>
        <v/>
      </c>
      <c r="AJ42" s="6" t="str">
        <f t="shared" ca="1" si="16"/>
        <v/>
      </c>
      <c r="AK42" s="13" t="str">
        <f t="shared" ca="1" si="17"/>
        <v/>
      </c>
      <c r="AL42" s="13" t="str">
        <f t="shared" ca="1" si="18"/>
        <v/>
      </c>
      <c r="AM42" s="13" t="str">
        <f t="shared" ca="1" si="19"/>
        <v/>
      </c>
      <c r="AN42" s="13" t="str">
        <f t="shared" ca="1" si="20"/>
        <v/>
      </c>
      <c r="AO42" s="13" t="str">
        <f t="shared" ca="1" si="21"/>
        <v/>
      </c>
      <c r="AP42" s="13" t="str">
        <f t="shared" ca="1" si="22"/>
        <v/>
      </c>
      <c r="AQ42" s="58" t="str">
        <f t="shared" ca="1" si="23"/>
        <v/>
      </c>
      <c r="AV42">
        <v>7</v>
      </c>
      <c r="AW42" s="13" t="str">
        <f>IF(AW25="","",RIGHT(LEFT('6. KORUNDE'!$F10,AW$35),5))</f>
        <v>CEFHI</v>
      </c>
      <c r="AX42" s="13" t="str">
        <f>IF(AX25="","",RIGHT(LEFT('6. KORUNDE'!$F10,AX$35),5))</f>
        <v/>
      </c>
      <c r="AY42" s="13" t="str">
        <f>IF(AY25="","",RIGHT(LEFT('6. KORUNDE'!$F10,AY$35),5))</f>
        <v/>
      </c>
      <c r="AZ42" s="13" t="str">
        <f>IF(AZ25="","",RIGHT(LEFT('6. KORUNDE'!$F10,AZ$35),5))</f>
        <v/>
      </c>
      <c r="BA42" s="13" t="str">
        <f>IF(BA25="","",RIGHT(LEFT('6. KORUNDE'!$F10,BA$35),5))</f>
        <v/>
      </c>
      <c r="BB42" s="13" t="str">
        <f>IF(BB25="","",RIGHT(LEFT('6. KORUNDE'!$F10,BB$35),5))</f>
        <v/>
      </c>
      <c r="BC42" s="13" t="str">
        <f>IF(BC25="","",RIGHT(LEFT('6. KORUNDE'!$F10,BC$35),5))</f>
        <v/>
      </c>
      <c r="BD42" s="13" t="str">
        <f>IF(BD25="","",RIGHT(LEFT('6. KORUNDE'!$F10,BD$35),5))</f>
        <v/>
      </c>
    </row>
    <row r="43" spans="1:57" x14ac:dyDescent="0.2">
      <c r="A43" t="s">
        <v>1183</v>
      </c>
      <c r="D43" s="13">
        <f t="shared" si="31"/>
        <v>0</v>
      </c>
      <c r="E43" s="13">
        <f t="shared" si="31"/>
        <v>0</v>
      </c>
      <c r="F43" s="13">
        <f t="shared" ca="1" si="31"/>
        <v>1</v>
      </c>
      <c r="G43" s="13">
        <f t="shared" ca="1" si="31"/>
        <v>1</v>
      </c>
      <c r="H43" s="13">
        <f t="shared" ca="1" si="31"/>
        <v>1</v>
      </c>
      <c r="I43" s="13">
        <f t="shared" ca="1" si="31"/>
        <v>1</v>
      </c>
      <c r="J43" s="13">
        <f t="shared" ca="1" si="31"/>
        <v>1</v>
      </c>
      <c r="K43" s="13">
        <f t="shared" si="31"/>
        <v>0</v>
      </c>
      <c r="L43" s="13">
        <f t="shared" ca="1" si="31"/>
        <v>1</v>
      </c>
      <c r="M43" s="13">
        <f t="shared" ca="1" si="31"/>
        <v>0</v>
      </c>
      <c r="N43" s="13">
        <f t="shared" ca="1" si="31"/>
        <v>0</v>
      </c>
      <c r="O43" s="13">
        <f t="shared" si="31"/>
        <v>0</v>
      </c>
      <c r="P43" s="13">
        <f t="shared" ca="1" si="6"/>
        <v>6</v>
      </c>
      <c r="Q43">
        <f t="shared" si="26"/>
        <v>2</v>
      </c>
      <c r="R43" s="13" t="str">
        <f t="shared" si="32"/>
        <v>3C</v>
      </c>
      <c r="S43" s="13" t="str">
        <f t="shared" si="32"/>
        <v>3G</v>
      </c>
      <c r="T43" s="13" t="str">
        <f t="shared" si="32"/>
        <v>3E</v>
      </c>
      <c r="U43" s="13" t="str">
        <f t="shared" si="32"/>
        <v>3D</v>
      </c>
      <c r="V43" s="13" t="str">
        <f t="shared" si="32"/>
        <v>3J</v>
      </c>
      <c r="W43" s="13" t="str">
        <f t="shared" si="32"/>
        <v>3F</v>
      </c>
      <c r="X43" s="13" t="str">
        <f t="shared" si="32"/>
        <v>3I</v>
      </c>
      <c r="Y43" s="13" t="str">
        <f t="shared" si="32"/>
        <v>3K</v>
      </c>
      <c r="AA43" s="13" t="str">
        <f t="shared" ca="1" si="8"/>
        <v/>
      </c>
      <c r="AB43" s="13" t="str">
        <f t="shared" ca="1" si="9"/>
        <v/>
      </c>
      <c r="AC43" s="13" t="str">
        <f t="shared" ca="1" si="10"/>
        <v/>
      </c>
      <c r="AD43" s="13" t="str">
        <f t="shared" ca="1" si="11"/>
        <v/>
      </c>
      <c r="AE43" s="13" t="str">
        <f t="shared" ca="1" si="12"/>
        <v/>
      </c>
      <c r="AF43" s="13" t="str">
        <f t="shared" ca="1" si="13"/>
        <v/>
      </c>
      <c r="AG43" s="13" t="str">
        <f t="shared" ca="1" si="14"/>
        <v/>
      </c>
      <c r="AH43" s="13" t="str">
        <f t="shared" ca="1" si="15"/>
        <v/>
      </c>
      <c r="AJ43" s="6" t="str">
        <f t="shared" ca="1" si="16"/>
        <v/>
      </c>
      <c r="AK43" s="13" t="str">
        <f t="shared" ca="1" si="17"/>
        <v/>
      </c>
      <c r="AL43" s="13" t="str">
        <f t="shared" ca="1" si="18"/>
        <v/>
      </c>
      <c r="AM43" s="13" t="str">
        <f t="shared" ca="1" si="19"/>
        <v/>
      </c>
      <c r="AN43" s="13" t="str">
        <f t="shared" ca="1" si="20"/>
        <v/>
      </c>
      <c r="AO43" s="13" t="str">
        <f t="shared" ca="1" si="21"/>
        <v/>
      </c>
      <c r="AP43" s="13" t="str">
        <f t="shared" ca="1" si="22"/>
        <v/>
      </c>
      <c r="AQ43" s="58" t="str">
        <f t="shared" ca="1" si="23"/>
        <v/>
      </c>
      <c r="AV43">
        <v>8</v>
      </c>
      <c r="AW43" s="13" t="str">
        <f>IF(AW26="","",RIGHT(LEFT('6. KORUNDE'!$F11,AW$35),5))</f>
        <v/>
      </c>
      <c r="AX43" s="13" t="str">
        <f>IF(AX26="","",RIGHT(LEFT('6. KORUNDE'!$F11,AX$35),5))</f>
        <v/>
      </c>
      <c r="AY43" s="13" t="str">
        <f>IF(AY26="","",RIGHT(LEFT('6. KORUNDE'!$F11,AY$35),5))</f>
        <v/>
      </c>
      <c r="AZ43" s="13" t="str">
        <f>IF(AZ26="","",RIGHT(LEFT('6. KORUNDE'!$F11,AZ$35),5))</f>
        <v/>
      </c>
      <c r="BA43" s="13" t="str">
        <f>IF(BA26="","",RIGHT(LEFT('6. KORUNDE'!$F11,BA$35),5))</f>
        <v/>
      </c>
      <c r="BB43" s="13" t="str">
        <f>IF(BB26="","",RIGHT(LEFT('6. KORUNDE'!$F11,BB$35),5))</f>
        <v/>
      </c>
      <c r="BC43" s="13" t="str">
        <f>IF(BC26="","",RIGHT(LEFT('6. KORUNDE'!$F11,BC$35),5))</f>
        <v/>
      </c>
      <c r="BD43" s="13" t="str">
        <f>IF(BD26="","",RIGHT(LEFT('6. KORUNDE'!$F11,BD$35),5))</f>
        <v>EHIJK</v>
      </c>
    </row>
    <row r="44" spans="1:57" x14ac:dyDescent="0.2">
      <c r="A44" t="s">
        <v>1184</v>
      </c>
      <c r="D44" s="13">
        <f t="shared" si="31"/>
        <v>0</v>
      </c>
      <c r="E44" s="13">
        <f t="shared" si="31"/>
        <v>0</v>
      </c>
      <c r="F44" s="13">
        <f t="shared" ca="1" si="31"/>
        <v>1</v>
      </c>
      <c r="G44" s="13">
        <f t="shared" ca="1" si="31"/>
        <v>1</v>
      </c>
      <c r="H44" s="13">
        <f t="shared" ca="1" si="31"/>
        <v>1</v>
      </c>
      <c r="I44" s="13">
        <f t="shared" ca="1" si="31"/>
        <v>1</v>
      </c>
      <c r="J44" s="13">
        <f t="shared" ca="1" si="31"/>
        <v>1</v>
      </c>
      <c r="K44" s="13">
        <f t="shared" ca="1" si="31"/>
        <v>1</v>
      </c>
      <c r="L44" s="13">
        <f t="shared" si="31"/>
        <v>0</v>
      </c>
      <c r="M44" s="13">
        <f t="shared" si="31"/>
        <v>0</v>
      </c>
      <c r="N44" s="13">
        <f t="shared" ca="1" si="31"/>
        <v>0</v>
      </c>
      <c r="O44" s="13">
        <f t="shared" ca="1" si="31"/>
        <v>0</v>
      </c>
      <c r="P44" s="13">
        <f t="shared" ca="1" si="6"/>
        <v>6</v>
      </c>
      <c r="Q44">
        <f t="shared" si="26"/>
        <v>2</v>
      </c>
      <c r="R44" s="13" t="str">
        <f t="shared" si="32"/>
        <v>3C</v>
      </c>
      <c r="S44" s="13" t="str">
        <f t="shared" si="32"/>
        <v>3G</v>
      </c>
      <c r="T44" s="13" t="str">
        <f t="shared" si="32"/>
        <v>3E</v>
      </c>
      <c r="U44" s="13" t="str">
        <f t="shared" si="32"/>
        <v>3D</v>
      </c>
      <c r="V44" s="13" t="str">
        <f t="shared" si="32"/>
        <v>3H</v>
      </c>
      <c r="W44" s="13" t="str">
        <f t="shared" si="32"/>
        <v>3F</v>
      </c>
      <c r="X44" s="13" t="str">
        <f t="shared" si="32"/>
        <v>3L</v>
      </c>
      <c r="Y44" s="13" t="str">
        <f t="shared" si="32"/>
        <v>3K</v>
      </c>
      <c r="AA44" s="13" t="str">
        <f t="shared" ca="1" si="8"/>
        <v/>
      </c>
      <c r="AB44" s="13" t="str">
        <f t="shared" ca="1" si="9"/>
        <v/>
      </c>
      <c r="AC44" s="13" t="str">
        <f t="shared" ca="1" si="10"/>
        <v/>
      </c>
      <c r="AD44" s="13" t="str">
        <f t="shared" ca="1" si="11"/>
        <v/>
      </c>
      <c r="AE44" s="13" t="str">
        <f t="shared" ca="1" si="12"/>
        <v/>
      </c>
      <c r="AF44" s="13" t="str">
        <f t="shared" ca="1" si="13"/>
        <v/>
      </c>
      <c r="AG44" s="13" t="str">
        <f t="shared" ca="1" si="14"/>
        <v/>
      </c>
      <c r="AH44" s="13" t="str">
        <f t="shared" ca="1" si="15"/>
        <v/>
      </c>
      <c r="AJ44" s="6" t="str">
        <f t="shared" ca="1" si="16"/>
        <v/>
      </c>
      <c r="AK44" s="13" t="str">
        <f t="shared" ca="1" si="17"/>
        <v/>
      </c>
      <c r="AL44" s="13" t="str">
        <f t="shared" ca="1" si="18"/>
        <v/>
      </c>
      <c r="AM44" s="13" t="str">
        <f t="shared" ca="1" si="19"/>
        <v/>
      </c>
      <c r="AN44" s="13" t="str">
        <f t="shared" ca="1" si="20"/>
        <v/>
      </c>
      <c r="AO44" s="13" t="str">
        <f t="shared" ca="1" si="21"/>
        <v/>
      </c>
      <c r="AP44" s="13" t="str">
        <f t="shared" ca="1" si="22"/>
        <v/>
      </c>
      <c r="AQ44" s="58" t="str">
        <f t="shared" ca="1" si="23"/>
        <v/>
      </c>
      <c r="AV44">
        <v>9</v>
      </c>
      <c r="AW44" s="13" t="str">
        <f>IF(AW27="","",RIGHT(LEFT('6. KORUNDE'!$F12,AW$35),5))</f>
        <v/>
      </c>
      <c r="AX44" s="13" t="str">
        <f>IF(AX27="","",RIGHT(LEFT('6. KORUNDE'!$F12,AX$35),5))</f>
        <v/>
      </c>
      <c r="AY44" s="13" t="str">
        <f>IF(AY27="","",RIGHT(LEFT('6. KORUNDE'!$F12,AY$35),5))</f>
        <v>BEFIJ</v>
      </c>
      <c r="AZ44" s="13" t="str">
        <f>IF(AZ27="","",RIGHT(LEFT('6. KORUNDE'!$F12,AZ$35),5))</f>
        <v/>
      </c>
      <c r="BA44" s="13" t="str">
        <f>IF(BA27="","",RIGHT(LEFT('6. KORUNDE'!$F12,BA$35),5))</f>
        <v/>
      </c>
      <c r="BB44" s="13" t="str">
        <f>IF(BB27="","",RIGHT(LEFT('6. KORUNDE'!$F12,BB$35),5))</f>
        <v/>
      </c>
      <c r="BC44" s="13" t="str">
        <f>IF(BC27="","",RIGHT(LEFT('6. KORUNDE'!$F12,BC$35),5))</f>
        <v/>
      </c>
      <c r="BD44" s="13" t="str">
        <f>IF(BD27="","",RIGHT(LEFT('6. KORUNDE'!$F12,BD$35),5))</f>
        <v/>
      </c>
    </row>
    <row r="45" spans="1:57" x14ac:dyDescent="0.2">
      <c r="A45" t="s">
        <v>1185</v>
      </c>
      <c r="D45" s="13">
        <f t="shared" ref="D45:O54" si="34">IF(IFERROR(FIND(D$3,$A45),0)&gt;0,D$4,0)</f>
        <v>0</v>
      </c>
      <c r="E45" s="13">
        <f t="shared" si="34"/>
        <v>0</v>
      </c>
      <c r="F45" s="13">
        <f t="shared" ca="1" si="34"/>
        <v>1</v>
      </c>
      <c r="G45" s="13">
        <f t="shared" ca="1" si="34"/>
        <v>1</v>
      </c>
      <c r="H45" s="13">
        <f t="shared" ca="1" si="34"/>
        <v>1</v>
      </c>
      <c r="I45" s="13">
        <f t="shared" ca="1" si="34"/>
        <v>1</v>
      </c>
      <c r="J45" s="13">
        <f t="shared" ca="1" si="34"/>
        <v>1</v>
      </c>
      <c r="K45" s="13">
        <f t="shared" ca="1" si="34"/>
        <v>1</v>
      </c>
      <c r="L45" s="13">
        <f t="shared" si="34"/>
        <v>0</v>
      </c>
      <c r="M45" s="13">
        <f t="shared" ca="1" si="34"/>
        <v>0</v>
      </c>
      <c r="N45" s="13">
        <f t="shared" si="34"/>
        <v>0</v>
      </c>
      <c r="O45" s="13">
        <f t="shared" ca="1" si="34"/>
        <v>0</v>
      </c>
      <c r="P45" s="13">
        <f t="shared" ca="1" si="6"/>
        <v>6</v>
      </c>
      <c r="Q45">
        <f t="shared" si="26"/>
        <v>2</v>
      </c>
      <c r="R45" s="13" t="str">
        <f t="shared" ref="R45:Y54" si="35">RIGHT(LEFT($A45,R$3+$Q45),2)</f>
        <v>3C</v>
      </c>
      <c r="S45" s="13" t="str">
        <f t="shared" si="35"/>
        <v>3G</v>
      </c>
      <c r="T45" s="13" t="str">
        <f t="shared" si="35"/>
        <v>3J</v>
      </c>
      <c r="U45" s="13" t="str">
        <f t="shared" si="35"/>
        <v>3D</v>
      </c>
      <c r="V45" s="13" t="str">
        <f t="shared" si="35"/>
        <v>3H</v>
      </c>
      <c r="W45" s="13" t="str">
        <f t="shared" si="35"/>
        <v>3F</v>
      </c>
      <c r="X45" s="13" t="str">
        <f t="shared" si="35"/>
        <v>3L</v>
      </c>
      <c r="Y45" s="13" t="str">
        <f t="shared" si="35"/>
        <v>3E</v>
      </c>
      <c r="AA45" s="13" t="str">
        <f t="shared" ca="1" si="8"/>
        <v/>
      </c>
      <c r="AB45" s="13" t="str">
        <f t="shared" ca="1" si="9"/>
        <v/>
      </c>
      <c r="AC45" s="13" t="str">
        <f t="shared" ca="1" si="10"/>
        <v/>
      </c>
      <c r="AD45" s="13" t="str">
        <f t="shared" ca="1" si="11"/>
        <v/>
      </c>
      <c r="AE45" s="13" t="str">
        <f t="shared" ca="1" si="12"/>
        <v/>
      </c>
      <c r="AF45" s="13" t="str">
        <f t="shared" ca="1" si="13"/>
        <v/>
      </c>
      <c r="AG45" s="13" t="str">
        <f t="shared" ca="1" si="14"/>
        <v/>
      </c>
      <c r="AH45" s="13" t="str">
        <f t="shared" ca="1" si="15"/>
        <v/>
      </c>
      <c r="AJ45" s="6" t="str">
        <f t="shared" ca="1" si="16"/>
        <v/>
      </c>
      <c r="AK45" s="13" t="str">
        <f t="shared" ca="1" si="17"/>
        <v/>
      </c>
      <c r="AL45" s="13" t="str">
        <f t="shared" ca="1" si="18"/>
        <v/>
      </c>
      <c r="AM45" s="13" t="str">
        <f t="shared" ca="1" si="19"/>
        <v/>
      </c>
      <c r="AN45" s="13" t="str">
        <f t="shared" ca="1" si="20"/>
        <v/>
      </c>
      <c r="AO45" s="13" t="str">
        <f t="shared" ca="1" si="21"/>
        <v/>
      </c>
      <c r="AP45" s="13" t="str">
        <f t="shared" ca="1" si="22"/>
        <v/>
      </c>
      <c r="AQ45" s="58" t="str">
        <f t="shared" ca="1" si="23"/>
        <v/>
      </c>
      <c r="AV45">
        <v>10</v>
      </c>
      <c r="AW45" s="13" t="str">
        <f>IF(AW28="","",RIGHT(LEFT('6. KORUNDE'!$F13,AW$35),5))</f>
        <v/>
      </c>
      <c r="AX45" s="13" t="str">
        <f>IF(AX28="","",RIGHT(LEFT('6. KORUNDE'!$F13,AX$35),5))</f>
        <v/>
      </c>
      <c r="AY45" s="13" t="str">
        <f>IF(AY28="","",RIGHT(LEFT('6. KORUNDE'!$F13,AY$35),5))</f>
        <v/>
      </c>
      <c r="AZ45" s="13" t="str">
        <f>IF(AZ28="","",RIGHT(LEFT('6. KORUNDE'!$F13,AZ$35),5))</f>
        <v/>
      </c>
      <c r="BA45" s="13" t="str">
        <f>IF(BA28="","",RIGHT(LEFT('6. KORUNDE'!$F13,BA$35),5))</f>
        <v>AEHIJ</v>
      </c>
      <c r="BB45" s="13" t="str">
        <f>IF(BB28="","",RIGHT(LEFT('6. KORUNDE'!$F13,BB$35),5))</f>
        <v/>
      </c>
      <c r="BC45" s="13" t="str">
        <f>IF(BC28="","",RIGHT(LEFT('6. KORUNDE'!$F13,BC$35),5))</f>
        <v/>
      </c>
      <c r="BD45" s="13" t="str">
        <f>IF(BD28="","",RIGHT(LEFT('6. KORUNDE'!$F13,BD$35),5))</f>
        <v/>
      </c>
    </row>
    <row r="46" spans="1:57" x14ac:dyDescent="0.2">
      <c r="A46" t="s">
        <v>1186</v>
      </c>
      <c r="D46" s="13">
        <f t="shared" si="34"/>
        <v>0</v>
      </c>
      <c r="E46" s="13">
        <f t="shared" si="34"/>
        <v>0</v>
      </c>
      <c r="F46" s="13">
        <f t="shared" ca="1" si="34"/>
        <v>1</v>
      </c>
      <c r="G46" s="13">
        <f t="shared" ca="1" si="34"/>
        <v>1</v>
      </c>
      <c r="H46" s="13">
        <f t="shared" ca="1" si="34"/>
        <v>1</v>
      </c>
      <c r="I46" s="13">
        <f t="shared" ca="1" si="34"/>
        <v>1</v>
      </c>
      <c r="J46" s="13">
        <f t="shared" ca="1" si="34"/>
        <v>1</v>
      </c>
      <c r="K46" s="13">
        <f t="shared" ca="1" si="34"/>
        <v>1</v>
      </c>
      <c r="L46" s="13">
        <f t="shared" si="34"/>
        <v>0</v>
      </c>
      <c r="M46" s="13">
        <f t="shared" ca="1" si="34"/>
        <v>0</v>
      </c>
      <c r="N46" s="13">
        <f t="shared" ca="1" si="34"/>
        <v>0</v>
      </c>
      <c r="O46" s="13">
        <f t="shared" si="34"/>
        <v>0</v>
      </c>
      <c r="P46" s="13">
        <f t="shared" ca="1" si="6"/>
        <v>6</v>
      </c>
      <c r="Q46">
        <f t="shared" si="26"/>
        <v>2</v>
      </c>
      <c r="R46" s="13" t="str">
        <f t="shared" si="35"/>
        <v>3C</v>
      </c>
      <c r="S46" s="13" t="str">
        <f t="shared" si="35"/>
        <v>3G</v>
      </c>
      <c r="T46" s="13" t="str">
        <f t="shared" si="35"/>
        <v>3J</v>
      </c>
      <c r="U46" s="13" t="str">
        <f t="shared" si="35"/>
        <v>3D</v>
      </c>
      <c r="V46" s="13" t="str">
        <f t="shared" si="35"/>
        <v>3H</v>
      </c>
      <c r="W46" s="13" t="str">
        <f t="shared" si="35"/>
        <v>3F</v>
      </c>
      <c r="X46" s="13" t="str">
        <f t="shared" si="35"/>
        <v>3E</v>
      </c>
      <c r="Y46" s="13" t="str">
        <f t="shared" si="35"/>
        <v>3K</v>
      </c>
      <c r="AA46" s="13" t="str">
        <f t="shared" ca="1" si="8"/>
        <v/>
      </c>
      <c r="AB46" s="13" t="str">
        <f t="shared" ca="1" si="9"/>
        <v/>
      </c>
      <c r="AC46" s="13" t="str">
        <f t="shared" ca="1" si="10"/>
        <v/>
      </c>
      <c r="AD46" s="13" t="str">
        <f t="shared" ca="1" si="11"/>
        <v/>
      </c>
      <c r="AE46" s="13" t="str">
        <f t="shared" ca="1" si="12"/>
        <v/>
      </c>
      <c r="AF46" s="13" t="str">
        <f t="shared" ca="1" si="13"/>
        <v/>
      </c>
      <c r="AG46" s="13" t="str">
        <f t="shared" ca="1" si="14"/>
        <v/>
      </c>
      <c r="AH46" s="13" t="str">
        <f t="shared" ca="1" si="15"/>
        <v/>
      </c>
      <c r="AJ46" s="6" t="str">
        <f t="shared" ca="1" si="16"/>
        <v/>
      </c>
      <c r="AK46" s="13" t="str">
        <f t="shared" ca="1" si="17"/>
        <v/>
      </c>
      <c r="AL46" s="13" t="str">
        <f t="shared" ca="1" si="18"/>
        <v/>
      </c>
      <c r="AM46" s="13" t="str">
        <f t="shared" ca="1" si="19"/>
        <v/>
      </c>
      <c r="AN46" s="13" t="str">
        <f t="shared" ca="1" si="20"/>
        <v/>
      </c>
      <c r="AO46" s="13" t="str">
        <f t="shared" ca="1" si="21"/>
        <v/>
      </c>
      <c r="AP46" s="13" t="str">
        <f t="shared" ca="1" si="22"/>
        <v/>
      </c>
      <c r="AQ46" s="58" t="str">
        <f t="shared" ca="1" si="23"/>
        <v/>
      </c>
      <c r="AV46">
        <v>11</v>
      </c>
      <c r="AW46" s="13" t="str">
        <f>IF(AW29="","",RIGHT(LEFT('6. KORUNDE'!$F14,AW$35),5))</f>
        <v/>
      </c>
      <c r="AX46" s="13" t="str">
        <f>IF(AX29="","",RIGHT(LEFT('6. KORUNDE'!$F14,AX$35),5))</f>
        <v/>
      </c>
      <c r="AY46" s="13" t="str">
        <f>IF(AY29="","",RIGHT(LEFT('6. KORUNDE'!$F14,AY$35),5))</f>
        <v/>
      </c>
      <c r="AZ46" s="13" t="str">
        <f>IF(AZ29="","",RIGHT(LEFT('6. KORUNDE'!$F14,AZ$35),5))</f>
        <v/>
      </c>
      <c r="BA46" s="13" t="str">
        <f>IF(BA29="","",RIGHT(LEFT('6. KORUNDE'!$F14,BA$35),5))</f>
        <v/>
      </c>
      <c r="BB46" s="13" t="str">
        <f>IF(BB29="","",RIGHT(LEFT('6. KORUNDE'!$F14,BB$35),5))</f>
        <v/>
      </c>
      <c r="BC46" s="13" t="str">
        <f>IF(BC29="","",RIGHT(LEFT('6. KORUNDE'!$F14,BC$35),5))</f>
        <v/>
      </c>
      <c r="BD46" s="13" t="str">
        <f>IF(BD29="","",RIGHT(LEFT('6. KORUNDE'!$F14,BD$35),5))</f>
        <v/>
      </c>
    </row>
    <row r="47" spans="1:57" x14ac:dyDescent="0.2">
      <c r="A47" t="s">
        <v>1187</v>
      </c>
      <c r="D47" s="13">
        <f t="shared" si="34"/>
        <v>0</v>
      </c>
      <c r="E47" s="13">
        <f t="shared" si="34"/>
        <v>0</v>
      </c>
      <c r="F47" s="13">
        <f t="shared" ca="1" si="34"/>
        <v>1</v>
      </c>
      <c r="G47" s="13">
        <f t="shared" ca="1" si="34"/>
        <v>1</v>
      </c>
      <c r="H47" s="13">
        <f t="shared" ca="1" si="34"/>
        <v>1</v>
      </c>
      <c r="I47" s="13">
        <f t="shared" ca="1" si="34"/>
        <v>1</v>
      </c>
      <c r="J47" s="13">
        <f t="shared" ca="1" si="34"/>
        <v>1</v>
      </c>
      <c r="K47" s="13">
        <f t="shared" ca="1" si="34"/>
        <v>1</v>
      </c>
      <c r="L47" s="13">
        <f t="shared" ca="1" si="34"/>
        <v>1</v>
      </c>
      <c r="M47" s="13">
        <f t="shared" si="34"/>
        <v>0</v>
      </c>
      <c r="N47" s="13">
        <f t="shared" si="34"/>
        <v>0</v>
      </c>
      <c r="O47" s="13">
        <f t="shared" ca="1" si="34"/>
        <v>0</v>
      </c>
      <c r="P47" s="13">
        <f t="shared" ca="1" si="6"/>
        <v>7</v>
      </c>
      <c r="Q47">
        <f t="shared" ref="Q47:Q78" si="36">Q46</f>
        <v>2</v>
      </c>
      <c r="R47" s="13" t="str">
        <f t="shared" si="35"/>
        <v>3C</v>
      </c>
      <c r="S47" s="13" t="str">
        <f t="shared" si="35"/>
        <v>3G</v>
      </c>
      <c r="T47" s="13" t="str">
        <f t="shared" si="35"/>
        <v>3E</v>
      </c>
      <c r="U47" s="13" t="str">
        <f t="shared" si="35"/>
        <v>3D</v>
      </c>
      <c r="V47" s="13" t="str">
        <f t="shared" si="35"/>
        <v>3H</v>
      </c>
      <c r="W47" s="13" t="str">
        <f t="shared" si="35"/>
        <v>3F</v>
      </c>
      <c r="X47" s="13" t="str">
        <f t="shared" si="35"/>
        <v>3L</v>
      </c>
      <c r="Y47" s="13" t="str">
        <f t="shared" si="35"/>
        <v>3I</v>
      </c>
      <c r="AA47" s="13" t="str">
        <f t="shared" ca="1" si="8"/>
        <v/>
      </c>
      <c r="AB47" s="13" t="str">
        <f t="shared" ca="1" si="9"/>
        <v/>
      </c>
      <c r="AC47" s="13" t="str">
        <f t="shared" ca="1" si="10"/>
        <v/>
      </c>
      <c r="AD47" s="13" t="str">
        <f t="shared" ca="1" si="11"/>
        <v/>
      </c>
      <c r="AE47" s="13" t="str">
        <f t="shared" ca="1" si="12"/>
        <v/>
      </c>
      <c r="AF47" s="13" t="str">
        <f t="shared" ca="1" si="13"/>
        <v/>
      </c>
      <c r="AG47" s="13" t="str">
        <f t="shared" ca="1" si="14"/>
        <v/>
      </c>
      <c r="AH47" s="13" t="str">
        <f t="shared" ca="1" si="15"/>
        <v/>
      </c>
      <c r="AJ47" s="6" t="str">
        <f t="shared" ca="1" si="16"/>
        <v/>
      </c>
      <c r="AK47" s="13" t="str">
        <f t="shared" ca="1" si="17"/>
        <v/>
      </c>
      <c r="AL47" s="13" t="str">
        <f t="shared" ca="1" si="18"/>
        <v/>
      </c>
      <c r="AM47" s="13" t="str">
        <f t="shared" ca="1" si="19"/>
        <v/>
      </c>
      <c r="AN47" s="13" t="str">
        <f t="shared" ca="1" si="20"/>
        <v/>
      </c>
      <c r="AO47" s="13" t="str">
        <f t="shared" ca="1" si="21"/>
        <v/>
      </c>
      <c r="AP47" s="13" t="str">
        <f t="shared" ca="1" si="22"/>
        <v/>
      </c>
      <c r="AQ47" s="58" t="str">
        <f t="shared" ca="1" si="23"/>
        <v/>
      </c>
      <c r="AV47">
        <v>12</v>
      </c>
      <c r="AW47" s="13" t="str">
        <f>IF(AW30="","",RIGHT(LEFT('6. KORUNDE'!$F15,AW$35),5))</f>
        <v/>
      </c>
      <c r="AX47" s="13" t="str">
        <f>IF(AX30="","",RIGHT(LEFT('6. KORUNDE'!$F15,AX$35),5))</f>
        <v/>
      </c>
      <c r="AY47" s="13" t="str">
        <f>IF(AY30="","",RIGHT(LEFT('6. KORUNDE'!$F15,AY$35),5))</f>
        <v/>
      </c>
      <c r="AZ47" s="13" t="str">
        <f>IF(AZ30="","",RIGHT(LEFT('6. KORUNDE'!$F15,AZ$35),5))</f>
        <v/>
      </c>
      <c r="BA47" s="13" t="str">
        <f>IF(BA30="","",RIGHT(LEFT('6. KORUNDE'!$F15,BA$35),5))</f>
        <v/>
      </c>
      <c r="BB47" s="13" t="str">
        <f>IF(BB30="","",RIGHT(LEFT('6. KORUNDE'!$F15,BB$35),5))</f>
        <v/>
      </c>
      <c r="BC47" s="13" t="str">
        <f>IF(BC30="","",RIGHT(LEFT('6. KORUNDE'!$F15,BC$35),5))</f>
        <v/>
      </c>
      <c r="BD47" s="13" t="str">
        <f>IF(BD30="","",RIGHT(LEFT('6. KORUNDE'!$F15,BD$35),5))</f>
        <v/>
      </c>
    </row>
    <row r="48" spans="1:57" x14ac:dyDescent="0.2">
      <c r="A48" t="s">
        <v>1188</v>
      </c>
      <c r="D48" s="13">
        <f t="shared" si="34"/>
        <v>0</v>
      </c>
      <c r="E48" s="13">
        <f t="shared" si="34"/>
        <v>0</v>
      </c>
      <c r="F48" s="13">
        <f t="shared" ca="1" si="34"/>
        <v>1</v>
      </c>
      <c r="G48" s="13">
        <f t="shared" ca="1" si="34"/>
        <v>1</v>
      </c>
      <c r="H48" s="13">
        <f t="shared" ca="1" si="34"/>
        <v>1</v>
      </c>
      <c r="I48" s="13">
        <f t="shared" ca="1" si="34"/>
        <v>1</v>
      </c>
      <c r="J48" s="13">
        <f t="shared" ca="1" si="34"/>
        <v>1</v>
      </c>
      <c r="K48" s="13">
        <f t="shared" ca="1" si="34"/>
        <v>1</v>
      </c>
      <c r="L48" s="13">
        <f t="shared" ca="1" si="34"/>
        <v>1</v>
      </c>
      <c r="M48" s="13">
        <f t="shared" si="34"/>
        <v>0</v>
      </c>
      <c r="N48" s="13">
        <f t="shared" ca="1" si="34"/>
        <v>0</v>
      </c>
      <c r="O48" s="13">
        <f t="shared" si="34"/>
        <v>0</v>
      </c>
      <c r="P48" s="13">
        <f t="shared" ca="1" si="6"/>
        <v>7</v>
      </c>
      <c r="Q48">
        <f t="shared" si="36"/>
        <v>2</v>
      </c>
      <c r="R48" s="13" t="str">
        <f t="shared" si="35"/>
        <v>3C</v>
      </c>
      <c r="S48" s="13" t="str">
        <f t="shared" si="35"/>
        <v>3G</v>
      </c>
      <c r="T48" s="13" t="str">
        <f t="shared" si="35"/>
        <v>3E</v>
      </c>
      <c r="U48" s="13" t="str">
        <f t="shared" si="35"/>
        <v>3D</v>
      </c>
      <c r="V48" s="13" t="str">
        <f t="shared" si="35"/>
        <v>3H</v>
      </c>
      <c r="W48" s="13" t="str">
        <f t="shared" si="35"/>
        <v>3F</v>
      </c>
      <c r="X48" s="13" t="str">
        <f t="shared" si="35"/>
        <v>3I</v>
      </c>
      <c r="Y48" s="13" t="str">
        <f t="shared" si="35"/>
        <v>3K</v>
      </c>
      <c r="AA48" s="13" t="str">
        <f t="shared" ca="1" si="8"/>
        <v/>
      </c>
      <c r="AB48" s="13" t="str">
        <f t="shared" ca="1" si="9"/>
        <v/>
      </c>
      <c r="AC48" s="13" t="str">
        <f t="shared" ca="1" si="10"/>
        <v/>
      </c>
      <c r="AD48" s="13" t="str">
        <f t="shared" ca="1" si="11"/>
        <v/>
      </c>
      <c r="AE48" s="13" t="str">
        <f t="shared" ca="1" si="12"/>
        <v/>
      </c>
      <c r="AF48" s="13" t="str">
        <f t="shared" ca="1" si="13"/>
        <v/>
      </c>
      <c r="AG48" s="13" t="str">
        <f t="shared" ca="1" si="14"/>
        <v/>
      </c>
      <c r="AH48" s="13" t="str">
        <f t="shared" ca="1" si="15"/>
        <v/>
      </c>
      <c r="AJ48" s="6" t="str">
        <f t="shared" ca="1" si="16"/>
        <v/>
      </c>
      <c r="AK48" s="13" t="str">
        <f t="shared" ca="1" si="17"/>
        <v/>
      </c>
      <c r="AL48" s="13" t="str">
        <f t="shared" ca="1" si="18"/>
        <v/>
      </c>
      <c r="AM48" s="13" t="str">
        <f t="shared" ca="1" si="19"/>
        <v/>
      </c>
      <c r="AN48" s="13" t="str">
        <f t="shared" ca="1" si="20"/>
        <v/>
      </c>
      <c r="AO48" s="13" t="str">
        <f t="shared" ca="1" si="21"/>
        <v/>
      </c>
      <c r="AP48" s="13" t="str">
        <f t="shared" ca="1" si="22"/>
        <v/>
      </c>
      <c r="AQ48" s="58" t="str">
        <f t="shared" ca="1" si="23"/>
        <v/>
      </c>
      <c r="AV48">
        <v>13</v>
      </c>
      <c r="AW48" s="13" t="str">
        <f>IF(AW31="","",RIGHT(LEFT('6. KORUNDE'!$F16,AW$35),5))</f>
        <v/>
      </c>
      <c r="AX48" s="13" t="str">
        <f>IF(AX31="","",RIGHT(LEFT('6. KORUNDE'!$F16,AX$35),5))</f>
        <v>EFGIJ</v>
      </c>
      <c r="AY48" s="13" t="str">
        <f>IF(AY31="","",RIGHT(LEFT('6. KORUNDE'!$F16,AY$35),5))</f>
        <v/>
      </c>
      <c r="AZ48" s="13" t="str">
        <f>IF(AZ31="","",RIGHT(LEFT('6. KORUNDE'!$F16,AZ$35),5))</f>
        <v/>
      </c>
      <c r="BA48" s="13" t="str">
        <f>IF(BA31="","",RIGHT(LEFT('6. KORUNDE'!$F16,BA$35),5))</f>
        <v/>
      </c>
      <c r="BB48" s="13" t="str">
        <f>IF(BB31="","",RIGHT(LEFT('6. KORUNDE'!$F16,BB$35),5))</f>
        <v/>
      </c>
      <c r="BC48" s="13" t="str">
        <f>IF(BC31="","",RIGHT(LEFT('6. KORUNDE'!$F16,BC$35),5))</f>
        <v/>
      </c>
      <c r="BD48" s="13" t="str">
        <f>IF(BD31="","",RIGHT(LEFT('6. KORUNDE'!$F16,BD$35),5))</f>
        <v/>
      </c>
    </row>
    <row r="49" spans="1:57" x14ac:dyDescent="0.2">
      <c r="A49" t="s">
        <v>1189</v>
      </c>
      <c r="D49" s="13">
        <f t="shared" si="34"/>
        <v>0</v>
      </c>
      <c r="E49" s="13">
        <f t="shared" si="34"/>
        <v>0</v>
      </c>
      <c r="F49" s="13">
        <f t="shared" ca="1" si="34"/>
        <v>1</v>
      </c>
      <c r="G49" s="13">
        <f t="shared" ca="1" si="34"/>
        <v>1</v>
      </c>
      <c r="H49" s="13">
        <f t="shared" ca="1" si="34"/>
        <v>1</v>
      </c>
      <c r="I49" s="13">
        <f t="shared" ca="1" si="34"/>
        <v>1</v>
      </c>
      <c r="J49" s="13">
        <f t="shared" ca="1" si="34"/>
        <v>1</v>
      </c>
      <c r="K49" s="13">
        <f t="shared" ca="1" si="34"/>
        <v>1</v>
      </c>
      <c r="L49" s="13">
        <f t="shared" ca="1" si="34"/>
        <v>1</v>
      </c>
      <c r="M49" s="13">
        <f t="shared" ca="1" si="34"/>
        <v>0</v>
      </c>
      <c r="N49" s="13">
        <f t="shared" si="34"/>
        <v>0</v>
      </c>
      <c r="O49" s="13">
        <f t="shared" si="34"/>
        <v>0</v>
      </c>
      <c r="P49" s="13">
        <f t="shared" ca="1" si="6"/>
        <v>7</v>
      </c>
      <c r="Q49">
        <f t="shared" si="36"/>
        <v>2</v>
      </c>
      <c r="R49" s="13" t="str">
        <f t="shared" si="35"/>
        <v>3C</v>
      </c>
      <c r="S49" s="13" t="str">
        <f t="shared" si="35"/>
        <v>3G</v>
      </c>
      <c r="T49" s="13" t="str">
        <f t="shared" si="35"/>
        <v>3J</v>
      </c>
      <c r="U49" s="13" t="str">
        <f t="shared" si="35"/>
        <v>3D</v>
      </c>
      <c r="V49" s="13" t="str">
        <f t="shared" si="35"/>
        <v>3H</v>
      </c>
      <c r="W49" s="13" t="str">
        <f t="shared" si="35"/>
        <v>3F</v>
      </c>
      <c r="X49" s="13" t="str">
        <f t="shared" si="35"/>
        <v>3E</v>
      </c>
      <c r="Y49" s="13" t="str">
        <f t="shared" si="35"/>
        <v>3I</v>
      </c>
      <c r="AA49" s="13" t="str">
        <f t="shared" ca="1" si="8"/>
        <v/>
      </c>
      <c r="AB49" s="13" t="str">
        <f t="shared" ca="1" si="9"/>
        <v/>
      </c>
      <c r="AC49" s="13" t="str">
        <f t="shared" ca="1" si="10"/>
        <v/>
      </c>
      <c r="AD49" s="13" t="str">
        <f t="shared" ca="1" si="11"/>
        <v/>
      </c>
      <c r="AE49" s="13" t="str">
        <f t="shared" ca="1" si="12"/>
        <v/>
      </c>
      <c r="AF49" s="13" t="str">
        <f t="shared" ca="1" si="13"/>
        <v/>
      </c>
      <c r="AG49" s="13" t="str">
        <f t="shared" ca="1" si="14"/>
        <v/>
      </c>
      <c r="AH49" s="13" t="str">
        <f t="shared" ca="1" si="15"/>
        <v/>
      </c>
      <c r="AJ49" s="6" t="str">
        <f t="shared" ca="1" si="16"/>
        <v/>
      </c>
      <c r="AK49" s="13" t="str">
        <f t="shared" ca="1" si="17"/>
        <v/>
      </c>
      <c r="AL49" s="13" t="str">
        <f t="shared" ca="1" si="18"/>
        <v/>
      </c>
      <c r="AM49" s="13" t="str">
        <f t="shared" ca="1" si="19"/>
        <v/>
      </c>
      <c r="AN49" s="13" t="str">
        <f t="shared" ca="1" si="20"/>
        <v/>
      </c>
      <c r="AO49" s="13" t="str">
        <f t="shared" ca="1" si="21"/>
        <v/>
      </c>
      <c r="AP49" s="13" t="str">
        <f t="shared" ca="1" si="22"/>
        <v/>
      </c>
      <c r="AQ49" s="58" t="str">
        <f t="shared" ca="1" si="23"/>
        <v/>
      </c>
      <c r="AV49">
        <v>14</v>
      </c>
      <c r="AW49" s="13" t="str">
        <f>IF(AW32="","",RIGHT(LEFT('6. KORUNDE'!$F17,AW$35),5))</f>
        <v/>
      </c>
      <c r="AX49" s="13" t="str">
        <f>IF(AX32="","",RIGHT(LEFT('6. KORUNDE'!$F17,AX$35),5))</f>
        <v/>
      </c>
      <c r="AY49" s="13" t="str">
        <f>IF(AY32="","",RIGHT(LEFT('6. KORUNDE'!$F17,AY$35),5))</f>
        <v/>
      </c>
      <c r="AZ49" s="13" t="str">
        <f>IF(AZ32="","",RIGHT(LEFT('6. KORUNDE'!$F17,AZ$35),5))</f>
        <v/>
      </c>
      <c r="BA49" s="13" t="str">
        <f>IF(BA32="","",RIGHT(LEFT('6. KORUNDE'!$F17,BA$35),5))</f>
        <v/>
      </c>
      <c r="BB49" s="13" t="str">
        <f>IF(BB32="","",RIGHT(LEFT('6. KORUNDE'!$F17,BB$35),5))</f>
        <v/>
      </c>
      <c r="BC49" s="13" t="str">
        <f>IF(BC32="","",RIGHT(LEFT('6. KORUNDE'!$F17,BC$35),5))</f>
        <v/>
      </c>
      <c r="BD49" s="13" t="str">
        <f>IF(BD32="","",RIGHT(LEFT('6. KORUNDE'!$F17,BD$35),5))</f>
        <v/>
      </c>
    </row>
    <row r="50" spans="1:57" x14ac:dyDescent="0.2">
      <c r="A50" t="s">
        <v>1190</v>
      </c>
      <c r="D50" s="13">
        <f t="shared" si="34"/>
        <v>0</v>
      </c>
      <c r="E50" s="13">
        <f t="shared" ca="1" si="34"/>
        <v>1</v>
      </c>
      <c r="F50" s="13">
        <f t="shared" si="34"/>
        <v>0</v>
      </c>
      <c r="G50" s="13">
        <f t="shared" si="34"/>
        <v>0</v>
      </c>
      <c r="H50" s="13">
        <f t="shared" si="34"/>
        <v>0</v>
      </c>
      <c r="I50" s="13">
        <f t="shared" ca="1" si="34"/>
        <v>1</v>
      </c>
      <c r="J50" s="13">
        <f t="shared" ca="1" si="34"/>
        <v>1</v>
      </c>
      <c r="K50" s="13">
        <f t="shared" ca="1" si="34"/>
        <v>1</v>
      </c>
      <c r="L50" s="13">
        <f t="shared" ca="1" si="34"/>
        <v>1</v>
      </c>
      <c r="M50" s="13">
        <f t="shared" ca="1" si="34"/>
        <v>0</v>
      </c>
      <c r="N50" s="13">
        <f t="shared" ca="1" si="34"/>
        <v>0</v>
      </c>
      <c r="O50" s="13">
        <f t="shared" ca="1" si="34"/>
        <v>0</v>
      </c>
      <c r="P50" s="13">
        <f t="shared" ca="1" si="6"/>
        <v>5</v>
      </c>
      <c r="Q50">
        <f t="shared" si="36"/>
        <v>2</v>
      </c>
      <c r="R50" s="13" t="str">
        <f t="shared" si="35"/>
        <v>3H</v>
      </c>
      <c r="S50" s="13" t="str">
        <f t="shared" si="35"/>
        <v>3J</v>
      </c>
      <c r="T50" s="13" t="str">
        <f t="shared" si="35"/>
        <v>3B</v>
      </c>
      <c r="U50" s="13" t="str">
        <f t="shared" si="35"/>
        <v>3F</v>
      </c>
      <c r="V50" s="13" t="str">
        <f t="shared" si="35"/>
        <v>3I</v>
      </c>
      <c r="W50" s="13" t="str">
        <f t="shared" si="35"/>
        <v>3G</v>
      </c>
      <c r="X50" s="13" t="str">
        <f t="shared" si="35"/>
        <v>3L</v>
      </c>
      <c r="Y50" s="13" t="str">
        <f t="shared" si="35"/>
        <v>3K</v>
      </c>
      <c r="AA50" s="13" t="str">
        <f t="shared" ca="1" si="8"/>
        <v/>
      </c>
      <c r="AB50" s="13" t="str">
        <f t="shared" ca="1" si="9"/>
        <v/>
      </c>
      <c r="AC50" s="13" t="str">
        <f t="shared" ca="1" si="10"/>
        <v/>
      </c>
      <c r="AD50" s="13" t="str">
        <f t="shared" ca="1" si="11"/>
        <v/>
      </c>
      <c r="AE50" s="13" t="str">
        <f t="shared" ca="1" si="12"/>
        <v/>
      </c>
      <c r="AF50" s="13" t="str">
        <f t="shared" ca="1" si="13"/>
        <v/>
      </c>
      <c r="AG50" s="13" t="str">
        <f t="shared" ca="1" si="14"/>
        <v/>
      </c>
      <c r="AH50" s="13" t="str">
        <f t="shared" ca="1" si="15"/>
        <v/>
      </c>
      <c r="AJ50" s="6" t="str">
        <f t="shared" ca="1" si="16"/>
        <v/>
      </c>
      <c r="AK50" s="13" t="str">
        <f t="shared" ca="1" si="17"/>
        <v/>
      </c>
      <c r="AL50" s="13" t="str">
        <f t="shared" ca="1" si="18"/>
        <v/>
      </c>
      <c r="AM50" s="13" t="str">
        <f t="shared" ca="1" si="19"/>
        <v/>
      </c>
      <c r="AN50" s="13" t="str">
        <f t="shared" ca="1" si="20"/>
        <v/>
      </c>
      <c r="AO50" s="13" t="str">
        <f t="shared" ca="1" si="21"/>
        <v/>
      </c>
      <c r="AP50" s="13" t="str">
        <f t="shared" ca="1" si="22"/>
        <v/>
      </c>
      <c r="AQ50" s="58" t="str">
        <f t="shared" ca="1" si="23"/>
        <v/>
      </c>
      <c r="AV50">
        <v>15</v>
      </c>
      <c r="AW50" s="13" t="str">
        <f>IF(AW33="","",RIGHT(LEFT('6. KORUNDE'!$F18,AW$35),5))</f>
        <v/>
      </c>
      <c r="AX50" s="13" t="str">
        <f>IF(AX33="","",RIGHT(LEFT('6. KORUNDE'!$F18,AX$35),5))</f>
        <v/>
      </c>
      <c r="AY50" s="13" t="str">
        <f>IF(AY33="","",RIGHT(LEFT('6. KORUNDE'!$F18,AY$35),5))</f>
        <v/>
      </c>
      <c r="AZ50" s="13" t="str">
        <f>IF(AZ33="","",RIGHT(LEFT('6. KORUNDE'!$F18,AZ$35),5))</f>
        <v/>
      </c>
      <c r="BA50" s="13" t="str">
        <f>IF(BA33="","",RIGHT(LEFT('6. KORUNDE'!$F18,BA$35),5))</f>
        <v/>
      </c>
      <c r="BB50" s="13" t="str">
        <f>IF(BB33="","",RIGHT(LEFT('6. KORUNDE'!$F18,BB$35),5))</f>
        <v/>
      </c>
      <c r="BC50" s="13" t="str">
        <f>IF(BC33="","",RIGHT(LEFT('6. KORUNDE'!$F18,BC$35),5))</f>
        <v>DEIJL</v>
      </c>
      <c r="BD50" s="13" t="str">
        <f>IF(BD33="","",RIGHT(LEFT('6. KORUNDE'!$F18,BD$35),5))</f>
        <v/>
      </c>
    </row>
    <row r="51" spans="1:57" x14ac:dyDescent="0.2">
      <c r="A51" t="s">
        <v>1191</v>
      </c>
      <c r="D51" s="13">
        <f t="shared" si="34"/>
        <v>0</v>
      </c>
      <c r="E51" s="13">
        <f t="shared" ca="1" si="34"/>
        <v>1</v>
      </c>
      <c r="F51" s="13">
        <f t="shared" si="34"/>
        <v>0</v>
      </c>
      <c r="G51" s="13">
        <f t="shared" si="34"/>
        <v>0</v>
      </c>
      <c r="H51" s="13">
        <f t="shared" ca="1" si="34"/>
        <v>1</v>
      </c>
      <c r="I51" s="13">
        <f t="shared" si="34"/>
        <v>0</v>
      </c>
      <c r="J51" s="13">
        <f t="shared" ca="1" si="34"/>
        <v>1</v>
      </c>
      <c r="K51" s="13">
        <f t="shared" ca="1" si="34"/>
        <v>1</v>
      </c>
      <c r="L51" s="13">
        <f t="shared" ca="1" si="34"/>
        <v>1</v>
      </c>
      <c r="M51" s="13">
        <f t="shared" ca="1" si="34"/>
        <v>0</v>
      </c>
      <c r="N51" s="13">
        <f t="shared" ca="1" si="34"/>
        <v>0</v>
      </c>
      <c r="O51" s="13">
        <f t="shared" ca="1" si="34"/>
        <v>0</v>
      </c>
      <c r="P51" s="13">
        <f t="shared" ca="1" si="6"/>
        <v>5</v>
      </c>
      <c r="Q51">
        <f t="shared" si="36"/>
        <v>2</v>
      </c>
      <c r="R51" s="13" t="str">
        <f t="shared" si="35"/>
        <v>3E</v>
      </c>
      <c r="S51" s="13" t="str">
        <f t="shared" si="35"/>
        <v>3J</v>
      </c>
      <c r="T51" s="13" t="str">
        <f t="shared" si="35"/>
        <v>3I</v>
      </c>
      <c r="U51" s="13" t="str">
        <f t="shared" si="35"/>
        <v>3B</v>
      </c>
      <c r="V51" s="13" t="str">
        <f t="shared" si="35"/>
        <v>3H</v>
      </c>
      <c r="W51" s="13" t="str">
        <f t="shared" si="35"/>
        <v>3G</v>
      </c>
      <c r="X51" s="13" t="str">
        <f t="shared" si="35"/>
        <v>3L</v>
      </c>
      <c r="Y51" s="13" t="str">
        <f t="shared" si="35"/>
        <v>3K</v>
      </c>
      <c r="AA51" s="13" t="str">
        <f t="shared" ca="1" si="8"/>
        <v/>
      </c>
      <c r="AB51" s="13" t="str">
        <f t="shared" ca="1" si="9"/>
        <v/>
      </c>
      <c r="AC51" s="13" t="str">
        <f t="shared" ca="1" si="10"/>
        <v/>
      </c>
      <c r="AD51" s="13" t="str">
        <f t="shared" ca="1" si="11"/>
        <v/>
      </c>
      <c r="AE51" s="13" t="str">
        <f t="shared" ca="1" si="12"/>
        <v/>
      </c>
      <c r="AF51" s="13" t="str">
        <f t="shared" ca="1" si="13"/>
        <v/>
      </c>
      <c r="AG51" s="13" t="str">
        <f t="shared" ca="1" si="14"/>
        <v/>
      </c>
      <c r="AH51" s="13" t="str">
        <f t="shared" ca="1" si="15"/>
        <v/>
      </c>
      <c r="AJ51" s="6" t="str">
        <f t="shared" ca="1" si="16"/>
        <v/>
      </c>
      <c r="AK51" s="13" t="str">
        <f t="shared" ca="1" si="17"/>
        <v/>
      </c>
      <c r="AL51" s="13" t="str">
        <f t="shared" ca="1" si="18"/>
        <v/>
      </c>
      <c r="AM51" s="13" t="str">
        <f t="shared" ca="1" si="19"/>
        <v/>
      </c>
      <c r="AN51" s="13" t="str">
        <f t="shared" ca="1" si="20"/>
        <v/>
      </c>
      <c r="AO51" s="13" t="str">
        <f t="shared" ca="1" si="21"/>
        <v/>
      </c>
      <c r="AP51" s="13" t="str">
        <f t="shared" ca="1" si="22"/>
        <v/>
      </c>
      <c r="AQ51" s="58" t="str">
        <f t="shared" ca="1" si="23"/>
        <v/>
      </c>
      <c r="AV51">
        <v>16</v>
      </c>
      <c r="AW51" s="13" t="str">
        <f>IF(AW34="","",RIGHT(LEFT('6. KORUNDE'!$F19,AW$35),5))</f>
        <v/>
      </c>
      <c r="AX51" s="13" t="str">
        <f>IF(AX34="","",RIGHT(LEFT('6. KORUNDE'!$F19,AX$35),5))</f>
        <v/>
      </c>
      <c r="AY51" s="13" t="str">
        <f>IF(AY34="","",RIGHT(LEFT('6. KORUNDE'!$F19,AY$35),5))</f>
        <v/>
      </c>
      <c r="AZ51" s="13" t="str">
        <f>IF(AZ34="","",RIGHT(LEFT('6. KORUNDE'!$F19,AZ$35),5))</f>
        <v/>
      </c>
      <c r="BA51" s="13" t="str">
        <f>IF(BA34="","",RIGHT(LEFT('6. KORUNDE'!$F19,BA$35),5))</f>
        <v/>
      </c>
      <c r="BB51" s="13" t="str">
        <f>IF(BB34="","",RIGHT(LEFT('6. KORUNDE'!$F19,BB$35),5))</f>
        <v/>
      </c>
      <c r="BC51" s="13" t="str">
        <f>IF(BC34="","",RIGHT(LEFT('6. KORUNDE'!$F19,BC$35),5))</f>
        <v/>
      </c>
      <c r="BD51" s="13" t="str">
        <f>IF(BD34="","",RIGHT(LEFT('6. KORUNDE'!$F19,BD$35),5))</f>
        <v/>
      </c>
    </row>
    <row r="52" spans="1:57" x14ac:dyDescent="0.2">
      <c r="A52" t="s">
        <v>1192</v>
      </c>
      <c r="D52" s="13">
        <f t="shared" si="34"/>
        <v>0</v>
      </c>
      <c r="E52" s="13">
        <f t="shared" ca="1" si="34"/>
        <v>1</v>
      </c>
      <c r="F52" s="13">
        <f t="shared" si="34"/>
        <v>0</v>
      </c>
      <c r="G52" s="13">
        <f t="shared" si="34"/>
        <v>0</v>
      </c>
      <c r="H52" s="13">
        <f t="shared" ca="1" si="34"/>
        <v>1</v>
      </c>
      <c r="I52" s="13">
        <f t="shared" ca="1" si="34"/>
        <v>1</v>
      </c>
      <c r="J52" s="13">
        <f t="shared" si="34"/>
        <v>0</v>
      </c>
      <c r="K52" s="13">
        <f t="shared" ca="1" si="34"/>
        <v>1</v>
      </c>
      <c r="L52" s="13">
        <f t="shared" ca="1" si="34"/>
        <v>1</v>
      </c>
      <c r="M52" s="13">
        <f t="shared" ca="1" si="34"/>
        <v>0</v>
      </c>
      <c r="N52" s="13">
        <f t="shared" ca="1" si="34"/>
        <v>0</v>
      </c>
      <c r="O52" s="13">
        <f t="shared" ca="1" si="34"/>
        <v>0</v>
      </c>
      <c r="P52" s="13">
        <f t="shared" ca="1" si="6"/>
        <v>5</v>
      </c>
      <c r="Q52">
        <f t="shared" si="36"/>
        <v>2</v>
      </c>
      <c r="R52" s="13" t="str">
        <f t="shared" si="35"/>
        <v>3E</v>
      </c>
      <c r="S52" s="13" t="str">
        <f t="shared" si="35"/>
        <v>3J</v>
      </c>
      <c r="T52" s="13" t="str">
        <f t="shared" si="35"/>
        <v>3B</v>
      </c>
      <c r="U52" s="13" t="str">
        <f t="shared" si="35"/>
        <v>3F</v>
      </c>
      <c r="V52" s="13" t="str">
        <f t="shared" si="35"/>
        <v>3I</v>
      </c>
      <c r="W52" s="13" t="str">
        <f t="shared" si="35"/>
        <v>3H</v>
      </c>
      <c r="X52" s="13" t="str">
        <f t="shared" si="35"/>
        <v>3L</v>
      </c>
      <c r="Y52" s="13" t="str">
        <f t="shared" si="35"/>
        <v>3K</v>
      </c>
      <c r="AA52" s="13" t="str">
        <f t="shared" ca="1" si="8"/>
        <v/>
      </c>
      <c r="AB52" s="13" t="str">
        <f t="shared" ca="1" si="9"/>
        <v/>
      </c>
      <c r="AC52" s="13" t="str">
        <f t="shared" ca="1" si="10"/>
        <v/>
      </c>
      <c r="AD52" s="13" t="str">
        <f t="shared" ca="1" si="11"/>
        <v/>
      </c>
      <c r="AE52" s="13" t="str">
        <f t="shared" ca="1" si="12"/>
        <v/>
      </c>
      <c r="AF52" s="13" t="str">
        <f t="shared" ca="1" si="13"/>
        <v/>
      </c>
      <c r="AG52" s="13" t="str">
        <f t="shared" ca="1" si="14"/>
        <v/>
      </c>
      <c r="AH52" s="13" t="str">
        <f t="shared" ca="1" si="15"/>
        <v/>
      </c>
      <c r="AJ52" s="6" t="str">
        <f t="shared" ca="1" si="16"/>
        <v/>
      </c>
      <c r="AK52" s="13" t="str">
        <f t="shared" ca="1" si="17"/>
        <v/>
      </c>
      <c r="AL52" s="13" t="str">
        <f t="shared" ca="1" si="18"/>
        <v/>
      </c>
      <c r="AM52" s="13" t="str">
        <f t="shared" ca="1" si="19"/>
        <v/>
      </c>
      <c r="AN52" s="13" t="str">
        <f t="shared" ca="1" si="20"/>
        <v/>
      </c>
      <c r="AO52" s="13" t="str">
        <f t="shared" ca="1" si="21"/>
        <v/>
      </c>
      <c r="AP52" s="13" t="str">
        <f t="shared" ca="1" si="22"/>
        <v/>
      </c>
      <c r="AQ52" s="58" t="str">
        <f t="shared" ca="1" si="23"/>
        <v/>
      </c>
      <c r="AW52" s="13" t="str">
        <f t="shared" ref="AW52:BD52" si="37">CONCATENATE(AW36,AW37,AW38,AW39,AW40,AW41,AW42,AW43,AW44,AW45,AW46,AW47,AW48,AW49,AW50,AW51)</f>
        <v>CEFHI</v>
      </c>
      <c r="AX52" s="13" t="str">
        <f t="shared" si="37"/>
        <v>EFGIJ</v>
      </c>
      <c r="AY52" s="13" t="str">
        <f t="shared" si="37"/>
        <v>BEFIJ</v>
      </c>
      <c r="AZ52" s="13" t="str">
        <f t="shared" si="37"/>
        <v>ABCDF</v>
      </c>
      <c r="BA52" s="13" t="str">
        <f t="shared" si="37"/>
        <v>AEHIJ</v>
      </c>
      <c r="BB52" s="13" t="str">
        <f t="shared" si="37"/>
        <v>CDFGH</v>
      </c>
      <c r="BC52" s="13" t="str">
        <f t="shared" si="37"/>
        <v>DEIJL</v>
      </c>
      <c r="BD52" s="13" t="str">
        <f t="shared" si="37"/>
        <v>EHIJK</v>
      </c>
      <c r="BE52" t="s">
        <v>1193</v>
      </c>
    </row>
    <row r="53" spans="1:57" x14ac:dyDescent="0.2">
      <c r="A53" t="s">
        <v>1194</v>
      </c>
      <c r="D53" s="13">
        <f t="shared" si="34"/>
        <v>0</v>
      </c>
      <c r="E53" s="13">
        <f t="shared" ca="1" si="34"/>
        <v>1</v>
      </c>
      <c r="F53" s="13">
        <f t="shared" si="34"/>
        <v>0</v>
      </c>
      <c r="G53" s="13">
        <f t="shared" si="34"/>
        <v>0</v>
      </c>
      <c r="H53" s="13">
        <f t="shared" ca="1" si="34"/>
        <v>1</v>
      </c>
      <c r="I53" s="13">
        <f t="shared" ca="1" si="34"/>
        <v>1</v>
      </c>
      <c r="J53" s="13">
        <f t="shared" ca="1" si="34"/>
        <v>1</v>
      </c>
      <c r="K53" s="13">
        <f t="shared" si="34"/>
        <v>0</v>
      </c>
      <c r="L53" s="13">
        <f t="shared" ca="1" si="34"/>
        <v>1</v>
      </c>
      <c r="M53" s="13">
        <f t="shared" ca="1" si="34"/>
        <v>0</v>
      </c>
      <c r="N53" s="13">
        <f t="shared" ca="1" si="34"/>
        <v>0</v>
      </c>
      <c r="O53" s="13">
        <f t="shared" ca="1" si="34"/>
        <v>0</v>
      </c>
      <c r="P53" s="13">
        <f t="shared" ca="1" si="6"/>
        <v>5</v>
      </c>
      <c r="Q53">
        <f t="shared" si="36"/>
        <v>2</v>
      </c>
      <c r="R53" s="13" t="str">
        <f t="shared" si="35"/>
        <v>3E</v>
      </c>
      <c r="S53" s="13" t="str">
        <f t="shared" si="35"/>
        <v>3J</v>
      </c>
      <c r="T53" s="13" t="str">
        <f t="shared" si="35"/>
        <v>3B</v>
      </c>
      <c r="U53" s="13" t="str">
        <f t="shared" si="35"/>
        <v>3F</v>
      </c>
      <c r="V53" s="13" t="str">
        <f t="shared" si="35"/>
        <v>3I</v>
      </c>
      <c r="W53" s="13" t="str">
        <f t="shared" si="35"/>
        <v>3G</v>
      </c>
      <c r="X53" s="13" t="str">
        <f t="shared" si="35"/>
        <v>3L</v>
      </c>
      <c r="Y53" s="13" t="str">
        <f t="shared" si="35"/>
        <v>3K</v>
      </c>
      <c r="AA53" s="13" t="str">
        <f t="shared" ca="1" si="8"/>
        <v/>
      </c>
      <c r="AB53" s="13" t="str">
        <f t="shared" ca="1" si="9"/>
        <v/>
      </c>
      <c r="AC53" s="13" t="str">
        <f t="shared" ca="1" si="10"/>
        <v/>
      </c>
      <c r="AD53" s="13" t="str">
        <f t="shared" ca="1" si="11"/>
        <v/>
      </c>
      <c r="AE53" s="13" t="str">
        <f t="shared" ca="1" si="12"/>
        <v/>
      </c>
      <c r="AF53" s="13" t="str">
        <f t="shared" ca="1" si="13"/>
        <v/>
      </c>
      <c r="AG53" s="13" t="str">
        <f t="shared" ca="1" si="14"/>
        <v/>
      </c>
      <c r="AH53" s="13" t="str">
        <f t="shared" ca="1" si="15"/>
        <v/>
      </c>
      <c r="AJ53" s="6" t="str">
        <f t="shared" ca="1" si="16"/>
        <v/>
      </c>
      <c r="AK53" s="13" t="str">
        <f t="shared" ca="1" si="17"/>
        <v/>
      </c>
      <c r="AL53" s="13" t="str">
        <f t="shared" ca="1" si="18"/>
        <v/>
      </c>
      <c r="AM53" s="13" t="str">
        <f t="shared" ca="1" si="19"/>
        <v/>
      </c>
      <c r="AN53" s="13" t="str">
        <f t="shared" ca="1" si="20"/>
        <v/>
      </c>
      <c r="AO53" s="13" t="str">
        <f t="shared" ca="1" si="21"/>
        <v/>
      </c>
      <c r="AP53" s="13" t="str">
        <f t="shared" ca="1" si="22"/>
        <v/>
      </c>
      <c r="AQ53" s="58" t="str">
        <f t="shared" ca="1" si="23"/>
        <v/>
      </c>
    </row>
    <row r="54" spans="1:57" x14ac:dyDescent="0.2">
      <c r="A54" t="s">
        <v>1195</v>
      </c>
      <c r="D54" s="13">
        <f t="shared" si="34"/>
        <v>0</v>
      </c>
      <c r="E54" s="13">
        <f t="shared" ca="1" si="34"/>
        <v>1</v>
      </c>
      <c r="F54" s="13">
        <f t="shared" si="34"/>
        <v>0</v>
      </c>
      <c r="G54" s="13">
        <f t="shared" si="34"/>
        <v>0</v>
      </c>
      <c r="H54" s="13">
        <f t="shared" ca="1" si="34"/>
        <v>1</v>
      </c>
      <c r="I54" s="13">
        <f t="shared" ca="1" si="34"/>
        <v>1</v>
      </c>
      <c r="J54" s="13">
        <f t="shared" ca="1" si="34"/>
        <v>1</v>
      </c>
      <c r="K54" s="13">
        <f t="shared" ca="1" si="34"/>
        <v>1</v>
      </c>
      <c r="L54" s="13">
        <f t="shared" si="34"/>
        <v>0</v>
      </c>
      <c r="M54" s="13">
        <f t="shared" ca="1" si="34"/>
        <v>0</v>
      </c>
      <c r="N54" s="13">
        <f t="shared" ca="1" si="34"/>
        <v>0</v>
      </c>
      <c r="O54" s="13">
        <f t="shared" ca="1" si="34"/>
        <v>0</v>
      </c>
      <c r="P54" s="13">
        <f t="shared" ca="1" si="6"/>
        <v>5</v>
      </c>
      <c r="Q54">
        <f t="shared" si="36"/>
        <v>2</v>
      </c>
      <c r="R54" s="13" t="str">
        <f t="shared" si="35"/>
        <v>3E</v>
      </c>
      <c r="S54" s="13" t="str">
        <f t="shared" si="35"/>
        <v>3J</v>
      </c>
      <c r="T54" s="13" t="str">
        <f t="shared" si="35"/>
        <v>3B</v>
      </c>
      <c r="U54" s="13" t="str">
        <f t="shared" si="35"/>
        <v>3F</v>
      </c>
      <c r="V54" s="13" t="str">
        <f t="shared" si="35"/>
        <v>3H</v>
      </c>
      <c r="W54" s="13" t="str">
        <f t="shared" si="35"/>
        <v>3G</v>
      </c>
      <c r="X54" s="13" t="str">
        <f t="shared" si="35"/>
        <v>3L</v>
      </c>
      <c r="Y54" s="13" t="str">
        <f t="shared" si="35"/>
        <v>3K</v>
      </c>
      <c r="AA54" s="13" t="str">
        <f t="shared" ca="1" si="8"/>
        <v/>
      </c>
      <c r="AB54" s="13" t="str">
        <f t="shared" ca="1" si="9"/>
        <v/>
      </c>
      <c r="AC54" s="13" t="str">
        <f t="shared" ca="1" si="10"/>
        <v/>
      </c>
      <c r="AD54" s="13" t="str">
        <f t="shared" ca="1" si="11"/>
        <v/>
      </c>
      <c r="AE54" s="13" t="str">
        <f t="shared" ca="1" si="12"/>
        <v/>
      </c>
      <c r="AF54" s="13" t="str">
        <f t="shared" ca="1" si="13"/>
        <v/>
      </c>
      <c r="AG54" s="13" t="str">
        <f t="shared" ca="1" si="14"/>
        <v/>
      </c>
      <c r="AH54" s="13" t="str">
        <f t="shared" ca="1" si="15"/>
        <v/>
      </c>
      <c r="AJ54" s="6" t="str">
        <f t="shared" ca="1" si="16"/>
        <v/>
      </c>
      <c r="AK54" s="13" t="str">
        <f t="shared" ca="1" si="17"/>
        <v/>
      </c>
      <c r="AL54" s="13" t="str">
        <f t="shared" ca="1" si="18"/>
        <v/>
      </c>
      <c r="AM54" s="13" t="str">
        <f t="shared" ca="1" si="19"/>
        <v/>
      </c>
      <c r="AN54" s="13" t="str">
        <f t="shared" ca="1" si="20"/>
        <v/>
      </c>
      <c r="AO54" s="13" t="str">
        <f t="shared" ca="1" si="21"/>
        <v/>
      </c>
      <c r="AP54" s="13" t="str">
        <f t="shared" ca="1" si="22"/>
        <v/>
      </c>
      <c r="AQ54" s="58" t="str">
        <f t="shared" ca="1" si="23"/>
        <v/>
      </c>
    </row>
    <row r="55" spans="1:57" x14ac:dyDescent="0.2">
      <c r="A55" t="s">
        <v>1196</v>
      </c>
      <c r="D55" s="13">
        <f t="shared" ref="D55:O64" si="38">IF(IFERROR(FIND(D$3,$A55),0)&gt;0,D$4,0)</f>
        <v>0</v>
      </c>
      <c r="E55" s="13">
        <f t="shared" ca="1" si="38"/>
        <v>1</v>
      </c>
      <c r="F55" s="13">
        <f t="shared" si="38"/>
        <v>0</v>
      </c>
      <c r="G55" s="13">
        <f t="shared" si="38"/>
        <v>0</v>
      </c>
      <c r="H55" s="13">
        <f t="shared" ca="1" si="38"/>
        <v>1</v>
      </c>
      <c r="I55" s="13">
        <f t="shared" ca="1" si="38"/>
        <v>1</v>
      </c>
      <c r="J55" s="13">
        <f t="shared" ca="1" si="38"/>
        <v>1</v>
      </c>
      <c r="K55" s="13">
        <f t="shared" ca="1" si="38"/>
        <v>1</v>
      </c>
      <c r="L55" s="13">
        <f t="shared" ca="1" si="38"/>
        <v>1</v>
      </c>
      <c r="M55" s="13">
        <f t="shared" si="38"/>
        <v>0</v>
      </c>
      <c r="N55" s="13">
        <f t="shared" ca="1" si="38"/>
        <v>0</v>
      </c>
      <c r="O55" s="13">
        <f t="shared" ca="1" si="38"/>
        <v>0</v>
      </c>
      <c r="P55" s="13">
        <f t="shared" ca="1" si="6"/>
        <v>6</v>
      </c>
      <c r="Q55">
        <f t="shared" si="36"/>
        <v>2</v>
      </c>
      <c r="R55" s="13" t="str">
        <f t="shared" ref="R55:Y64" si="39">RIGHT(LEFT($A55,R$3+$Q55),2)</f>
        <v>3E</v>
      </c>
      <c r="S55" s="13" t="str">
        <f t="shared" si="39"/>
        <v>3G</v>
      </c>
      <c r="T55" s="13" t="str">
        <f t="shared" si="39"/>
        <v>3B</v>
      </c>
      <c r="U55" s="13" t="str">
        <f t="shared" si="39"/>
        <v>3F</v>
      </c>
      <c r="V55" s="13" t="str">
        <f t="shared" si="39"/>
        <v>3I</v>
      </c>
      <c r="W55" s="13" t="str">
        <f t="shared" si="39"/>
        <v>3H</v>
      </c>
      <c r="X55" s="13" t="str">
        <f t="shared" si="39"/>
        <v>3L</v>
      </c>
      <c r="Y55" s="13" t="str">
        <f t="shared" si="39"/>
        <v>3K</v>
      </c>
      <c r="AA55" s="13" t="str">
        <f t="shared" ca="1" si="8"/>
        <v/>
      </c>
      <c r="AB55" s="13" t="str">
        <f t="shared" ca="1" si="9"/>
        <v/>
      </c>
      <c r="AC55" s="13" t="str">
        <f t="shared" ca="1" si="10"/>
        <v/>
      </c>
      <c r="AD55" s="13" t="str">
        <f t="shared" ca="1" si="11"/>
        <v/>
      </c>
      <c r="AE55" s="13" t="str">
        <f t="shared" ca="1" si="12"/>
        <v/>
      </c>
      <c r="AF55" s="13" t="str">
        <f t="shared" ca="1" si="13"/>
        <v/>
      </c>
      <c r="AG55" s="13" t="str">
        <f t="shared" ca="1" si="14"/>
        <v/>
      </c>
      <c r="AH55" s="13" t="str">
        <f t="shared" ca="1" si="15"/>
        <v/>
      </c>
      <c r="AJ55" s="6" t="str">
        <f t="shared" ca="1" si="16"/>
        <v/>
      </c>
      <c r="AK55" s="13" t="str">
        <f t="shared" ca="1" si="17"/>
        <v/>
      </c>
      <c r="AL55" s="13" t="str">
        <f t="shared" ca="1" si="18"/>
        <v/>
      </c>
      <c r="AM55" s="13" t="str">
        <f t="shared" ca="1" si="19"/>
        <v/>
      </c>
      <c r="AN55" s="13" t="str">
        <f t="shared" ca="1" si="20"/>
        <v/>
      </c>
      <c r="AO55" s="13" t="str">
        <f t="shared" ca="1" si="21"/>
        <v/>
      </c>
      <c r="AP55" s="13" t="str">
        <f t="shared" ca="1" si="22"/>
        <v/>
      </c>
      <c r="AQ55" s="58" t="str">
        <f t="shared" ca="1" si="23"/>
        <v/>
      </c>
    </row>
    <row r="56" spans="1:57" x14ac:dyDescent="0.2">
      <c r="A56" t="s">
        <v>1197</v>
      </c>
      <c r="D56" s="13">
        <f t="shared" si="38"/>
        <v>0</v>
      </c>
      <c r="E56" s="13">
        <f t="shared" ca="1" si="38"/>
        <v>1</v>
      </c>
      <c r="F56" s="13">
        <f t="shared" si="38"/>
        <v>0</v>
      </c>
      <c r="G56" s="13">
        <f t="shared" si="38"/>
        <v>0</v>
      </c>
      <c r="H56" s="13">
        <f t="shared" ca="1" si="38"/>
        <v>1</v>
      </c>
      <c r="I56" s="13">
        <f t="shared" ca="1" si="38"/>
        <v>1</v>
      </c>
      <c r="J56" s="13">
        <f t="shared" ca="1" si="38"/>
        <v>1</v>
      </c>
      <c r="K56" s="13">
        <f t="shared" ca="1" si="38"/>
        <v>1</v>
      </c>
      <c r="L56" s="13">
        <f t="shared" ca="1" si="38"/>
        <v>1</v>
      </c>
      <c r="M56" s="13">
        <f t="shared" ca="1" si="38"/>
        <v>0</v>
      </c>
      <c r="N56" s="13">
        <f t="shared" si="38"/>
        <v>0</v>
      </c>
      <c r="O56" s="13">
        <f t="shared" ca="1" si="38"/>
        <v>0</v>
      </c>
      <c r="P56" s="13">
        <f t="shared" ca="1" si="6"/>
        <v>6</v>
      </c>
      <c r="Q56">
        <f t="shared" si="36"/>
        <v>2</v>
      </c>
      <c r="R56" s="13" t="str">
        <f t="shared" si="39"/>
        <v>3E</v>
      </c>
      <c r="S56" s="13" t="str">
        <f t="shared" si="39"/>
        <v>3J</v>
      </c>
      <c r="T56" s="13" t="str">
        <f t="shared" si="39"/>
        <v>3B</v>
      </c>
      <c r="U56" s="13" t="str">
        <f t="shared" si="39"/>
        <v>3F</v>
      </c>
      <c r="V56" s="13" t="str">
        <f t="shared" si="39"/>
        <v>3H</v>
      </c>
      <c r="W56" s="13" t="str">
        <f t="shared" si="39"/>
        <v>3G</v>
      </c>
      <c r="X56" s="13" t="str">
        <f t="shared" si="39"/>
        <v>3L</v>
      </c>
      <c r="Y56" s="13" t="str">
        <f t="shared" si="39"/>
        <v>3I</v>
      </c>
      <c r="AA56" s="13" t="str">
        <f t="shared" ca="1" si="8"/>
        <v/>
      </c>
      <c r="AB56" s="13" t="str">
        <f t="shared" ca="1" si="9"/>
        <v/>
      </c>
      <c r="AC56" s="13" t="str">
        <f t="shared" ca="1" si="10"/>
        <v/>
      </c>
      <c r="AD56" s="13" t="str">
        <f t="shared" ca="1" si="11"/>
        <v/>
      </c>
      <c r="AE56" s="13" t="str">
        <f t="shared" ca="1" si="12"/>
        <v/>
      </c>
      <c r="AF56" s="13" t="str">
        <f t="shared" ca="1" si="13"/>
        <v/>
      </c>
      <c r="AG56" s="13" t="str">
        <f t="shared" ca="1" si="14"/>
        <v/>
      </c>
      <c r="AH56" s="13" t="str">
        <f t="shared" ca="1" si="15"/>
        <v/>
      </c>
      <c r="AJ56" s="6" t="str">
        <f t="shared" ca="1" si="16"/>
        <v/>
      </c>
      <c r="AK56" s="13" t="str">
        <f t="shared" ca="1" si="17"/>
        <v/>
      </c>
      <c r="AL56" s="13" t="str">
        <f t="shared" ca="1" si="18"/>
        <v/>
      </c>
      <c r="AM56" s="13" t="str">
        <f t="shared" ca="1" si="19"/>
        <v/>
      </c>
      <c r="AN56" s="13" t="str">
        <f t="shared" ca="1" si="20"/>
        <v/>
      </c>
      <c r="AO56" s="13" t="str">
        <f t="shared" ca="1" si="21"/>
        <v/>
      </c>
      <c r="AP56" s="13" t="str">
        <f t="shared" ca="1" si="22"/>
        <v/>
      </c>
      <c r="AQ56" s="58" t="str">
        <f t="shared" ca="1" si="23"/>
        <v/>
      </c>
    </row>
    <row r="57" spans="1:57" x14ac:dyDescent="0.2">
      <c r="A57" t="s">
        <v>1198</v>
      </c>
      <c r="D57" s="13">
        <f t="shared" si="38"/>
        <v>0</v>
      </c>
      <c r="E57" s="13">
        <f t="shared" ca="1" si="38"/>
        <v>1</v>
      </c>
      <c r="F57" s="13">
        <f t="shared" si="38"/>
        <v>0</v>
      </c>
      <c r="G57" s="13">
        <f t="shared" si="38"/>
        <v>0</v>
      </c>
      <c r="H57" s="13">
        <f t="shared" ca="1" si="38"/>
        <v>1</v>
      </c>
      <c r="I57" s="13">
        <f t="shared" ca="1" si="38"/>
        <v>1</v>
      </c>
      <c r="J57" s="13">
        <f t="shared" ca="1" si="38"/>
        <v>1</v>
      </c>
      <c r="K57" s="13">
        <f t="shared" ca="1" si="38"/>
        <v>1</v>
      </c>
      <c r="L57" s="13">
        <f t="shared" ca="1" si="38"/>
        <v>1</v>
      </c>
      <c r="M57" s="13">
        <f t="shared" ca="1" si="38"/>
        <v>0</v>
      </c>
      <c r="N57" s="13">
        <f t="shared" ca="1" si="38"/>
        <v>0</v>
      </c>
      <c r="O57" s="13">
        <f t="shared" si="38"/>
        <v>0</v>
      </c>
      <c r="P57" s="13">
        <f t="shared" ca="1" si="6"/>
        <v>6</v>
      </c>
      <c r="Q57">
        <f t="shared" si="36"/>
        <v>2</v>
      </c>
      <c r="R57" s="13" t="str">
        <f t="shared" si="39"/>
        <v>3E</v>
      </c>
      <c r="S57" s="13" t="str">
        <f t="shared" si="39"/>
        <v>3J</v>
      </c>
      <c r="T57" s="13" t="str">
        <f t="shared" si="39"/>
        <v>3B</v>
      </c>
      <c r="U57" s="13" t="str">
        <f t="shared" si="39"/>
        <v>3F</v>
      </c>
      <c r="V57" s="13" t="str">
        <f t="shared" si="39"/>
        <v>3H</v>
      </c>
      <c r="W57" s="13" t="str">
        <f t="shared" si="39"/>
        <v>3G</v>
      </c>
      <c r="X57" s="13" t="str">
        <f t="shared" si="39"/>
        <v>3I</v>
      </c>
      <c r="Y57" s="13" t="str">
        <f t="shared" si="39"/>
        <v>3K</v>
      </c>
      <c r="AA57" s="13" t="str">
        <f t="shared" ca="1" si="8"/>
        <v/>
      </c>
      <c r="AB57" s="13" t="str">
        <f t="shared" ca="1" si="9"/>
        <v/>
      </c>
      <c r="AC57" s="13" t="str">
        <f t="shared" ca="1" si="10"/>
        <v/>
      </c>
      <c r="AD57" s="13" t="str">
        <f t="shared" ca="1" si="11"/>
        <v/>
      </c>
      <c r="AE57" s="13" t="str">
        <f t="shared" ca="1" si="12"/>
        <v/>
      </c>
      <c r="AF57" s="13" t="str">
        <f t="shared" ca="1" si="13"/>
        <v/>
      </c>
      <c r="AG57" s="13" t="str">
        <f t="shared" ca="1" si="14"/>
        <v/>
      </c>
      <c r="AH57" s="13" t="str">
        <f t="shared" ca="1" si="15"/>
        <v/>
      </c>
      <c r="AJ57" s="6" t="str">
        <f t="shared" ca="1" si="16"/>
        <v/>
      </c>
      <c r="AK57" s="13" t="str">
        <f t="shared" ca="1" si="17"/>
        <v/>
      </c>
      <c r="AL57" s="13" t="str">
        <f t="shared" ca="1" si="18"/>
        <v/>
      </c>
      <c r="AM57" s="13" t="str">
        <f t="shared" ca="1" si="19"/>
        <v/>
      </c>
      <c r="AN57" s="13" t="str">
        <f t="shared" ca="1" si="20"/>
        <v/>
      </c>
      <c r="AO57" s="13" t="str">
        <f t="shared" ca="1" si="21"/>
        <v/>
      </c>
      <c r="AP57" s="13" t="str">
        <f t="shared" ca="1" si="22"/>
        <v/>
      </c>
      <c r="AQ57" s="58" t="str">
        <f t="shared" ca="1" si="23"/>
        <v/>
      </c>
    </row>
    <row r="58" spans="1:57" x14ac:dyDescent="0.2">
      <c r="A58" t="s">
        <v>1199</v>
      </c>
      <c r="D58" s="13">
        <f t="shared" si="38"/>
        <v>0</v>
      </c>
      <c r="E58" s="13">
        <f t="shared" ca="1" si="38"/>
        <v>1</v>
      </c>
      <c r="F58" s="13">
        <f t="shared" si="38"/>
        <v>0</v>
      </c>
      <c r="G58" s="13">
        <f t="shared" ca="1" si="38"/>
        <v>1</v>
      </c>
      <c r="H58" s="13">
        <f t="shared" si="38"/>
        <v>0</v>
      </c>
      <c r="I58" s="13">
        <f t="shared" si="38"/>
        <v>0</v>
      </c>
      <c r="J58" s="13">
        <f t="shared" ca="1" si="38"/>
        <v>1</v>
      </c>
      <c r="K58" s="13">
        <f t="shared" ca="1" si="38"/>
        <v>1</v>
      </c>
      <c r="L58" s="13">
        <f t="shared" ca="1" si="38"/>
        <v>1</v>
      </c>
      <c r="M58" s="13">
        <f t="shared" ca="1" si="38"/>
        <v>0</v>
      </c>
      <c r="N58" s="13">
        <f t="shared" ca="1" si="38"/>
        <v>0</v>
      </c>
      <c r="O58" s="13">
        <f t="shared" ca="1" si="38"/>
        <v>0</v>
      </c>
      <c r="P58" s="13">
        <f t="shared" ca="1" si="6"/>
        <v>5</v>
      </c>
      <c r="Q58">
        <f t="shared" si="36"/>
        <v>2</v>
      </c>
      <c r="R58" s="13" t="str">
        <f t="shared" si="39"/>
        <v>3H</v>
      </c>
      <c r="S58" s="13" t="str">
        <f t="shared" si="39"/>
        <v>3J</v>
      </c>
      <c r="T58" s="13" t="str">
        <f t="shared" si="39"/>
        <v>3B</v>
      </c>
      <c r="U58" s="13" t="str">
        <f t="shared" si="39"/>
        <v>3D</v>
      </c>
      <c r="V58" s="13" t="str">
        <f t="shared" si="39"/>
        <v>3I</v>
      </c>
      <c r="W58" s="13" t="str">
        <f t="shared" si="39"/>
        <v>3G</v>
      </c>
      <c r="X58" s="13" t="str">
        <f t="shared" si="39"/>
        <v>3L</v>
      </c>
      <c r="Y58" s="13" t="str">
        <f t="shared" si="39"/>
        <v>3K</v>
      </c>
      <c r="AA58" s="13" t="str">
        <f t="shared" ca="1" si="8"/>
        <v/>
      </c>
      <c r="AB58" s="13" t="str">
        <f t="shared" ca="1" si="9"/>
        <v/>
      </c>
      <c r="AC58" s="13" t="str">
        <f t="shared" ca="1" si="10"/>
        <v/>
      </c>
      <c r="AD58" s="13" t="str">
        <f t="shared" ca="1" si="11"/>
        <v/>
      </c>
      <c r="AE58" s="13" t="str">
        <f t="shared" ca="1" si="12"/>
        <v/>
      </c>
      <c r="AF58" s="13" t="str">
        <f t="shared" ca="1" si="13"/>
        <v/>
      </c>
      <c r="AG58" s="13" t="str">
        <f t="shared" ca="1" si="14"/>
        <v/>
      </c>
      <c r="AH58" s="13" t="str">
        <f t="shared" ca="1" si="15"/>
        <v/>
      </c>
      <c r="AJ58" s="6" t="str">
        <f t="shared" ca="1" si="16"/>
        <v/>
      </c>
      <c r="AK58" s="13" t="str">
        <f t="shared" ca="1" si="17"/>
        <v/>
      </c>
      <c r="AL58" s="13" t="str">
        <f t="shared" ca="1" si="18"/>
        <v/>
      </c>
      <c r="AM58" s="13" t="str">
        <f t="shared" ca="1" si="19"/>
        <v/>
      </c>
      <c r="AN58" s="13" t="str">
        <f t="shared" ca="1" si="20"/>
        <v/>
      </c>
      <c r="AO58" s="13" t="str">
        <f t="shared" ca="1" si="21"/>
        <v/>
      </c>
      <c r="AP58" s="13" t="str">
        <f t="shared" ca="1" si="22"/>
        <v/>
      </c>
      <c r="AQ58" s="58" t="str">
        <f t="shared" ca="1" si="23"/>
        <v/>
      </c>
    </row>
    <row r="59" spans="1:57" x14ac:dyDescent="0.2">
      <c r="A59" t="s">
        <v>1200</v>
      </c>
      <c r="D59" s="13">
        <f t="shared" si="38"/>
        <v>0</v>
      </c>
      <c r="E59" s="13">
        <f t="shared" ca="1" si="38"/>
        <v>1</v>
      </c>
      <c r="F59" s="13">
        <f t="shared" si="38"/>
        <v>0</v>
      </c>
      <c r="G59" s="13">
        <f t="shared" ca="1" si="38"/>
        <v>1</v>
      </c>
      <c r="H59" s="13">
        <f t="shared" si="38"/>
        <v>0</v>
      </c>
      <c r="I59" s="13">
        <f t="shared" ca="1" si="38"/>
        <v>1</v>
      </c>
      <c r="J59" s="13">
        <f t="shared" si="38"/>
        <v>0</v>
      </c>
      <c r="K59" s="13">
        <f t="shared" ca="1" si="38"/>
        <v>1</v>
      </c>
      <c r="L59" s="13">
        <f t="shared" ca="1" si="38"/>
        <v>1</v>
      </c>
      <c r="M59" s="13">
        <f t="shared" ca="1" si="38"/>
        <v>0</v>
      </c>
      <c r="N59" s="13">
        <f t="shared" ca="1" si="38"/>
        <v>0</v>
      </c>
      <c r="O59" s="13">
        <f t="shared" ca="1" si="38"/>
        <v>0</v>
      </c>
      <c r="P59" s="13">
        <f t="shared" ca="1" si="6"/>
        <v>5</v>
      </c>
      <c r="Q59">
        <f t="shared" si="36"/>
        <v>2</v>
      </c>
      <c r="R59" s="13" t="str">
        <f t="shared" si="39"/>
        <v>3H</v>
      </c>
      <c r="S59" s="13" t="str">
        <f t="shared" si="39"/>
        <v>3J</v>
      </c>
      <c r="T59" s="13" t="str">
        <f t="shared" si="39"/>
        <v>3B</v>
      </c>
      <c r="U59" s="13" t="str">
        <f t="shared" si="39"/>
        <v>3D</v>
      </c>
      <c r="V59" s="13" t="str">
        <f t="shared" si="39"/>
        <v>3I</v>
      </c>
      <c r="W59" s="13" t="str">
        <f t="shared" si="39"/>
        <v>3F</v>
      </c>
      <c r="X59" s="13" t="str">
        <f t="shared" si="39"/>
        <v>3L</v>
      </c>
      <c r="Y59" s="13" t="str">
        <f t="shared" si="39"/>
        <v>3K</v>
      </c>
      <c r="AA59" s="13" t="str">
        <f t="shared" ca="1" si="8"/>
        <v/>
      </c>
      <c r="AB59" s="13" t="str">
        <f t="shared" ca="1" si="9"/>
        <v/>
      </c>
      <c r="AC59" s="13" t="str">
        <f t="shared" ca="1" si="10"/>
        <v/>
      </c>
      <c r="AD59" s="13" t="str">
        <f t="shared" ca="1" si="11"/>
        <v/>
      </c>
      <c r="AE59" s="13" t="str">
        <f t="shared" ca="1" si="12"/>
        <v/>
      </c>
      <c r="AF59" s="13" t="str">
        <f t="shared" ca="1" si="13"/>
        <v/>
      </c>
      <c r="AG59" s="13" t="str">
        <f t="shared" ca="1" si="14"/>
        <v/>
      </c>
      <c r="AH59" s="13" t="str">
        <f t="shared" ca="1" si="15"/>
        <v/>
      </c>
      <c r="AJ59" s="6" t="str">
        <f t="shared" ca="1" si="16"/>
        <v/>
      </c>
      <c r="AK59" s="13" t="str">
        <f t="shared" ca="1" si="17"/>
        <v/>
      </c>
      <c r="AL59" s="13" t="str">
        <f t="shared" ca="1" si="18"/>
        <v/>
      </c>
      <c r="AM59" s="13" t="str">
        <f t="shared" ca="1" si="19"/>
        <v/>
      </c>
      <c r="AN59" s="13" t="str">
        <f t="shared" ca="1" si="20"/>
        <v/>
      </c>
      <c r="AO59" s="13" t="str">
        <f t="shared" ca="1" si="21"/>
        <v/>
      </c>
      <c r="AP59" s="13" t="str">
        <f t="shared" ca="1" si="22"/>
        <v/>
      </c>
      <c r="AQ59" s="58" t="str">
        <f t="shared" ca="1" si="23"/>
        <v/>
      </c>
    </row>
    <row r="60" spans="1:57" x14ac:dyDescent="0.2">
      <c r="A60" t="s">
        <v>1201</v>
      </c>
      <c r="D60" s="13">
        <f t="shared" si="38"/>
        <v>0</v>
      </c>
      <c r="E60" s="13">
        <f t="shared" ca="1" si="38"/>
        <v>1</v>
      </c>
      <c r="F60" s="13">
        <f t="shared" si="38"/>
        <v>0</v>
      </c>
      <c r="G60" s="13">
        <f t="shared" ca="1" si="38"/>
        <v>1</v>
      </c>
      <c r="H60" s="13">
        <f t="shared" si="38"/>
        <v>0</v>
      </c>
      <c r="I60" s="13">
        <f t="shared" ca="1" si="38"/>
        <v>1</v>
      </c>
      <c r="J60" s="13">
        <f t="shared" ca="1" si="38"/>
        <v>1</v>
      </c>
      <c r="K60" s="13">
        <f t="shared" si="38"/>
        <v>0</v>
      </c>
      <c r="L60" s="13">
        <f t="shared" ca="1" si="38"/>
        <v>1</v>
      </c>
      <c r="M60" s="13">
        <f t="shared" ca="1" si="38"/>
        <v>0</v>
      </c>
      <c r="N60" s="13">
        <f t="shared" ca="1" si="38"/>
        <v>0</v>
      </c>
      <c r="O60" s="13">
        <f t="shared" ca="1" si="38"/>
        <v>0</v>
      </c>
      <c r="P60" s="13">
        <f t="shared" ca="1" si="6"/>
        <v>5</v>
      </c>
      <c r="Q60">
        <f t="shared" si="36"/>
        <v>2</v>
      </c>
      <c r="R60" s="13" t="str">
        <f t="shared" si="39"/>
        <v>3I</v>
      </c>
      <c r="S60" s="13" t="str">
        <f t="shared" si="39"/>
        <v>3G</v>
      </c>
      <c r="T60" s="13" t="str">
        <f t="shared" si="39"/>
        <v>3B</v>
      </c>
      <c r="U60" s="13" t="str">
        <f t="shared" si="39"/>
        <v>3D</v>
      </c>
      <c r="V60" s="13" t="str">
        <f t="shared" si="39"/>
        <v>3J</v>
      </c>
      <c r="W60" s="13" t="str">
        <f t="shared" si="39"/>
        <v>3F</v>
      </c>
      <c r="X60" s="13" t="str">
        <f t="shared" si="39"/>
        <v>3L</v>
      </c>
      <c r="Y60" s="13" t="str">
        <f t="shared" si="39"/>
        <v>3K</v>
      </c>
      <c r="AA60" s="13" t="str">
        <f t="shared" ca="1" si="8"/>
        <v/>
      </c>
      <c r="AB60" s="13" t="str">
        <f t="shared" ca="1" si="9"/>
        <v/>
      </c>
      <c r="AC60" s="13" t="str">
        <f t="shared" ca="1" si="10"/>
        <v/>
      </c>
      <c r="AD60" s="13" t="str">
        <f t="shared" ca="1" si="11"/>
        <v/>
      </c>
      <c r="AE60" s="13" t="str">
        <f t="shared" ca="1" si="12"/>
        <v/>
      </c>
      <c r="AF60" s="13" t="str">
        <f t="shared" ca="1" si="13"/>
        <v/>
      </c>
      <c r="AG60" s="13" t="str">
        <f t="shared" ca="1" si="14"/>
        <v/>
      </c>
      <c r="AH60" s="13" t="str">
        <f t="shared" ca="1" si="15"/>
        <v/>
      </c>
      <c r="AJ60" s="6" t="str">
        <f t="shared" ca="1" si="16"/>
        <v/>
      </c>
      <c r="AK60" s="13" t="str">
        <f t="shared" ca="1" si="17"/>
        <v/>
      </c>
      <c r="AL60" s="13" t="str">
        <f t="shared" ca="1" si="18"/>
        <v/>
      </c>
      <c r="AM60" s="13" t="str">
        <f t="shared" ca="1" si="19"/>
        <v/>
      </c>
      <c r="AN60" s="13" t="str">
        <f t="shared" ca="1" si="20"/>
        <v/>
      </c>
      <c r="AO60" s="13" t="str">
        <f t="shared" ca="1" si="21"/>
        <v/>
      </c>
      <c r="AP60" s="13" t="str">
        <f t="shared" ca="1" si="22"/>
        <v/>
      </c>
      <c r="AQ60" s="58" t="str">
        <f t="shared" ca="1" si="23"/>
        <v/>
      </c>
    </row>
    <row r="61" spans="1:57" x14ac:dyDescent="0.2">
      <c r="A61" t="s">
        <v>1202</v>
      </c>
      <c r="D61" s="13">
        <f t="shared" si="38"/>
        <v>0</v>
      </c>
      <c r="E61" s="13">
        <f t="shared" ca="1" si="38"/>
        <v>1</v>
      </c>
      <c r="F61" s="13">
        <f t="shared" si="38"/>
        <v>0</v>
      </c>
      <c r="G61" s="13">
        <f t="shared" ca="1" si="38"/>
        <v>1</v>
      </c>
      <c r="H61" s="13">
        <f t="shared" si="38"/>
        <v>0</v>
      </c>
      <c r="I61" s="13">
        <f t="shared" ca="1" si="38"/>
        <v>1</v>
      </c>
      <c r="J61" s="13">
        <f t="shared" ca="1" si="38"/>
        <v>1</v>
      </c>
      <c r="K61" s="13">
        <f t="shared" ca="1" si="38"/>
        <v>1</v>
      </c>
      <c r="L61" s="13">
        <f t="shared" si="38"/>
        <v>0</v>
      </c>
      <c r="M61" s="13">
        <f t="shared" ca="1" si="38"/>
        <v>0</v>
      </c>
      <c r="N61" s="13">
        <f t="shared" ca="1" si="38"/>
        <v>0</v>
      </c>
      <c r="O61" s="13">
        <f t="shared" ca="1" si="38"/>
        <v>0</v>
      </c>
      <c r="P61" s="13">
        <f t="shared" ca="1" si="6"/>
        <v>5</v>
      </c>
      <c r="Q61">
        <f t="shared" si="36"/>
        <v>2</v>
      </c>
      <c r="R61" s="13" t="str">
        <f t="shared" si="39"/>
        <v>3H</v>
      </c>
      <c r="S61" s="13" t="str">
        <f t="shared" si="39"/>
        <v>3G</v>
      </c>
      <c r="T61" s="13" t="str">
        <f t="shared" si="39"/>
        <v>3B</v>
      </c>
      <c r="U61" s="13" t="str">
        <f t="shared" si="39"/>
        <v>3D</v>
      </c>
      <c r="V61" s="13" t="str">
        <f t="shared" si="39"/>
        <v>3J</v>
      </c>
      <c r="W61" s="13" t="str">
        <f t="shared" si="39"/>
        <v>3F</v>
      </c>
      <c r="X61" s="13" t="str">
        <f t="shared" si="39"/>
        <v>3L</v>
      </c>
      <c r="Y61" s="13" t="str">
        <f t="shared" si="39"/>
        <v>3K</v>
      </c>
      <c r="AA61" s="13" t="str">
        <f t="shared" ca="1" si="8"/>
        <v/>
      </c>
      <c r="AB61" s="13" t="str">
        <f t="shared" ca="1" si="9"/>
        <v/>
      </c>
      <c r="AC61" s="13" t="str">
        <f t="shared" ca="1" si="10"/>
        <v/>
      </c>
      <c r="AD61" s="13" t="str">
        <f t="shared" ca="1" si="11"/>
        <v/>
      </c>
      <c r="AE61" s="13" t="str">
        <f t="shared" ca="1" si="12"/>
        <v/>
      </c>
      <c r="AF61" s="13" t="str">
        <f t="shared" ca="1" si="13"/>
        <v/>
      </c>
      <c r="AG61" s="13" t="str">
        <f t="shared" ca="1" si="14"/>
        <v/>
      </c>
      <c r="AH61" s="13" t="str">
        <f t="shared" ca="1" si="15"/>
        <v/>
      </c>
      <c r="AJ61" s="6" t="str">
        <f t="shared" ca="1" si="16"/>
        <v/>
      </c>
      <c r="AK61" s="13" t="str">
        <f t="shared" ca="1" si="17"/>
        <v/>
      </c>
      <c r="AL61" s="13" t="str">
        <f t="shared" ca="1" si="18"/>
        <v/>
      </c>
      <c r="AM61" s="13" t="str">
        <f t="shared" ca="1" si="19"/>
        <v/>
      </c>
      <c r="AN61" s="13" t="str">
        <f t="shared" ca="1" si="20"/>
        <v/>
      </c>
      <c r="AO61" s="13" t="str">
        <f t="shared" ca="1" si="21"/>
        <v/>
      </c>
      <c r="AP61" s="13" t="str">
        <f t="shared" ca="1" si="22"/>
        <v/>
      </c>
      <c r="AQ61" s="58" t="str">
        <f t="shared" ca="1" si="23"/>
        <v/>
      </c>
    </row>
    <row r="62" spans="1:57" x14ac:dyDescent="0.2">
      <c r="A62" t="s">
        <v>1203</v>
      </c>
      <c r="D62" s="13">
        <f t="shared" si="38"/>
        <v>0</v>
      </c>
      <c r="E62" s="13">
        <f t="shared" ca="1" si="38"/>
        <v>1</v>
      </c>
      <c r="F62" s="13">
        <f t="shared" si="38"/>
        <v>0</v>
      </c>
      <c r="G62" s="13">
        <f t="shared" ca="1" si="38"/>
        <v>1</v>
      </c>
      <c r="H62" s="13">
        <f t="shared" si="38"/>
        <v>0</v>
      </c>
      <c r="I62" s="13">
        <f t="shared" ca="1" si="38"/>
        <v>1</v>
      </c>
      <c r="J62" s="13">
        <f t="shared" ca="1" si="38"/>
        <v>1</v>
      </c>
      <c r="K62" s="13">
        <f t="shared" ca="1" si="38"/>
        <v>1</v>
      </c>
      <c r="L62" s="13">
        <f t="shared" ca="1" si="38"/>
        <v>1</v>
      </c>
      <c r="M62" s="13">
        <f t="shared" si="38"/>
        <v>0</v>
      </c>
      <c r="N62" s="13">
        <f t="shared" ca="1" si="38"/>
        <v>0</v>
      </c>
      <c r="O62" s="13">
        <f t="shared" ca="1" si="38"/>
        <v>0</v>
      </c>
      <c r="P62" s="13">
        <f t="shared" ca="1" si="6"/>
        <v>6</v>
      </c>
      <c r="Q62">
        <f t="shared" si="36"/>
        <v>2</v>
      </c>
      <c r="R62" s="13" t="str">
        <f t="shared" si="39"/>
        <v>3H</v>
      </c>
      <c r="S62" s="13" t="str">
        <f t="shared" si="39"/>
        <v>3G</v>
      </c>
      <c r="T62" s="13" t="str">
        <f t="shared" si="39"/>
        <v>3B</v>
      </c>
      <c r="U62" s="13" t="str">
        <f t="shared" si="39"/>
        <v>3D</v>
      </c>
      <c r="V62" s="13" t="str">
        <f t="shared" si="39"/>
        <v>3I</v>
      </c>
      <c r="W62" s="13" t="str">
        <f t="shared" si="39"/>
        <v>3F</v>
      </c>
      <c r="X62" s="13" t="str">
        <f t="shared" si="39"/>
        <v>3L</v>
      </c>
      <c r="Y62" s="13" t="str">
        <f t="shared" si="39"/>
        <v>3K</v>
      </c>
      <c r="AA62" s="13" t="str">
        <f t="shared" ca="1" si="8"/>
        <v/>
      </c>
      <c r="AB62" s="13" t="str">
        <f t="shared" ca="1" si="9"/>
        <v/>
      </c>
      <c r="AC62" s="13" t="str">
        <f t="shared" ca="1" si="10"/>
        <v/>
      </c>
      <c r="AD62" s="13" t="str">
        <f t="shared" ca="1" si="11"/>
        <v/>
      </c>
      <c r="AE62" s="13" t="str">
        <f t="shared" ca="1" si="12"/>
        <v/>
      </c>
      <c r="AF62" s="13" t="str">
        <f t="shared" ca="1" si="13"/>
        <v/>
      </c>
      <c r="AG62" s="13" t="str">
        <f t="shared" ca="1" si="14"/>
        <v/>
      </c>
      <c r="AH62" s="13" t="str">
        <f t="shared" ca="1" si="15"/>
        <v/>
      </c>
      <c r="AJ62" s="6" t="str">
        <f t="shared" ca="1" si="16"/>
        <v/>
      </c>
      <c r="AK62" s="13" t="str">
        <f t="shared" ca="1" si="17"/>
        <v/>
      </c>
      <c r="AL62" s="13" t="str">
        <f t="shared" ca="1" si="18"/>
        <v/>
      </c>
      <c r="AM62" s="13" t="str">
        <f t="shared" ca="1" si="19"/>
        <v/>
      </c>
      <c r="AN62" s="13" t="str">
        <f t="shared" ca="1" si="20"/>
        <v/>
      </c>
      <c r="AO62" s="13" t="str">
        <f t="shared" ca="1" si="21"/>
        <v/>
      </c>
      <c r="AP62" s="13" t="str">
        <f t="shared" ca="1" si="22"/>
        <v/>
      </c>
      <c r="AQ62" s="58" t="str">
        <f t="shared" ca="1" si="23"/>
        <v/>
      </c>
    </row>
    <row r="63" spans="1:57" x14ac:dyDescent="0.2">
      <c r="A63" t="s">
        <v>1204</v>
      </c>
      <c r="D63" s="13">
        <f t="shared" si="38"/>
        <v>0</v>
      </c>
      <c r="E63" s="13">
        <f t="shared" ca="1" si="38"/>
        <v>1</v>
      </c>
      <c r="F63" s="13">
        <f t="shared" si="38"/>
        <v>0</v>
      </c>
      <c r="G63" s="13">
        <f t="shared" ca="1" si="38"/>
        <v>1</v>
      </c>
      <c r="H63" s="13">
        <f t="shared" si="38"/>
        <v>0</v>
      </c>
      <c r="I63" s="13">
        <f t="shared" ca="1" si="38"/>
        <v>1</v>
      </c>
      <c r="J63" s="13">
        <f t="shared" ca="1" si="38"/>
        <v>1</v>
      </c>
      <c r="K63" s="13">
        <f t="shared" ca="1" si="38"/>
        <v>1</v>
      </c>
      <c r="L63" s="13">
        <f t="shared" ca="1" si="38"/>
        <v>1</v>
      </c>
      <c r="M63" s="13">
        <f t="shared" ca="1" si="38"/>
        <v>0</v>
      </c>
      <c r="N63" s="13">
        <f t="shared" si="38"/>
        <v>0</v>
      </c>
      <c r="O63" s="13">
        <f t="shared" ca="1" si="38"/>
        <v>0</v>
      </c>
      <c r="P63" s="13">
        <f t="shared" ca="1" si="6"/>
        <v>6</v>
      </c>
      <c r="Q63">
        <f t="shared" si="36"/>
        <v>2</v>
      </c>
      <c r="R63" s="13" t="str">
        <f t="shared" si="39"/>
        <v>3H</v>
      </c>
      <c r="S63" s="13" t="str">
        <f t="shared" si="39"/>
        <v>3G</v>
      </c>
      <c r="T63" s="13" t="str">
        <f t="shared" si="39"/>
        <v>3B</v>
      </c>
      <c r="U63" s="13" t="str">
        <f t="shared" si="39"/>
        <v>3D</v>
      </c>
      <c r="V63" s="13" t="str">
        <f t="shared" si="39"/>
        <v>3J</v>
      </c>
      <c r="W63" s="13" t="str">
        <f t="shared" si="39"/>
        <v>3F</v>
      </c>
      <c r="X63" s="13" t="str">
        <f t="shared" si="39"/>
        <v>3L</v>
      </c>
      <c r="Y63" s="13" t="str">
        <f t="shared" si="39"/>
        <v>3I</v>
      </c>
      <c r="AA63" s="13" t="str">
        <f t="shared" ca="1" si="8"/>
        <v/>
      </c>
      <c r="AB63" s="13" t="str">
        <f t="shared" ca="1" si="9"/>
        <v/>
      </c>
      <c r="AC63" s="13" t="str">
        <f t="shared" ca="1" si="10"/>
        <v/>
      </c>
      <c r="AD63" s="13" t="str">
        <f t="shared" ca="1" si="11"/>
        <v/>
      </c>
      <c r="AE63" s="13" t="str">
        <f t="shared" ca="1" si="12"/>
        <v/>
      </c>
      <c r="AF63" s="13" t="str">
        <f t="shared" ca="1" si="13"/>
        <v/>
      </c>
      <c r="AG63" s="13" t="str">
        <f t="shared" ca="1" si="14"/>
        <v/>
      </c>
      <c r="AH63" s="13" t="str">
        <f t="shared" ca="1" si="15"/>
        <v/>
      </c>
      <c r="AJ63" s="6" t="str">
        <f t="shared" ca="1" si="16"/>
        <v/>
      </c>
      <c r="AK63" s="13" t="str">
        <f t="shared" ca="1" si="17"/>
        <v/>
      </c>
      <c r="AL63" s="13" t="str">
        <f t="shared" ca="1" si="18"/>
        <v/>
      </c>
      <c r="AM63" s="13" t="str">
        <f t="shared" ca="1" si="19"/>
        <v/>
      </c>
      <c r="AN63" s="13" t="str">
        <f t="shared" ca="1" si="20"/>
        <v/>
      </c>
      <c r="AO63" s="13" t="str">
        <f t="shared" ca="1" si="21"/>
        <v/>
      </c>
      <c r="AP63" s="13" t="str">
        <f t="shared" ca="1" si="22"/>
        <v/>
      </c>
      <c r="AQ63" s="58" t="str">
        <f t="shared" ca="1" si="23"/>
        <v/>
      </c>
    </row>
    <row r="64" spans="1:57" x14ac:dyDescent="0.2">
      <c r="A64" t="s">
        <v>1205</v>
      </c>
      <c r="D64" s="13">
        <f t="shared" si="38"/>
        <v>0</v>
      </c>
      <c r="E64" s="13">
        <f t="shared" ca="1" si="38"/>
        <v>1</v>
      </c>
      <c r="F64" s="13">
        <f t="shared" si="38"/>
        <v>0</v>
      </c>
      <c r="G64" s="13">
        <f t="shared" ca="1" si="38"/>
        <v>1</v>
      </c>
      <c r="H64" s="13">
        <f t="shared" si="38"/>
        <v>0</v>
      </c>
      <c r="I64" s="13">
        <f t="shared" ca="1" si="38"/>
        <v>1</v>
      </c>
      <c r="J64" s="13">
        <f t="shared" ca="1" si="38"/>
        <v>1</v>
      </c>
      <c r="K64" s="13">
        <f t="shared" ca="1" si="38"/>
        <v>1</v>
      </c>
      <c r="L64" s="13">
        <f t="shared" ca="1" si="38"/>
        <v>1</v>
      </c>
      <c r="M64" s="13">
        <f t="shared" ca="1" si="38"/>
        <v>0</v>
      </c>
      <c r="N64" s="13">
        <f t="shared" ca="1" si="38"/>
        <v>0</v>
      </c>
      <c r="O64" s="13">
        <f t="shared" si="38"/>
        <v>0</v>
      </c>
      <c r="P64" s="13">
        <f t="shared" ca="1" si="6"/>
        <v>6</v>
      </c>
      <c r="Q64">
        <f t="shared" si="36"/>
        <v>2</v>
      </c>
      <c r="R64" s="13" t="str">
        <f t="shared" si="39"/>
        <v>3H</v>
      </c>
      <c r="S64" s="13" t="str">
        <f t="shared" si="39"/>
        <v>3G</v>
      </c>
      <c r="T64" s="13" t="str">
        <f t="shared" si="39"/>
        <v>3B</v>
      </c>
      <c r="U64" s="13" t="str">
        <f t="shared" si="39"/>
        <v>3D</v>
      </c>
      <c r="V64" s="13" t="str">
        <f t="shared" si="39"/>
        <v>3J</v>
      </c>
      <c r="W64" s="13" t="str">
        <f t="shared" si="39"/>
        <v>3F</v>
      </c>
      <c r="X64" s="13" t="str">
        <f t="shared" si="39"/>
        <v>3I</v>
      </c>
      <c r="Y64" s="13" t="str">
        <f t="shared" si="39"/>
        <v>3K</v>
      </c>
      <c r="AA64" s="13" t="str">
        <f t="shared" ca="1" si="8"/>
        <v/>
      </c>
      <c r="AB64" s="13" t="str">
        <f t="shared" ca="1" si="9"/>
        <v/>
      </c>
      <c r="AC64" s="13" t="str">
        <f t="shared" ca="1" si="10"/>
        <v/>
      </c>
      <c r="AD64" s="13" t="str">
        <f t="shared" ca="1" si="11"/>
        <v/>
      </c>
      <c r="AE64" s="13" t="str">
        <f t="shared" ca="1" si="12"/>
        <v/>
      </c>
      <c r="AF64" s="13" t="str">
        <f t="shared" ca="1" si="13"/>
        <v/>
      </c>
      <c r="AG64" s="13" t="str">
        <f t="shared" ca="1" si="14"/>
        <v/>
      </c>
      <c r="AH64" s="13" t="str">
        <f t="shared" ca="1" si="15"/>
        <v/>
      </c>
      <c r="AJ64" s="6" t="str">
        <f t="shared" ca="1" si="16"/>
        <v/>
      </c>
      <c r="AK64" s="13" t="str">
        <f t="shared" ca="1" si="17"/>
        <v/>
      </c>
      <c r="AL64" s="13" t="str">
        <f t="shared" ca="1" si="18"/>
        <v/>
      </c>
      <c r="AM64" s="13" t="str">
        <f t="shared" ca="1" si="19"/>
        <v/>
      </c>
      <c r="AN64" s="13" t="str">
        <f t="shared" ca="1" si="20"/>
        <v/>
      </c>
      <c r="AO64" s="13" t="str">
        <f t="shared" ca="1" si="21"/>
        <v/>
      </c>
      <c r="AP64" s="13" t="str">
        <f t="shared" ca="1" si="22"/>
        <v/>
      </c>
      <c r="AQ64" s="58" t="str">
        <f t="shared" ca="1" si="23"/>
        <v/>
      </c>
    </row>
    <row r="65" spans="1:43" x14ac:dyDescent="0.2">
      <c r="A65" t="s">
        <v>1206</v>
      </c>
      <c r="D65" s="13">
        <f t="shared" ref="D65:O74" si="40">IF(IFERROR(FIND(D$3,$A65),0)&gt;0,D$4,0)</f>
        <v>0</v>
      </c>
      <c r="E65" s="13">
        <f t="shared" ca="1" si="40"/>
        <v>1</v>
      </c>
      <c r="F65" s="13">
        <f t="shared" si="40"/>
        <v>0</v>
      </c>
      <c r="G65" s="13">
        <f t="shared" ca="1" si="40"/>
        <v>1</v>
      </c>
      <c r="H65" s="13">
        <f t="shared" ca="1" si="40"/>
        <v>1</v>
      </c>
      <c r="I65" s="13">
        <f t="shared" si="40"/>
        <v>0</v>
      </c>
      <c r="J65" s="13">
        <f t="shared" si="40"/>
        <v>0</v>
      </c>
      <c r="K65" s="13">
        <f t="shared" ca="1" si="40"/>
        <v>1</v>
      </c>
      <c r="L65" s="13">
        <f t="shared" ca="1" si="40"/>
        <v>1</v>
      </c>
      <c r="M65" s="13">
        <f t="shared" ca="1" si="40"/>
        <v>0</v>
      </c>
      <c r="N65" s="13">
        <f t="shared" ca="1" si="40"/>
        <v>0</v>
      </c>
      <c r="O65" s="13">
        <f t="shared" ca="1" si="40"/>
        <v>0</v>
      </c>
      <c r="P65" s="13">
        <f t="shared" ca="1" si="6"/>
        <v>5</v>
      </c>
      <c r="Q65">
        <f t="shared" si="36"/>
        <v>2</v>
      </c>
      <c r="R65" s="13" t="str">
        <f t="shared" ref="R65:Y74" si="41">RIGHT(LEFT($A65,R$3+$Q65),2)</f>
        <v>3E</v>
      </c>
      <c r="S65" s="13" t="str">
        <f t="shared" si="41"/>
        <v>3J</v>
      </c>
      <c r="T65" s="13" t="str">
        <f t="shared" si="41"/>
        <v>3B</v>
      </c>
      <c r="U65" s="13" t="str">
        <f t="shared" si="41"/>
        <v>3D</v>
      </c>
      <c r="V65" s="13" t="str">
        <f t="shared" si="41"/>
        <v>3I</v>
      </c>
      <c r="W65" s="13" t="str">
        <f t="shared" si="41"/>
        <v>3H</v>
      </c>
      <c r="X65" s="13" t="str">
        <f t="shared" si="41"/>
        <v>3L</v>
      </c>
      <c r="Y65" s="13" t="str">
        <f t="shared" si="41"/>
        <v>3K</v>
      </c>
      <c r="AA65" s="13" t="str">
        <f t="shared" ca="1" si="8"/>
        <v/>
      </c>
      <c r="AB65" s="13" t="str">
        <f t="shared" ca="1" si="9"/>
        <v/>
      </c>
      <c r="AC65" s="13" t="str">
        <f t="shared" ca="1" si="10"/>
        <v/>
      </c>
      <c r="AD65" s="13" t="str">
        <f t="shared" ca="1" si="11"/>
        <v/>
      </c>
      <c r="AE65" s="13" t="str">
        <f t="shared" ca="1" si="12"/>
        <v/>
      </c>
      <c r="AF65" s="13" t="str">
        <f t="shared" ca="1" si="13"/>
        <v/>
      </c>
      <c r="AG65" s="13" t="str">
        <f t="shared" ca="1" si="14"/>
        <v/>
      </c>
      <c r="AH65" s="13" t="str">
        <f t="shared" ca="1" si="15"/>
        <v/>
      </c>
      <c r="AJ65" s="6" t="str">
        <f t="shared" ca="1" si="16"/>
        <v/>
      </c>
      <c r="AK65" s="13" t="str">
        <f t="shared" ca="1" si="17"/>
        <v/>
      </c>
      <c r="AL65" s="13" t="str">
        <f t="shared" ca="1" si="18"/>
        <v/>
      </c>
      <c r="AM65" s="13" t="str">
        <f t="shared" ca="1" si="19"/>
        <v/>
      </c>
      <c r="AN65" s="13" t="str">
        <f t="shared" ca="1" si="20"/>
        <v/>
      </c>
      <c r="AO65" s="13" t="str">
        <f t="shared" ca="1" si="21"/>
        <v/>
      </c>
      <c r="AP65" s="13" t="str">
        <f t="shared" ca="1" si="22"/>
        <v/>
      </c>
      <c r="AQ65" s="58" t="str">
        <f t="shared" ca="1" si="23"/>
        <v/>
      </c>
    </row>
    <row r="66" spans="1:43" x14ac:dyDescent="0.2">
      <c r="A66" t="s">
        <v>1207</v>
      </c>
      <c r="D66" s="13">
        <f t="shared" si="40"/>
        <v>0</v>
      </c>
      <c r="E66" s="13">
        <f t="shared" ca="1" si="40"/>
        <v>1</v>
      </c>
      <c r="F66" s="13">
        <f t="shared" si="40"/>
        <v>0</v>
      </c>
      <c r="G66" s="13">
        <f t="shared" ca="1" si="40"/>
        <v>1</v>
      </c>
      <c r="H66" s="13">
        <f t="shared" ca="1" si="40"/>
        <v>1</v>
      </c>
      <c r="I66" s="13">
        <f t="shared" si="40"/>
        <v>0</v>
      </c>
      <c r="J66" s="13">
        <f t="shared" ca="1" si="40"/>
        <v>1</v>
      </c>
      <c r="K66" s="13">
        <f t="shared" si="40"/>
        <v>0</v>
      </c>
      <c r="L66" s="13">
        <f t="shared" ca="1" si="40"/>
        <v>1</v>
      </c>
      <c r="M66" s="13">
        <f t="shared" ca="1" si="40"/>
        <v>0</v>
      </c>
      <c r="N66" s="13">
        <f t="shared" ca="1" si="40"/>
        <v>0</v>
      </c>
      <c r="O66" s="13">
        <f t="shared" ca="1" si="40"/>
        <v>0</v>
      </c>
      <c r="P66" s="13">
        <f t="shared" ca="1" si="6"/>
        <v>5</v>
      </c>
      <c r="Q66">
        <f t="shared" si="36"/>
        <v>2</v>
      </c>
      <c r="R66" s="13" t="str">
        <f t="shared" si="41"/>
        <v>3E</v>
      </c>
      <c r="S66" s="13" t="str">
        <f t="shared" si="41"/>
        <v>3J</v>
      </c>
      <c r="T66" s="13" t="str">
        <f t="shared" si="41"/>
        <v>3B</v>
      </c>
      <c r="U66" s="13" t="str">
        <f t="shared" si="41"/>
        <v>3D</v>
      </c>
      <c r="V66" s="13" t="str">
        <f t="shared" si="41"/>
        <v>3I</v>
      </c>
      <c r="W66" s="13" t="str">
        <f t="shared" si="41"/>
        <v>3G</v>
      </c>
      <c r="X66" s="13" t="str">
        <f t="shared" si="41"/>
        <v>3L</v>
      </c>
      <c r="Y66" s="13" t="str">
        <f t="shared" si="41"/>
        <v>3K</v>
      </c>
      <c r="AA66" s="13" t="str">
        <f t="shared" ca="1" si="8"/>
        <v/>
      </c>
      <c r="AB66" s="13" t="str">
        <f t="shared" ca="1" si="9"/>
        <v/>
      </c>
      <c r="AC66" s="13" t="str">
        <f t="shared" ca="1" si="10"/>
        <v/>
      </c>
      <c r="AD66" s="13" t="str">
        <f t="shared" ca="1" si="11"/>
        <v/>
      </c>
      <c r="AE66" s="13" t="str">
        <f t="shared" ca="1" si="12"/>
        <v/>
      </c>
      <c r="AF66" s="13" t="str">
        <f t="shared" ca="1" si="13"/>
        <v/>
      </c>
      <c r="AG66" s="13" t="str">
        <f t="shared" ca="1" si="14"/>
        <v/>
      </c>
      <c r="AH66" s="13" t="str">
        <f t="shared" ca="1" si="15"/>
        <v/>
      </c>
      <c r="AJ66" s="6" t="str">
        <f t="shared" ca="1" si="16"/>
        <v/>
      </c>
      <c r="AK66" s="13" t="str">
        <f t="shared" ca="1" si="17"/>
        <v/>
      </c>
      <c r="AL66" s="13" t="str">
        <f t="shared" ca="1" si="18"/>
        <v/>
      </c>
      <c r="AM66" s="13" t="str">
        <f t="shared" ca="1" si="19"/>
        <v/>
      </c>
      <c r="AN66" s="13" t="str">
        <f t="shared" ca="1" si="20"/>
        <v/>
      </c>
      <c r="AO66" s="13" t="str">
        <f t="shared" ca="1" si="21"/>
        <v/>
      </c>
      <c r="AP66" s="13" t="str">
        <f t="shared" ca="1" si="22"/>
        <v/>
      </c>
      <c r="AQ66" s="58" t="str">
        <f t="shared" ca="1" si="23"/>
        <v/>
      </c>
    </row>
    <row r="67" spans="1:43" x14ac:dyDescent="0.2">
      <c r="A67" t="s">
        <v>1208</v>
      </c>
      <c r="D67" s="13">
        <f t="shared" si="40"/>
        <v>0</v>
      </c>
      <c r="E67" s="13">
        <f t="shared" ca="1" si="40"/>
        <v>1</v>
      </c>
      <c r="F67" s="13">
        <f t="shared" si="40"/>
        <v>0</v>
      </c>
      <c r="G67" s="13">
        <f t="shared" ca="1" si="40"/>
        <v>1</v>
      </c>
      <c r="H67" s="13">
        <f t="shared" ca="1" si="40"/>
        <v>1</v>
      </c>
      <c r="I67" s="13">
        <f t="shared" si="40"/>
        <v>0</v>
      </c>
      <c r="J67" s="13">
        <f t="shared" ca="1" si="40"/>
        <v>1</v>
      </c>
      <c r="K67" s="13">
        <f t="shared" ca="1" si="40"/>
        <v>1</v>
      </c>
      <c r="L67" s="13">
        <f t="shared" si="40"/>
        <v>0</v>
      </c>
      <c r="M67" s="13">
        <f t="shared" ca="1" si="40"/>
        <v>0</v>
      </c>
      <c r="N67" s="13">
        <f t="shared" ca="1" si="40"/>
        <v>0</v>
      </c>
      <c r="O67" s="13">
        <f t="shared" ca="1" si="40"/>
        <v>0</v>
      </c>
      <c r="P67" s="13">
        <f t="shared" ca="1" si="6"/>
        <v>5</v>
      </c>
      <c r="Q67">
        <f t="shared" si="36"/>
        <v>2</v>
      </c>
      <c r="R67" s="13" t="str">
        <f t="shared" si="41"/>
        <v>3E</v>
      </c>
      <c r="S67" s="13" t="str">
        <f t="shared" si="41"/>
        <v>3J</v>
      </c>
      <c r="T67" s="13" t="str">
        <f t="shared" si="41"/>
        <v>3B</v>
      </c>
      <c r="U67" s="13" t="str">
        <f t="shared" si="41"/>
        <v>3D</v>
      </c>
      <c r="V67" s="13" t="str">
        <f t="shared" si="41"/>
        <v>3H</v>
      </c>
      <c r="W67" s="13" t="str">
        <f t="shared" si="41"/>
        <v>3G</v>
      </c>
      <c r="X67" s="13" t="str">
        <f t="shared" si="41"/>
        <v>3L</v>
      </c>
      <c r="Y67" s="13" t="str">
        <f t="shared" si="41"/>
        <v>3K</v>
      </c>
      <c r="AA67" s="13" t="str">
        <f t="shared" ca="1" si="8"/>
        <v/>
      </c>
      <c r="AB67" s="13" t="str">
        <f t="shared" ca="1" si="9"/>
        <v/>
      </c>
      <c r="AC67" s="13" t="str">
        <f t="shared" ca="1" si="10"/>
        <v/>
      </c>
      <c r="AD67" s="13" t="str">
        <f t="shared" ca="1" si="11"/>
        <v/>
      </c>
      <c r="AE67" s="13" t="str">
        <f t="shared" ca="1" si="12"/>
        <v/>
      </c>
      <c r="AF67" s="13" t="str">
        <f t="shared" ca="1" si="13"/>
        <v/>
      </c>
      <c r="AG67" s="13" t="str">
        <f t="shared" ca="1" si="14"/>
        <v/>
      </c>
      <c r="AH67" s="13" t="str">
        <f t="shared" ca="1" si="15"/>
        <v/>
      </c>
      <c r="AJ67" s="6" t="str">
        <f t="shared" ca="1" si="16"/>
        <v/>
      </c>
      <c r="AK67" s="13" t="str">
        <f t="shared" ca="1" si="17"/>
        <v/>
      </c>
      <c r="AL67" s="13" t="str">
        <f t="shared" ca="1" si="18"/>
        <v/>
      </c>
      <c r="AM67" s="13" t="str">
        <f t="shared" ca="1" si="19"/>
        <v/>
      </c>
      <c r="AN67" s="13" t="str">
        <f t="shared" ca="1" si="20"/>
        <v/>
      </c>
      <c r="AO67" s="13" t="str">
        <f t="shared" ca="1" si="21"/>
        <v/>
      </c>
      <c r="AP67" s="13" t="str">
        <f t="shared" ca="1" si="22"/>
        <v/>
      </c>
      <c r="AQ67" s="58" t="str">
        <f t="shared" ca="1" si="23"/>
        <v/>
      </c>
    </row>
    <row r="68" spans="1:43" x14ac:dyDescent="0.2">
      <c r="A68" t="s">
        <v>1209</v>
      </c>
      <c r="D68" s="13">
        <f t="shared" si="40"/>
        <v>0</v>
      </c>
      <c r="E68" s="13">
        <f t="shared" ca="1" si="40"/>
        <v>1</v>
      </c>
      <c r="F68" s="13">
        <f t="shared" si="40"/>
        <v>0</v>
      </c>
      <c r="G68" s="13">
        <f t="shared" ca="1" si="40"/>
        <v>1</v>
      </c>
      <c r="H68" s="13">
        <f t="shared" ca="1" si="40"/>
        <v>1</v>
      </c>
      <c r="I68" s="13">
        <f t="shared" si="40"/>
        <v>0</v>
      </c>
      <c r="J68" s="13">
        <f t="shared" ca="1" si="40"/>
        <v>1</v>
      </c>
      <c r="K68" s="13">
        <f t="shared" ca="1" si="40"/>
        <v>1</v>
      </c>
      <c r="L68" s="13">
        <f t="shared" ca="1" si="40"/>
        <v>1</v>
      </c>
      <c r="M68" s="13">
        <f t="shared" si="40"/>
        <v>0</v>
      </c>
      <c r="N68" s="13">
        <f t="shared" ca="1" si="40"/>
        <v>0</v>
      </c>
      <c r="O68" s="13">
        <f t="shared" ca="1" si="40"/>
        <v>0</v>
      </c>
      <c r="P68" s="13">
        <f t="shared" ca="1" si="6"/>
        <v>6</v>
      </c>
      <c r="Q68">
        <f t="shared" si="36"/>
        <v>2</v>
      </c>
      <c r="R68" s="13" t="str">
        <f t="shared" si="41"/>
        <v>3E</v>
      </c>
      <c r="S68" s="13" t="str">
        <f t="shared" si="41"/>
        <v>3G</v>
      </c>
      <c r="T68" s="13" t="str">
        <f t="shared" si="41"/>
        <v>3B</v>
      </c>
      <c r="U68" s="13" t="str">
        <f t="shared" si="41"/>
        <v>3D</v>
      </c>
      <c r="V68" s="13" t="str">
        <f t="shared" si="41"/>
        <v>3I</v>
      </c>
      <c r="W68" s="13" t="str">
        <f t="shared" si="41"/>
        <v>3H</v>
      </c>
      <c r="X68" s="13" t="str">
        <f t="shared" si="41"/>
        <v>3L</v>
      </c>
      <c r="Y68" s="13" t="str">
        <f t="shared" si="41"/>
        <v>3K</v>
      </c>
      <c r="AA68" s="13" t="str">
        <f t="shared" ca="1" si="8"/>
        <v/>
      </c>
      <c r="AB68" s="13" t="str">
        <f t="shared" ca="1" si="9"/>
        <v/>
      </c>
      <c r="AC68" s="13" t="str">
        <f t="shared" ca="1" si="10"/>
        <v/>
      </c>
      <c r="AD68" s="13" t="str">
        <f t="shared" ca="1" si="11"/>
        <v/>
      </c>
      <c r="AE68" s="13" t="str">
        <f t="shared" ca="1" si="12"/>
        <v/>
      </c>
      <c r="AF68" s="13" t="str">
        <f t="shared" ca="1" si="13"/>
        <v/>
      </c>
      <c r="AG68" s="13" t="str">
        <f t="shared" ca="1" si="14"/>
        <v/>
      </c>
      <c r="AH68" s="13" t="str">
        <f t="shared" ca="1" si="15"/>
        <v/>
      </c>
      <c r="AJ68" s="6" t="str">
        <f t="shared" ca="1" si="16"/>
        <v/>
      </c>
      <c r="AK68" s="13" t="str">
        <f t="shared" ca="1" si="17"/>
        <v/>
      </c>
      <c r="AL68" s="13" t="str">
        <f t="shared" ca="1" si="18"/>
        <v/>
      </c>
      <c r="AM68" s="13" t="str">
        <f t="shared" ca="1" si="19"/>
        <v/>
      </c>
      <c r="AN68" s="13" t="str">
        <f t="shared" ca="1" si="20"/>
        <v/>
      </c>
      <c r="AO68" s="13" t="str">
        <f t="shared" ca="1" si="21"/>
        <v/>
      </c>
      <c r="AP68" s="13" t="str">
        <f t="shared" ca="1" si="22"/>
        <v/>
      </c>
      <c r="AQ68" s="58" t="str">
        <f t="shared" ca="1" si="23"/>
        <v/>
      </c>
    </row>
    <row r="69" spans="1:43" x14ac:dyDescent="0.2">
      <c r="A69" t="s">
        <v>1210</v>
      </c>
      <c r="D69" s="13">
        <f t="shared" si="40"/>
        <v>0</v>
      </c>
      <c r="E69" s="13">
        <f t="shared" ca="1" si="40"/>
        <v>1</v>
      </c>
      <c r="F69" s="13">
        <f t="shared" si="40"/>
        <v>0</v>
      </c>
      <c r="G69" s="13">
        <f t="shared" ca="1" si="40"/>
        <v>1</v>
      </c>
      <c r="H69" s="13">
        <f t="shared" ca="1" si="40"/>
        <v>1</v>
      </c>
      <c r="I69" s="13">
        <f t="shared" si="40"/>
        <v>0</v>
      </c>
      <c r="J69" s="13">
        <f t="shared" ca="1" si="40"/>
        <v>1</v>
      </c>
      <c r="K69" s="13">
        <f t="shared" ca="1" si="40"/>
        <v>1</v>
      </c>
      <c r="L69" s="13">
        <f t="shared" ca="1" si="40"/>
        <v>1</v>
      </c>
      <c r="M69" s="13">
        <f t="shared" ca="1" si="40"/>
        <v>0</v>
      </c>
      <c r="N69" s="13">
        <f t="shared" si="40"/>
        <v>0</v>
      </c>
      <c r="O69" s="13">
        <f t="shared" ca="1" si="40"/>
        <v>0</v>
      </c>
      <c r="P69" s="13">
        <f t="shared" ref="P69:P132" ca="1" si="42">SUM(D69:O69)</f>
        <v>6</v>
      </c>
      <c r="Q69">
        <f t="shared" si="36"/>
        <v>2</v>
      </c>
      <c r="R69" s="13" t="str">
        <f t="shared" si="41"/>
        <v>3E</v>
      </c>
      <c r="S69" s="13" t="str">
        <f t="shared" si="41"/>
        <v>3J</v>
      </c>
      <c r="T69" s="13" t="str">
        <f t="shared" si="41"/>
        <v>3B</v>
      </c>
      <c r="U69" s="13" t="str">
        <f t="shared" si="41"/>
        <v>3D</v>
      </c>
      <c r="V69" s="13" t="str">
        <f t="shared" si="41"/>
        <v>3H</v>
      </c>
      <c r="W69" s="13" t="str">
        <f t="shared" si="41"/>
        <v>3G</v>
      </c>
      <c r="X69" s="13" t="str">
        <f t="shared" si="41"/>
        <v>3L</v>
      </c>
      <c r="Y69" s="13" t="str">
        <f t="shared" si="41"/>
        <v>3I</v>
      </c>
      <c r="AA69" s="13" t="str">
        <f t="shared" ref="AA69:AA132" ca="1" si="43">IF($P69=8,R69,"")</f>
        <v/>
      </c>
      <c r="AB69" s="13" t="str">
        <f t="shared" ref="AB69:AB132" ca="1" si="44">IF($P69=8,S69,"")</f>
        <v/>
      </c>
      <c r="AC69" s="13" t="str">
        <f t="shared" ref="AC69:AC132" ca="1" si="45">IF($P69=8,T69,"")</f>
        <v/>
      </c>
      <c r="AD69" s="13" t="str">
        <f t="shared" ref="AD69:AD132" ca="1" si="46">IF($P69=8,U69,"")</f>
        <v/>
      </c>
      <c r="AE69" s="13" t="str">
        <f t="shared" ref="AE69:AE132" ca="1" si="47">IF($P69=8,V69,"")</f>
        <v/>
      </c>
      <c r="AF69" s="13" t="str">
        <f t="shared" ref="AF69:AF132" ca="1" si="48">IF($P69=8,W69,"")</f>
        <v/>
      </c>
      <c r="AG69" s="13" t="str">
        <f t="shared" ref="AG69:AG132" ca="1" si="49">IF($P69=8,X69,"")</f>
        <v/>
      </c>
      <c r="AH69" s="13" t="str">
        <f t="shared" ref="AH69:AH132" ca="1" si="50">IF($P69=8,Y69,"")</f>
        <v/>
      </c>
      <c r="AJ69" s="6" t="str">
        <f t="shared" ref="AJ69:AJ132" ca="1" si="51">CONCATENATE(AJ68,AA69)</f>
        <v/>
      </c>
      <c r="AK69" s="13" t="str">
        <f t="shared" ref="AK69:AK132" ca="1" si="52">CONCATENATE(AK68,AB69)</f>
        <v/>
      </c>
      <c r="AL69" s="13" t="str">
        <f t="shared" ref="AL69:AL132" ca="1" si="53">CONCATENATE(AL68,AC69)</f>
        <v/>
      </c>
      <c r="AM69" s="13" t="str">
        <f t="shared" ref="AM69:AM132" ca="1" si="54">CONCATENATE(AM68,AD69)</f>
        <v/>
      </c>
      <c r="AN69" s="13" t="str">
        <f t="shared" ref="AN69:AN132" ca="1" si="55">CONCATENATE(AN68,AE69)</f>
        <v/>
      </c>
      <c r="AO69" s="13" t="str">
        <f t="shared" ref="AO69:AO132" ca="1" si="56">CONCATENATE(AO68,AF69)</f>
        <v/>
      </c>
      <c r="AP69" s="13" t="str">
        <f t="shared" ref="AP69:AP132" ca="1" si="57">CONCATENATE(AP68,AG69)</f>
        <v/>
      </c>
      <c r="AQ69" s="58" t="str">
        <f t="shared" ref="AQ69:AQ132" ca="1" si="58">CONCATENATE(AQ68,AH69)</f>
        <v/>
      </c>
    </row>
    <row r="70" spans="1:43" x14ac:dyDescent="0.2">
      <c r="A70" t="s">
        <v>1211</v>
      </c>
      <c r="D70" s="13">
        <f t="shared" si="40"/>
        <v>0</v>
      </c>
      <c r="E70" s="13">
        <f t="shared" ca="1" si="40"/>
        <v>1</v>
      </c>
      <c r="F70" s="13">
        <f t="shared" si="40"/>
        <v>0</v>
      </c>
      <c r="G70" s="13">
        <f t="shared" ca="1" si="40"/>
        <v>1</v>
      </c>
      <c r="H70" s="13">
        <f t="shared" ca="1" si="40"/>
        <v>1</v>
      </c>
      <c r="I70" s="13">
        <f t="shared" si="40"/>
        <v>0</v>
      </c>
      <c r="J70" s="13">
        <f t="shared" ca="1" si="40"/>
        <v>1</v>
      </c>
      <c r="K70" s="13">
        <f t="shared" ca="1" si="40"/>
        <v>1</v>
      </c>
      <c r="L70" s="13">
        <f t="shared" ca="1" si="40"/>
        <v>1</v>
      </c>
      <c r="M70" s="13">
        <f t="shared" ca="1" si="40"/>
        <v>0</v>
      </c>
      <c r="N70" s="13">
        <f t="shared" ca="1" si="40"/>
        <v>0</v>
      </c>
      <c r="O70" s="13">
        <f t="shared" si="40"/>
        <v>0</v>
      </c>
      <c r="P70" s="13">
        <f t="shared" ca="1" si="42"/>
        <v>6</v>
      </c>
      <c r="Q70">
        <f t="shared" si="36"/>
        <v>2</v>
      </c>
      <c r="R70" s="13" t="str">
        <f t="shared" si="41"/>
        <v>3E</v>
      </c>
      <c r="S70" s="13" t="str">
        <f t="shared" si="41"/>
        <v>3J</v>
      </c>
      <c r="T70" s="13" t="str">
        <f t="shared" si="41"/>
        <v>3B</v>
      </c>
      <c r="U70" s="13" t="str">
        <f t="shared" si="41"/>
        <v>3D</v>
      </c>
      <c r="V70" s="13" t="str">
        <f t="shared" si="41"/>
        <v>3H</v>
      </c>
      <c r="W70" s="13" t="str">
        <f t="shared" si="41"/>
        <v>3G</v>
      </c>
      <c r="X70" s="13" t="str">
        <f t="shared" si="41"/>
        <v>3I</v>
      </c>
      <c r="Y70" s="13" t="str">
        <f t="shared" si="41"/>
        <v>3K</v>
      </c>
      <c r="AA70" s="13" t="str">
        <f t="shared" ca="1" si="43"/>
        <v/>
      </c>
      <c r="AB70" s="13" t="str">
        <f t="shared" ca="1" si="44"/>
        <v/>
      </c>
      <c r="AC70" s="13" t="str">
        <f t="shared" ca="1" si="45"/>
        <v/>
      </c>
      <c r="AD70" s="13" t="str">
        <f t="shared" ca="1" si="46"/>
        <v/>
      </c>
      <c r="AE70" s="13" t="str">
        <f t="shared" ca="1" si="47"/>
        <v/>
      </c>
      <c r="AF70" s="13" t="str">
        <f t="shared" ca="1" si="48"/>
        <v/>
      </c>
      <c r="AG70" s="13" t="str">
        <f t="shared" ca="1" si="49"/>
        <v/>
      </c>
      <c r="AH70" s="13" t="str">
        <f t="shared" ca="1" si="50"/>
        <v/>
      </c>
      <c r="AJ70" s="6" t="str">
        <f t="shared" ca="1" si="51"/>
        <v/>
      </c>
      <c r="AK70" s="13" t="str">
        <f t="shared" ca="1" si="52"/>
        <v/>
      </c>
      <c r="AL70" s="13" t="str">
        <f t="shared" ca="1" si="53"/>
        <v/>
      </c>
      <c r="AM70" s="13" t="str">
        <f t="shared" ca="1" si="54"/>
        <v/>
      </c>
      <c r="AN70" s="13" t="str">
        <f t="shared" ca="1" si="55"/>
        <v/>
      </c>
      <c r="AO70" s="13" t="str">
        <f t="shared" ca="1" si="56"/>
        <v/>
      </c>
      <c r="AP70" s="13" t="str">
        <f t="shared" ca="1" si="57"/>
        <v/>
      </c>
      <c r="AQ70" s="58" t="str">
        <f t="shared" ca="1" si="58"/>
        <v/>
      </c>
    </row>
    <row r="71" spans="1:43" x14ac:dyDescent="0.2">
      <c r="A71" t="s">
        <v>1212</v>
      </c>
      <c r="D71" s="13">
        <f t="shared" si="40"/>
        <v>0</v>
      </c>
      <c r="E71" s="13">
        <f t="shared" ca="1" si="40"/>
        <v>1</v>
      </c>
      <c r="F71" s="13">
        <f t="shared" si="40"/>
        <v>0</v>
      </c>
      <c r="G71" s="13">
        <f t="shared" ca="1" si="40"/>
        <v>1</v>
      </c>
      <c r="H71" s="13">
        <f t="shared" ca="1" si="40"/>
        <v>1</v>
      </c>
      <c r="I71" s="13">
        <f t="shared" ca="1" si="40"/>
        <v>1</v>
      </c>
      <c r="J71" s="13">
        <f t="shared" si="40"/>
        <v>0</v>
      </c>
      <c r="K71" s="13">
        <f t="shared" si="40"/>
        <v>0</v>
      </c>
      <c r="L71" s="13">
        <f t="shared" ca="1" si="40"/>
        <v>1</v>
      </c>
      <c r="M71" s="13">
        <f t="shared" ca="1" si="40"/>
        <v>0</v>
      </c>
      <c r="N71" s="13">
        <f t="shared" ca="1" si="40"/>
        <v>0</v>
      </c>
      <c r="O71" s="13">
        <f t="shared" ca="1" si="40"/>
        <v>0</v>
      </c>
      <c r="P71" s="13">
        <f t="shared" ca="1" si="42"/>
        <v>5</v>
      </c>
      <c r="Q71">
        <f t="shared" si="36"/>
        <v>2</v>
      </c>
      <c r="R71" s="13" t="str">
        <f t="shared" si="41"/>
        <v>3E</v>
      </c>
      <c r="S71" s="13" t="str">
        <f t="shared" si="41"/>
        <v>3J</v>
      </c>
      <c r="T71" s="13" t="str">
        <f t="shared" si="41"/>
        <v>3B</v>
      </c>
      <c r="U71" s="13" t="str">
        <f t="shared" si="41"/>
        <v>3D</v>
      </c>
      <c r="V71" s="13" t="str">
        <f t="shared" si="41"/>
        <v>3I</v>
      </c>
      <c r="W71" s="13" t="str">
        <f t="shared" si="41"/>
        <v>3F</v>
      </c>
      <c r="X71" s="13" t="str">
        <f t="shared" si="41"/>
        <v>3L</v>
      </c>
      <c r="Y71" s="13" t="str">
        <f t="shared" si="41"/>
        <v>3K</v>
      </c>
      <c r="AA71" s="13" t="str">
        <f t="shared" ca="1" si="43"/>
        <v/>
      </c>
      <c r="AB71" s="13" t="str">
        <f t="shared" ca="1" si="44"/>
        <v/>
      </c>
      <c r="AC71" s="13" t="str">
        <f t="shared" ca="1" si="45"/>
        <v/>
      </c>
      <c r="AD71" s="13" t="str">
        <f t="shared" ca="1" si="46"/>
        <v/>
      </c>
      <c r="AE71" s="13" t="str">
        <f t="shared" ca="1" si="47"/>
        <v/>
      </c>
      <c r="AF71" s="13" t="str">
        <f t="shared" ca="1" si="48"/>
        <v/>
      </c>
      <c r="AG71" s="13" t="str">
        <f t="shared" ca="1" si="49"/>
        <v/>
      </c>
      <c r="AH71" s="13" t="str">
        <f t="shared" ca="1" si="50"/>
        <v/>
      </c>
      <c r="AJ71" s="6" t="str">
        <f t="shared" ca="1" si="51"/>
        <v/>
      </c>
      <c r="AK71" s="13" t="str">
        <f t="shared" ca="1" si="52"/>
        <v/>
      </c>
      <c r="AL71" s="13" t="str">
        <f t="shared" ca="1" si="53"/>
        <v/>
      </c>
      <c r="AM71" s="13" t="str">
        <f t="shared" ca="1" si="54"/>
        <v/>
      </c>
      <c r="AN71" s="13" t="str">
        <f t="shared" ca="1" si="55"/>
        <v/>
      </c>
      <c r="AO71" s="13" t="str">
        <f t="shared" ca="1" si="56"/>
        <v/>
      </c>
      <c r="AP71" s="13" t="str">
        <f t="shared" ca="1" si="57"/>
        <v/>
      </c>
      <c r="AQ71" s="58" t="str">
        <f t="shared" ca="1" si="58"/>
        <v/>
      </c>
    </row>
    <row r="72" spans="1:43" x14ac:dyDescent="0.2">
      <c r="A72" t="s">
        <v>1213</v>
      </c>
      <c r="D72" s="13">
        <f t="shared" si="40"/>
        <v>0</v>
      </c>
      <c r="E72" s="13">
        <f t="shared" ca="1" si="40"/>
        <v>1</v>
      </c>
      <c r="F72" s="13">
        <f t="shared" si="40"/>
        <v>0</v>
      </c>
      <c r="G72" s="13">
        <f t="shared" ca="1" si="40"/>
        <v>1</v>
      </c>
      <c r="H72" s="13">
        <f t="shared" ca="1" si="40"/>
        <v>1</v>
      </c>
      <c r="I72" s="13">
        <f t="shared" ca="1" si="40"/>
        <v>1</v>
      </c>
      <c r="J72" s="13">
        <f t="shared" si="40"/>
        <v>0</v>
      </c>
      <c r="K72" s="13">
        <f t="shared" ca="1" si="40"/>
        <v>1</v>
      </c>
      <c r="L72" s="13">
        <f t="shared" si="40"/>
        <v>0</v>
      </c>
      <c r="M72" s="13">
        <f t="shared" ca="1" si="40"/>
        <v>0</v>
      </c>
      <c r="N72" s="13">
        <f t="shared" ca="1" si="40"/>
        <v>0</v>
      </c>
      <c r="O72" s="13">
        <f t="shared" ca="1" si="40"/>
        <v>0</v>
      </c>
      <c r="P72" s="13">
        <f t="shared" ca="1" si="42"/>
        <v>5</v>
      </c>
      <c r="Q72">
        <f t="shared" si="36"/>
        <v>2</v>
      </c>
      <c r="R72" s="13" t="str">
        <f t="shared" si="41"/>
        <v>3E</v>
      </c>
      <c r="S72" s="13" t="str">
        <f t="shared" si="41"/>
        <v>3J</v>
      </c>
      <c r="T72" s="13" t="str">
        <f t="shared" si="41"/>
        <v>3B</v>
      </c>
      <c r="U72" s="13" t="str">
        <f t="shared" si="41"/>
        <v>3D</v>
      </c>
      <c r="V72" s="13" t="str">
        <f t="shared" si="41"/>
        <v>3H</v>
      </c>
      <c r="W72" s="13" t="str">
        <f t="shared" si="41"/>
        <v>3F</v>
      </c>
      <c r="X72" s="13" t="str">
        <f t="shared" si="41"/>
        <v>3L</v>
      </c>
      <c r="Y72" s="13" t="str">
        <f t="shared" si="41"/>
        <v>3K</v>
      </c>
      <c r="AA72" s="13" t="str">
        <f t="shared" ca="1" si="43"/>
        <v/>
      </c>
      <c r="AB72" s="13" t="str">
        <f t="shared" ca="1" si="44"/>
        <v/>
      </c>
      <c r="AC72" s="13" t="str">
        <f t="shared" ca="1" si="45"/>
        <v/>
      </c>
      <c r="AD72" s="13" t="str">
        <f t="shared" ca="1" si="46"/>
        <v/>
      </c>
      <c r="AE72" s="13" t="str">
        <f t="shared" ca="1" si="47"/>
        <v/>
      </c>
      <c r="AF72" s="13" t="str">
        <f t="shared" ca="1" si="48"/>
        <v/>
      </c>
      <c r="AG72" s="13" t="str">
        <f t="shared" ca="1" si="49"/>
        <v/>
      </c>
      <c r="AH72" s="13" t="str">
        <f t="shared" ca="1" si="50"/>
        <v/>
      </c>
      <c r="AJ72" s="6" t="str">
        <f t="shared" ca="1" si="51"/>
        <v/>
      </c>
      <c r="AK72" s="13" t="str">
        <f t="shared" ca="1" si="52"/>
        <v/>
      </c>
      <c r="AL72" s="13" t="str">
        <f t="shared" ca="1" si="53"/>
        <v/>
      </c>
      <c r="AM72" s="13" t="str">
        <f t="shared" ca="1" si="54"/>
        <v/>
      </c>
      <c r="AN72" s="13" t="str">
        <f t="shared" ca="1" si="55"/>
        <v/>
      </c>
      <c r="AO72" s="13" t="str">
        <f t="shared" ca="1" si="56"/>
        <v/>
      </c>
      <c r="AP72" s="13" t="str">
        <f t="shared" ca="1" si="57"/>
        <v/>
      </c>
      <c r="AQ72" s="58" t="str">
        <f t="shared" ca="1" si="58"/>
        <v/>
      </c>
    </row>
    <row r="73" spans="1:43" x14ac:dyDescent="0.2">
      <c r="A73" t="s">
        <v>1214</v>
      </c>
      <c r="D73" s="13">
        <f t="shared" si="40"/>
        <v>0</v>
      </c>
      <c r="E73" s="13">
        <f t="shared" ca="1" si="40"/>
        <v>1</v>
      </c>
      <c r="F73" s="13">
        <f t="shared" si="40"/>
        <v>0</v>
      </c>
      <c r="G73" s="13">
        <f t="shared" ca="1" si="40"/>
        <v>1</v>
      </c>
      <c r="H73" s="13">
        <f t="shared" ca="1" si="40"/>
        <v>1</v>
      </c>
      <c r="I73" s="13">
        <f t="shared" ca="1" si="40"/>
        <v>1</v>
      </c>
      <c r="J73" s="13">
        <f t="shared" si="40"/>
        <v>0</v>
      </c>
      <c r="K73" s="13">
        <f t="shared" ca="1" si="40"/>
        <v>1</v>
      </c>
      <c r="L73" s="13">
        <f t="shared" ca="1" si="40"/>
        <v>1</v>
      </c>
      <c r="M73" s="13">
        <f t="shared" si="40"/>
        <v>0</v>
      </c>
      <c r="N73" s="13">
        <f t="shared" ca="1" si="40"/>
        <v>0</v>
      </c>
      <c r="O73" s="13">
        <f t="shared" ca="1" si="40"/>
        <v>0</v>
      </c>
      <c r="P73" s="13">
        <f t="shared" ca="1" si="42"/>
        <v>6</v>
      </c>
      <c r="Q73">
        <f t="shared" si="36"/>
        <v>2</v>
      </c>
      <c r="R73" s="13" t="str">
        <f t="shared" si="41"/>
        <v>3E</v>
      </c>
      <c r="S73" s="13" t="str">
        <f t="shared" si="41"/>
        <v>3I</v>
      </c>
      <c r="T73" s="13" t="str">
        <f t="shared" si="41"/>
        <v>3B</v>
      </c>
      <c r="U73" s="13" t="str">
        <f t="shared" si="41"/>
        <v>3D</v>
      </c>
      <c r="V73" s="13" t="str">
        <f t="shared" si="41"/>
        <v>3H</v>
      </c>
      <c r="W73" s="13" t="str">
        <f t="shared" si="41"/>
        <v>3F</v>
      </c>
      <c r="X73" s="13" t="str">
        <f t="shared" si="41"/>
        <v>3L</v>
      </c>
      <c r="Y73" s="13" t="str">
        <f t="shared" si="41"/>
        <v>3K</v>
      </c>
      <c r="AA73" s="13" t="str">
        <f t="shared" ca="1" si="43"/>
        <v/>
      </c>
      <c r="AB73" s="13" t="str">
        <f t="shared" ca="1" si="44"/>
        <v/>
      </c>
      <c r="AC73" s="13" t="str">
        <f t="shared" ca="1" si="45"/>
        <v/>
      </c>
      <c r="AD73" s="13" t="str">
        <f t="shared" ca="1" si="46"/>
        <v/>
      </c>
      <c r="AE73" s="13" t="str">
        <f t="shared" ca="1" si="47"/>
        <v/>
      </c>
      <c r="AF73" s="13" t="str">
        <f t="shared" ca="1" si="48"/>
        <v/>
      </c>
      <c r="AG73" s="13" t="str">
        <f t="shared" ca="1" si="49"/>
        <v/>
      </c>
      <c r="AH73" s="13" t="str">
        <f t="shared" ca="1" si="50"/>
        <v/>
      </c>
      <c r="AJ73" s="6" t="str">
        <f t="shared" ca="1" si="51"/>
        <v/>
      </c>
      <c r="AK73" s="13" t="str">
        <f t="shared" ca="1" si="52"/>
        <v/>
      </c>
      <c r="AL73" s="13" t="str">
        <f t="shared" ca="1" si="53"/>
        <v/>
      </c>
      <c r="AM73" s="13" t="str">
        <f t="shared" ca="1" si="54"/>
        <v/>
      </c>
      <c r="AN73" s="13" t="str">
        <f t="shared" ca="1" si="55"/>
        <v/>
      </c>
      <c r="AO73" s="13" t="str">
        <f t="shared" ca="1" si="56"/>
        <v/>
      </c>
      <c r="AP73" s="13" t="str">
        <f t="shared" ca="1" si="57"/>
        <v/>
      </c>
      <c r="AQ73" s="58" t="str">
        <f t="shared" ca="1" si="58"/>
        <v/>
      </c>
    </row>
    <row r="74" spans="1:43" x14ac:dyDescent="0.2">
      <c r="A74" t="s">
        <v>1215</v>
      </c>
      <c r="D74" s="13">
        <f t="shared" si="40"/>
        <v>0</v>
      </c>
      <c r="E74" s="13">
        <f t="shared" ca="1" si="40"/>
        <v>1</v>
      </c>
      <c r="F74" s="13">
        <f t="shared" si="40"/>
        <v>0</v>
      </c>
      <c r="G74" s="13">
        <f t="shared" ca="1" si="40"/>
        <v>1</v>
      </c>
      <c r="H74" s="13">
        <f t="shared" ca="1" si="40"/>
        <v>1</v>
      </c>
      <c r="I74" s="13">
        <f t="shared" ca="1" si="40"/>
        <v>1</v>
      </c>
      <c r="J74" s="13">
        <f t="shared" si="40"/>
        <v>0</v>
      </c>
      <c r="K74" s="13">
        <f t="shared" ca="1" si="40"/>
        <v>1</v>
      </c>
      <c r="L74" s="13">
        <f t="shared" ca="1" si="40"/>
        <v>1</v>
      </c>
      <c r="M74" s="13">
        <f t="shared" ca="1" si="40"/>
        <v>0</v>
      </c>
      <c r="N74" s="13">
        <f t="shared" si="40"/>
        <v>0</v>
      </c>
      <c r="O74" s="13">
        <f t="shared" ca="1" si="40"/>
        <v>0</v>
      </c>
      <c r="P74" s="13">
        <f t="shared" ca="1" si="42"/>
        <v>6</v>
      </c>
      <c r="Q74">
        <f t="shared" si="36"/>
        <v>2</v>
      </c>
      <c r="R74" s="13" t="str">
        <f t="shared" si="41"/>
        <v>3E</v>
      </c>
      <c r="S74" s="13" t="str">
        <f t="shared" si="41"/>
        <v>3J</v>
      </c>
      <c r="T74" s="13" t="str">
        <f t="shared" si="41"/>
        <v>3B</v>
      </c>
      <c r="U74" s="13" t="str">
        <f t="shared" si="41"/>
        <v>3D</v>
      </c>
      <c r="V74" s="13" t="str">
        <f t="shared" si="41"/>
        <v>3H</v>
      </c>
      <c r="W74" s="13" t="str">
        <f t="shared" si="41"/>
        <v>3F</v>
      </c>
      <c r="X74" s="13" t="str">
        <f t="shared" si="41"/>
        <v>3L</v>
      </c>
      <c r="Y74" s="13" t="str">
        <f t="shared" si="41"/>
        <v>3I</v>
      </c>
      <c r="AA74" s="13" t="str">
        <f t="shared" ca="1" si="43"/>
        <v/>
      </c>
      <c r="AB74" s="13" t="str">
        <f t="shared" ca="1" si="44"/>
        <v/>
      </c>
      <c r="AC74" s="13" t="str">
        <f t="shared" ca="1" si="45"/>
        <v/>
      </c>
      <c r="AD74" s="13" t="str">
        <f t="shared" ca="1" si="46"/>
        <v/>
      </c>
      <c r="AE74" s="13" t="str">
        <f t="shared" ca="1" si="47"/>
        <v/>
      </c>
      <c r="AF74" s="13" t="str">
        <f t="shared" ca="1" si="48"/>
        <v/>
      </c>
      <c r="AG74" s="13" t="str">
        <f t="shared" ca="1" si="49"/>
        <v/>
      </c>
      <c r="AH74" s="13" t="str">
        <f t="shared" ca="1" si="50"/>
        <v/>
      </c>
      <c r="AJ74" s="6" t="str">
        <f t="shared" ca="1" si="51"/>
        <v/>
      </c>
      <c r="AK74" s="13" t="str">
        <f t="shared" ca="1" si="52"/>
        <v/>
      </c>
      <c r="AL74" s="13" t="str">
        <f t="shared" ca="1" si="53"/>
        <v/>
      </c>
      <c r="AM74" s="13" t="str">
        <f t="shared" ca="1" si="54"/>
        <v/>
      </c>
      <c r="AN74" s="13" t="str">
        <f t="shared" ca="1" si="55"/>
        <v/>
      </c>
      <c r="AO74" s="13" t="str">
        <f t="shared" ca="1" si="56"/>
        <v/>
      </c>
      <c r="AP74" s="13" t="str">
        <f t="shared" ca="1" si="57"/>
        <v/>
      </c>
      <c r="AQ74" s="58" t="str">
        <f t="shared" ca="1" si="58"/>
        <v/>
      </c>
    </row>
    <row r="75" spans="1:43" x14ac:dyDescent="0.2">
      <c r="A75" t="s">
        <v>1216</v>
      </c>
      <c r="D75" s="13">
        <f t="shared" ref="D75:O84" si="59">IF(IFERROR(FIND(D$3,$A75),0)&gt;0,D$4,0)</f>
        <v>0</v>
      </c>
      <c r="E75" s="13">
        <f t="shared" ca="1" si="59"/>
        <v>1</v>
      </c>
      <c r="F75" s="13">
        <f t="shared" si="59"/>
        <v>0</v>
      </c>
      <c r="G75" s="13">
        <f t="shared" ca="1" si="59"/>
        <v>1</v>
      </c>
      <c r="H75" s="13">
        <f t="shared" ca="1" si="59"/>
        <v>1</v>
      </c>
      <c r="I75" s="13">
        <f t="shared" ca="1" si="59"/>
        <v>1</v>
      </c>
      <c r="J75" s="13">
        <f t="shared" si="59"/>
        <v>0</v>
      </c>
      <c r="K75" s="13">
        <f t="shared" ca="1" si="59"/>
        <v>1</v>
      </c>
      <c r="L75" s="13">
        <f t="shared" ca="1" si="59"/>
        <v>1</v>
      </c>
      <c r="M75" s="13">
        <f t="shared" ca="1" si="59"/>
        <v>0</v>
      </c>
      <c r="N75" s="13">
        <f t="shared" ca="1" si="59"/>
        <v>0</v>
      </c>
      <c r="O75" s="13">
        <f t="shared" si="59"/>
        <v>0</v>
      </c>
      <c r="P75" s="13">
        <f t="shared" ca="1" si="42"/>
        <v>6</v>
      </c>
      <c r="Q75">
        <f t="shared" si="36"/>
        <v>2</v>
      </c>
      <c r="R75" s="13" t="str">
        <f t="shared" ref="R75:Y84" si="60">RIGHT(LEFT($A75,R$3+$Q75),2)</f>
        <v>3E</v>
      </c>
      <c r="S75" s="13" t="str">
        <f t="shared" si="60"/>
        <v>3J</v>
      </c>
      <c r="T75" s="13" t="str">
        <f t="shared" si="60"/>
        <v>3B</v>
      </c>
      <c r="U75" s="13" t="str">
        <f t="shared" si="60"/>
        <v>3D</v>
      </c>
      <c r="V75" s="13" t="str">
        <f t="shared" si="60"/>
        <v>3H</v>
      </c>
      <c r="W75" s="13" t="str">
        <f t="shared" si="60"/>
        <v>3F</v>
      </c>
      <c r="X75" s="13" t="str">
        <f t="shared" si="60"/>
        <v>3I</v>
      </c>
      <c r="Y75" s="13" t="str">
        <f t="shared" si="60"/>
        <v>3K</v>
      </c>
      <c r="AA75" s="13" t="str">
        <f t="shared" ca="1" si="43"/>
        <v/>
      </c>
      <c r="AB75" s="13" t="str">
        <f t="shared" ca="1" si="44"/>
        <v/>
      </c>
      <c r="AC75" s="13" t="str">
        <f t="shared" ca="1" si="45"/>
        <v/>
      </c>
      <c r="AD75" s="13" t="str">
        <f t="shared" ca="1" si="46"/>
        <v/>
      </c>
      <c r="AE75" s="13" t="str">
        <f t="shared" ca="1" si="47"/>
        <v/>
      </c>
      <c r="AF75" s="13" t="str">
        <f t="shared" ca="1" si="48"/>
        <v/>
      </c>
      <c r="AG75" s="13" t="str">
        <f t="shared" ca="1" si="49"/>
        <v/>
      </c>
      <c r="AH75" s="13" t="str">
        <f t="shared" ca="1" si="50"/>
        <v/>
      </c>
      <c r="AJ75" s="6" t="str">
        <f t="shared" ca="1" si="51"/>
        <v/>
      </c>
      <c r="AK75" s="13" t="str">
        <f t="shared" ca="1" si="52"/>
        <v/>
      </c>
      <c r="AL75" s="13" t="str">
        <f t="shared" ca="1" si="53"/>
        <v/>
      </c>
      <c r="AM75" s="13" t="str">
        <f t="shared" ca="1" si="54"/>
        <v/>
      </c>
      <c r="AN75" s="13" t="str">
        <f t="shared" ca="1" si="55"/>
        <v/>
      </c>
      <c r="AO75" s="13" t="str">
        <f t="shared" ca="1" si="56"/>
        <v/>
      </c>
      <c r="AP75" s="13" t="str">
        <f t="shared" ca="1" si="57"/>
        <v/>
      </c>
      <c r="AQ75" s="58" t="str">
        <f t="shared" ca="1" si="58"/>
        <v/>
      </c>
    </row>
    <row r="76" spans="1:43" x14ac:dyDescent="0.2">
      <c r="A76" t="s">
        <v>1217</v>
      </c>
      <c r="D76" s="13">
        <f t="shared" si="59"/>
        <v>0</v>
      </c>
      <c r="E76" s="13">
        <f t="shared" ca="1" si="59"/>
        <v>1</v>
      </c>
      <c r="F76" s="13">
        <f t="shared" si="59"/>
        <v>0</v>
      </c>
      <c r="G76" s="13">
        <f t="shared" ca="1" si="59"/>
        <v>1</v>
      </c>
      <c r="H76" s="13">
        <f t="shared" ca="1" si="59"/>
        <v>1</v>
      </c>
      <c r="I76" s="13">
        <f t="shared" ca="1" si="59"/>
        <v>1</v>
      </c>
      <c r="J76" s="13">
        <f t="shared" ca="1" si="59"/>
        <v>1</v>
      </c>
      <c r="K76" s="13">
        <f t="shared" si="59"/>
        <v>0</v>
      </c>
      <c r="L76" s="13">
        <f t="shared" si="59"/>
        <v>0</v>
      </c>
      <c r="M76" s="13">
        <f t="shared" ca="1" si="59"/>
        <v>0</v>
      </c>
      <c r="N76" s="13">
        <f t="shared" ca="1" si="59"/>
        <v>0</v>
      </c>
      <c r="O76" s="13">
        <f t="shared" ca="1" si="59"/>
        <v>0</v>
      </c>
      <c r="P76" s="13">
        <f t="shared" ca="1" si="42"/>
        <v>5</v>
      </c>
      <c r="Q76">
        <f t="shared" si="36"/>
        <v>2</v>
      </c>
      <c r="R76" s="13" t="str">
        <f t="shared" si="60"/>
        <v>3E</v>
      </c>
      <c r="S76" s="13" t="str">
        <f t="shared" si="60"/>
        <v>3G</v>
      </c>
      <c r="T76" s="13" t="str">
        <f t="shared" si="60"/>
        <v>3B</v>
      </c>
      <c r="U76" s="13" t="str">
        <f t="shared" si="60"/>
        <v>3D</v>
      </c>
      <c r="V76" s="13" t="str">
        <f t="shared" si="60"/>
        <v>3J</v>
      </c>
      <c r="W76" s="13" t="str">
        <f t="shared" si="60"/>
        <v>3F</v>
      </c>
      <c r="X76" s="13" t="str">
        <f t="shared" si="60"/>
        <v>3L</v>
      </c>
      <c r="Y76" s="13" t="str">
        <f t="shared" si="60"/>
        <v>3K</v>
      </c>
      <c r="AA76" s="13" t="str">
        <f t="shared" ca="1" si="43"/>
        <v/>
      </c>
      <c r="AB76" s="13" t="str">
        <f t="shared" ca="1" si="44"/>
        <v/>
      </c>
      <c r="AC76" s="13" t="str">
        <f t="shared" ca="1" si="45"/>
        <v/>
      </c>
      <c r="AD76" s="13" t="str">
        <f t="shared" ca="1" si="46"/>
        <v/>
      </c>
      <c r="AE76" s="13" t="str">
        <f t="shared" ca="1" si="47"/>
        <v/>
      </c>
      <c r="AF76" s="13" t="str">
        <f t="shared" ca="1" si="48"/>
        <v/>
      </c>
      <c r="AG76" s="13" t="str">
        <f t="shared" ca="1" si="49"/>
        <v/>
      </c>
      <c r="AH76" s="13" t="str">
        <f t="shared" ca="1" si="50"/>
        <v/>
      </c>
      <c r="AJ76" s="6" t="str">
        <f t="shared" ca="1" si="51"/>
        <v/>
      </c>
      <c r="AK76" s="13" t="str">
        <f t="shared" ca="1" si="52"/>
        <v/>
      </c>
      <c r="AL76" s="13" t="str">
        <f t="shared" ca="1" si="53"/>
        <v/>
      </c>
      <c r="AM76" s="13" t="str">
        <f t="shared" ca="1" si="54"/>
        <v/>
      </c>
      <c r="AN76" s="13" t="str">
        <f t="shared" ca="1" si="55"/>
        <v/>
      </c>
      <c r="AO76" s="13" t="str">
        <f t="shared" ca="1" si="56"/>
        <v/>
      </c>
      <c r="AP76" s="13" t="str">
        <f t="shared" ca="1" si="57"/>
        <v/>
      </c>
      <c r="AQ76" s="58" t="str">
        <f t="shared" ca="1" si="58"/>
        <v/>
      </c>
    </row>
    <row r="77" spans="1:43" x14ac:dyDescent="0.2">
      <c r="A77" t="s">
        <v>1218</v>
      </c>
      <c r="D77" s="13">
        <f t="shared" si="59"/>
        <v>0</v>
      </c>
      <c r="E77" s="13">
        <f t="shared" ca="1" si="59"/>
        <v>1</v>
      </c>
      <c r="F77" s="13">
        <f t="shared" si="59"/>
        <v>0</v>
      </c>
      <c r="G77" s="13">
        <f t="shared" ca="1" si="59"/>
        <v>1</v>
      </c>
      <c r="H77" s="13">
        <f t="shared" ca="1" si="59"/>
        <v>1</v>
      </c>
      <c r="I77" s="13">
        <f t="shared" ca="1" si="59"/>
        <v>1</v>
      </c>
      <c r="J77" s="13">
        <f t="shared" ca="1" si="59"/>
        <v>1</v>
      </c>
      <c r="K77" s="13">
        <f t="shared" si="59"/>
        <v>0</v>
      </c>
      <c r="L77" s="13">
        <f t="shared" ca="1" si="59"/>
        <v>1</v>
      </c>
      <c r="M77" s="13">
        <f t="shared" si="59"/>
        <v>0</v>
      </c>
      <c r="N77" s="13">
        <f t="shared" ca="1" si="59"/>
        <v>0</v>
      </c>
      <c r="O77" s="13">
        <f t="shared" ca="1" si="59"/>
        <v>0</v>
      </c>
      <c r="P77" s="13">
        <f t="shared" ca="1" si="42"/>
        <v>6</v>
      </c>
      <c r="Q77">
        <f t="shared" si="36"/>
        <v>2</v>
      </c>
      <c r="R77" s="13" t="str">
        <f t="shared" si="60"/>
        <v>3E</v>
      </c>
      <c r="S77" s="13" t="str">
        <f t="shared" si="60"/>
        <v>3G</v>
      </c>
      <c r="T77" s="13" t="str">
        <f t="shared" si="60"/>
        <v>3B</v>
      </c>
      <c r="U77" s="13" t="str">
        <f t="shared" si="60"/>
        <v>3D</v>
      </c>
      <c r="V77" s="13" t="str">
        <f t="shared" si="60"/>
        <v>3I</v>
      </c>
      <c r="W77" s="13" t="str">
        <f t="shared" si="60"/>
        <v>3F</v>
      </c>
      <c r="X77" s="13" t="str">
        <f t="shared" si="60"/>
        <v>3L</v>
      </c>
      <c r="Y77" s="13" t="str">
        <f t="shared" si="60"/>
        <v>3K</v>
      </c>
      <c r="AA77" s="13" t="str">
        <f t="shared" ca="1" si="43"/>
        <v/>
      </c>
      <c r="AB77" s="13" t="str">
        <f t="shared" ca="1" si="44"/>
        <v/>
      </c>
      <c r="AC77" s="13" t="str">
        <f t="shared" ca="1" si="45"/>
        <v/>
      </c>
      <c r="AD77" s="13" t="str">
        <f t="shared" ca="1" si="46"/>
        <v/>
      </c>
      <c r="AE77" s="13" t="str">
        <f t="shared" ca="1" si="47"/>
        <v/>
      </c>
      <c r="AF77" s="13" t="str">
        <f t="shared" ca="1" si="48"/>
        <v/>
      </c>
      <c r="AG77" s="13" t="str">
        <f t="shared" ca="1" si="49"/>
        <v/>
      </c>
      <c r="AH77" s="13" t="str">
        <f t="shared" ca="1" si="50"/>
        <v/>
      </c>
      <c r="AJ77" s="6" t="str">
        <f t="shared" ca="1" si="51"/>
        <v/>
      </c>
      <c r="AK77" s="13" t="str">
        <f t="shared" ca="1" si="52"/>
        <v/>
      </c>
      <c r="AL77" s="13" t="str">
        <f t="shared" ca="1" si="53"/>
        <v/>
      </c>
      <c r="AM77" s="13" t="str">
        <f t="shared" ca="1" si="54"/>
        <v/>
      </c>
      <c r="AN77" s="13" t="str">
        <f t="shared" ca="1" si="55"/>
        <v/>
      </c>
      <c r="AO77" s="13" t="str">
        <f t="shared" ca="1" si="56"/>
        <v/>
      </c>
      <c r="AP77" s="13" t="str">
        <f t="shared" ca="1" si="57"/>
        <v/>
      </c>
      <c r="AQ77" s="58" t="str">
        <f t="shared" ca="1" si="58"/>
        <v/>
      </c>
    </row>
    <row r="78" spans="1:43" x14ac:dyDescent="0.2">
      <c r="A78" t="s">
        <v>1219</v>
      </c>
      <c r="D78" s="13">
        <f t="shared" si="59"/>
        <v>0</v>
      </c>
      <c r="E78" s="13">
        <f t="shared" ca="1" si="59"/>
        <v>1</v>
      </c>
      <c r="F78" s="13">
        <f t="shared" si="59"/>
        <v>0</v>
      </c>
      <c r="G78" s="13">
        <f t="shared" ca="1" si="59"/>
        <v>1</v>
      </c>
      <c r="H78" s="13">
        <f t="shared" ca="1" si="59"/>
        <v>1</v>
      </c>
      <c r="I78" s="13">
        <f t="shared" ca="1" si="59"/>
        <v>1</v>
      </c>
      <c r="J78" s="13">
        <f t="shared" ca="1" si="59"/>
        <v>1</v>
      </c>
      <c r="K78" s="13">
        <f t="shared" si="59"/>
        <v>0</v>
      </c>
      <c r="L78" s="13">
        <f t="shared" ca="1" si="59"/>
        <v>1</v>
      </c>
      <c r="M78" s="13">
        <f t="shared" ca="1" si="59"/>
        <v>0</v>
      </c>
      <c r="N78" s="13">
        <f t="shared" si="59"/>
        <v>0</v>
      </c>
      <c r="O78" s="13">
        <f t="shared" ca="1" si="59"/>
        <v>0</v>
      </c>
      <c r="P78" s="13">
        <f t="shared" ca="1" si="42"/>
        <v>6</v>
      </c>
      <c r="Q78">
        <f t="shared" si="36"/>
        <v>2</v>
      </c>
      <c r="R78" s="13" t="str">
        <f t="shared" si="60"/>
        <v>3E</v>
      </c>
      <c r="S78" s="13" t="str">
        <f t="shared" si="60"/>
        <v>3G</v>
      </c>
      <c r="T78" s="13" t="str">
        <f t="shared" si="60"/>
        <v>3B</v>
      </c>
      <c r="U78" s="13" t="str">
        <f t="shared" si="60"/>
        <v>3D</v>
      </c>
      <c r="V78" s="13" t="str">
        <f t="shared" si="60"/>
        <v>3J</v>
      </c>
      <c r="W78" s="13" t="str">
        <f t="shared" si="60"/>
        <v>3F</v>
      </c>
      <c r="X78" s="13" t="str">
        <f t="shared" si="60"/>
        <v>3L</v>
      </c>
      <c r="Y78" s="13" t="str">
        <f t="shared" si="60"/>
        <v>3I</v>
      </c>
      <c r="AA78" s="13" t="str">
        <f t="shared" ca="1" si="43"/>
        <v/>
      </c>
      <c r="AB78" s="13" t="str">
        <f t="shared" ca="1" si="44"/>
        <v/>
      </c>
      <c r="AC78" s="13" t="str">
        <f t="shared" ca="1" si="45"/>
        <v/>
      </c>
      <c r="AD78" s="13" t="str">
        <f t="shared" ca="1" si="46"/>
        <v/>
      </c>
      <c r="AE78" s="13" t="str">
        <f t="shared" ca="1" si="47"/>
        <v/>
      </c>
      <c r="AF78" s="13" t="str">
        <f t="shared" ca="1" si="48"/>
        <v/>
      </c>
      <c r="AG78" s="13" t="str">
        <f t="shared" ca="1" si="49"/>
        <v/>
      </c>
      <c r="AH78" s="13" t="str">
        <f t="shared" ca="1" si="50"/>
        <v/>
      </c>
      <c r="AJ78" s="6" t="str">
        <f t="shared" ca="1" si="51"/>
        <v/>
      </c>
      <c r="AK78" s="13" t="str">
        <f t="shared" ca="1" si="52"/>
        <v/>
      </c>
      <c r="AL78" s="13" t="str">
        <f t="shared" ca="1" si="53"/>
        <v/>
      </c>
      <c r="AM78" s="13" t="str">
        <f t="shared" ca="1" si="54"/>
        <v/>
      </c>
      <c r="AN78" s="13" t="str">
        <f t="shared" ca="1" si="55"/>
        <v/>
      </c>
      <c r="AO78" s="13" t="str">
        <f t="shared" ca="1" si="56"/>
        <v/>
      </c>
      <c r="AP78" s="13" t="str">
        <f t="shared" ca="1" si="57"/>
        <v/>
      </c>
      <c r="AQ78" s="58" t="str">
        <f t="shared" ca="1" si="58"/>
        <v/>
      </c>
    </row>
    <row r="79" spans="1:43" x14ac:dyDescent="0.2">
      <c r="A79" t="s">
        <v>1220</v>
      </c>
      <c r="D79" s="13">
        <f t="shared" si="59"/>
        <v>0</v>
      </c>
      <c r="E79" s="13">
        <f t="shared" ca="1" si="59"/>
        <v>1</v>
      </c>
      <c r="F79" s="13">
        <f t="shared" si="59"/>
        <v>0</v>
      </c>
      <c r="G79" s="13">
        <f t="shared" ca="1" si="59"/>
        <v>1</v>
      </c>
      <c r="H79" s="13">
        <f t="shared" ca="1" si="59"/>
        <v>1</v>
      </c>
      <c r="I79" s="13">
        <f t="shared" ca="1" si="59"/>
        <v>1</v>
      </c>
      <c r="J79" s="13">
        <f t="shared" ca="1" si="59"/>
        <v>1</v>
      </c>
      <c r="K79" s="13">
        <f t="shared" si="59"/>
        <v>0</v>
      </c>
      <c r="L79" s="13">
        <f t="shared" ca="1" si="59"/>
        <v>1</v>
      </c>
      <c r="M79" s="13">
        <f t="shared" ca="1" si="59"/>
        <v>0</v>
      </c>
      <c r="N79" s="13">
        <f t="shared" ca="1" si="59"/>
        <v>0</v>
      </c>
      <c r="O79" s="13">
        <f t="shared" si="59"/>
        <v>0</v>
      </c>
      <c r="P79" s="13">
        <f t="shared" ca="1" si="42"/>
        <v>6</v>
      </c>
      <c r="Q79">
        <f t="shared" ref="Q79:Q103" si="61">Q78</f>
        <v>2</v>
      </c>
      <c r="R79" s="13" t="str">
        <f t="shared" si="60"/>
        <v>3E</v>
      </c>
      <c r="S79" s="13" t="str">
        <f t="shared" si="60"/>
        <v>3G</v>
      </c>
      <c r="T79" s="13" t="str">
        <f t="shared" si="60"/>
        <v>3B</v>
      </c>
      <c r="U79" s="13" t="str">
        <f t="shared" si="60"/>
        <v>3D</v>
      </c>
      <c r="V79" s="13" t="str">
        <f t="shared" si="60"/>
        <v>3J</v>
      </c>
      <c r="W79" s="13" t="str">
        <f t="shared" si="60"/>
        <v>3F</v>
      </c>
      <c r="X79" s="13" t="str">
        <f t="shared" si="60"/>
        <v>3I</v>
      </c>
      <c r="Y79" s="13" t="str">
        <f t="shared" si="60"/>
        <v>3K</v>
      </c>
      <c r="AA79" s="13" t="str">
        <f t="shared" ca="1" si="43"/>
        <v/>
      </c>
      <c r="AB79" s="13" t="str">
        <f t="shared" ca="1" si="44"/>
        <v/>
      </c>
      <c r="AC79" s="13" t="str">
        <f t="shared" ca="1" si="45"/>
        <v/>
      </c>
      <c r="AD79" s="13" t="str">
        <f t="shared" ca="1" si="46"/>
        <v/>
      </c>
      <c r="AE79" s="13" t="str">
        <f t="shared" ca="1" si="47"/>
        <v/>
      </c>
      <c r="AF79" s="13" t="str">
        <f t="shared" ca="1" si="48"/>
        <v/>
      </c>
      <c r="AG79" s="13" t="str">
        <f t="shared" ca="1" si="49"/>
        <v/>
      </c>
      <c r="AH79" s="13" t="str">
        <f t="shared" ca="1" si="50"/>
        <v/>
      </c>
      <c r="AJ79" s="6" t="str">
        <f t="shared" ca="1" si="51"/>
        <v/>
      </c>
      <c r="AK79" s="13" t="str">
        <f t="shared" ca="1" si="52"/>
        <v/>
      </c>
      <c r="AL79" s="13" t="str">
        <f t="shared" ca="1" si="53"/>
        <v/>
      </c>
      <c r="AM79" s="13" t="str">
        <f t="shared" ca="1" si="54"/>
        <v/>
      </c>
      <c r="AN79" s="13" t="str">
        <f t="shared" ca="1" si="55"/>
        <v/>
      </c>
      <c r="AO79" s="13" t="str">
        <f t="shared" ca="1" si="56"/>
        <v/>
      </c>
      <c r="AP79" s="13" t="str">
        <f t="shared" ca="1" si="57"/>
        <v/>
      </c>
      <c r="AQ79" s="58" t="str">
        <f t="shared" ca="1" si="58"/>
        <v/>
      </c>
    </row>
    <row r="80" spans="1:43" x14ac:dyDescent="0.2">
      <c r="A80" t="s">
        <v>1221</v>
      </c>
      <c r="D80" s="13">
        <f t="shared" si="59"/>
        <v>0</v>
      </c>
      <c r="E80" s="13">
        <f t="shared" ca="1" si="59"/>
        <v>1</v>
      </c>
      <c r="F80" s="13">
        <f t="shared" si="59"/>
        <v>0</v>
      </c>
      <c r="G80" s="13">
        <f t="shared" ca="1" si="59"/>
        <v>1</v>
      </c>
      <c r="H80" s="13">
        <f t="shared" ca="1" si="59"/>
        <v>1</v>
      </c>
      <c r="I80" s="13">
        <f t="shared" ca="1" si="59"/>
        <v>1</v>
      </c>
      <c r="J80" s="13">
        <f t="shared" ca="1" si="59"/>
        <v>1</v>
      </c>
      <c r="K80" s="13">
        <f t="shared" ca="1" si="59"/>
        <v>1</v>
      </c>
      <c r="L80" s="13">
        <f t="shared" si="59"/>
        <v>0</v>
      </c>
      <c r="M80" s="13">
        <f t="shared" si="59"/>
        <v>0</v>
      </c>
      <c r="N80" s="13">
        <f t="shared" ca="1" si="59"/>
        <v>0</v>
      </c>
      <c r="O80" s="13">
        <f t="shared" ca="1" si="59"/>
        <v>0</v>
      </c>
      <c r="P80" s="13">
        <f t="shared" ca="1" si="42"/>
        <v>6</v>
      </c>
      <c r="Q80">
        <f t="shared" si="61"/>
        <v>2</v>
      </c>
      <c r="R80" s="13" t="str">
        <f t="shared" si="60"/>
        <v>3E</v>
      </c>
      <c r="S80" s="13" t="str">
        <f t="shared" si="60"/>
        <v>3G</v>
      </c>
      <c r="T80" s="13" t="str">
        <f t="shared" si="60"/>
        <v>3B</v>
      </c>
      <c r="U80" s="13" t="str">
        <f t="shared" si="60"/>
        <v>3D</v>
      </c>
      <c r="V80" s="13" t="str">
        <f t="shared" si="60"/>
        <v>3H</v>
      </c>
      <c r="W80" s="13" t="str">
        <f t="shared" si="60"/>
        <v>3F</v>
      </c>
      <c r="X80" s="13" t="str">
        <f t="shared" si="60"/>
        <v>3L</v>
      </c>
      <c r="Y80" s="13" t="str">
        <f t="shared" si="60"/>
        <v>3K</v>
      </c>
      <c r="AA80" s="13" t="str">
        <f t="shared" ca="1" si="43"/>
        <v/>
      </c>
      <c r="AB80" s="13" t="str">
        <f t="shared" ca="1" si="44"/>
        <v/>
      </c>
      <c r="AC80" s="13" t="str">
        <f t="shared" ca="1" si="45"/>
        <v/>
      </c>
      <c r="AD80" s="13" t="str">
        <f t="shared" ca="1" si="46"/>
        <v/>
      </c>
      <c r="AE80" s="13" t="str">
        <f t="shared" ca="1" si="47"/>
        <v/>
      </c>
      <c r="AF80" s="13" t="str">
        <f t="shared" ca="1" si="48"/>
        <v/>
      </c>
      <c r="AG80" s="13" t="str">
        <f t="shared" ca="1" si="49"/>
        <v/>
      </c>
      <c r="AH80" s="13" t="str">
        <f t="shared" ca="1" si="50"/>
        <v/>
      </c>
      <c r="AJ80" s="6" t="str">
        <f t="shared" ca="1" si="51"/>
        <v/>
      </c>
      <c r="AK80" s="13" t="str">
        <f t="shared" ca="1" si="52"/>
        <v/>
      </c>
      <c r="AL80" s="13" t="str">
        <f t="shared" ca="1" si="53"/>
        <v/>
      </c>
      <c r="AM80" s="13" t="str">
        <f t="shared" ca="1" si="54"/>
        <v/>
      </c>
      <c r="AN80" s="13" t="str">
        <f t="shared" ca="1" si="55"/>
        <v/>
      </c>
      <c r="AO80" s="13" t="str">
        <f t="shared" ca="1" si="56"/>
        <v/>
      </c>
      <c r="AP80" s="13" t="str">
        <f t="shared" ca="1" si="57"/>
        <v/>
      </c>
      <c r="AQ80" s="58" t="str">
        <f t="shared" ca="1" si="58"/>
        <v/>
      </c>
    </row>
    <row r="81" spans="1:43" x14ac:dyDescent="0.2">
      <c r="A81" t="s">
        <v>1222</v>
      </c>
      <c r="D81" s="13">
        <f t="shared" si="59"/>
        <v>0</v>
      </c>
      <c r="E81" s="13">
        <f t="shared" ca="1" si="59"/>
        <v>1</v>
      </c>
      <c r="F81" s="13">
        <f t="shared" si="59"/>
        <v>0</v>
      </c>
      <c r="G81" s="13">
        <f t="shared" ca="1" si="59"/>
        <v>1</v>
      </c>
      <c r="H81" s="13">
        <f t="shared" ca="1" si="59"/>
        <v>1</v>
      </c>
      <c r="I81" s="13">
        <f t="shared" ca="1" si="59"/>
        <v>1</v>
      </c>
      <c r="J81" s="13">
        <f t="shared" ca="1" si="59"/>
        <v>1</v>
      </c>
      <c r="K81" s="13">
        <f t="shared" ca="1" si="59"/>
        <v>1</v>
      </c>
      <c r="L81" s="13">
        <f t="shared" si="59"/>
        <v>0</v>
      </c>
      <c r="M81" s="13">
        <f t="shared" ca="1" si="59"/>
        <v>0</v>
      </c>
      <c r="N81" s="13">
        <f t="shared" si="59"/>
        <v>0</v>
      </c>
      <c r="O81" s="13">
        <f t="shared" ca="1" si="59"/>
        <v>0</v>
      </c>
      <c r="P81" s="13">
        <f t="shared" ca="1" si="42"/>
        <v>6</v>
      </c>
      <c r="Q81">
        <f t="shared" si="61"/>
        <v>2</v>
      </c>
      <c r="R81" s="13" t="str">
        <f t="shared" si="60"/>
        <v>3H</v>
      </c>
      <c r="S81" s="13" t="str">
        <f t="shared" si="60"/>
        <v>3G</v>
      </c>
      <c r="T81" s="13" t="str">
        <f t="shared" si="60"/>
        <v>3B</v>
      </c>
      <c r="U81" s="13" t="str">
        <f t="shared" si="60"/>
        <v>3D</v>
      </c>
      <c r="V81" s="13" t="str">
        <f t="shared" si="60"/>
        <v>3J</v>
      </c>
      <c r="W81" s="13" t="str">
        <f t="shared" si="60"/>
        <v>3F</v>
      </c>
      <c r="X81" s="13" t="str">
        <f t="shared" si="60"/>
        <v>3L</v>
      </c>
      <c r="Y81" s="13" t="str">
        <f t="shared" si="60"/>
        <v>3E</v>
      </c>
      <c r="AA81" s="13" t="str">
        <f t="shared" ca="1" si="43"/>
        <v/>
      </c>
      <c r="AB81" s="13" t="str">
        <f t="shared" ca="1" si="44"/>
        <v/>
      </c>
      <c r="AC81" s="13" t="str">
        <f t="shared" ca="1" si="45"/>
        <v/>
      </c>
      <c r="AD81" s="13" t="str">
        <f t="shared" ca="1" si="46"/>
        <v/>
      </c>
      <c r="AE81" s="13" t="str">
        <f t="shared" ca="1" si="47"/>
        <v/>
      </c>
      <c r="AF81" s="13" t="str">
        <f t="shared" ca="1" si="48"/>
        <v/>
      </c>
      <c r="AG81" s="13" t="str">
        <f t="shared" ca="1" si="49"/>
        <v/>
      </c>
      <c r="AH81" s="13" t="str">
        <f t="shared" ca="1" si="50"/>
        <v/>
      </c>
      <c r="AJ81" s="6" t="str">
        <f t="shared" ca="1" si="51"/>
        <v/>
      </c>
      <c r="AK81" s="13" t="str">
        <f t="shared" ca="1" si="52"/>
        <v/>
      </c>
      <c r="AL81" s="13" t="str">
        <f t="shared" ca="1" si="53"/>
        <v/>
      </c>
      <c r="AM81" s="13" t="str">
        <f t="shared" ca="1" si="54"/>
        <v/>
      </c>
      <c r="AN81" s="13" t="str">
        <f t="shared" ca="1" si="55"/>
        <v/>
      </c>
      <c r="AO81" s="13" t="str">
        <f t="shared" ca="1" si="56"/>
        <v/>
      </c>
      <c r="AP81" s="13" t="str">
        <f t="shared" ca="1" si="57"/>
        <v/>
      </c>
      <c r="AQ81" s="58" t="str">
        <f t="shared" ca="1" si="58"/>
        <v/>
      </c>
    </row>
    <row r="82" spans="1:43" x14ac:dyDescent="0.2">
      <c r="A82" t="s">
        <v>1223</v>
      </c>
      <c r="D82" s="13">
        <f t="shared" si="59"/>
        <v>0</v>
      </c>
      <c r="E82" s="13">
        <f t="shared" ca="1" si="59"/>
        <v>1</v>
      </c>
      <c r="F82" s="13">
        <f t="shared" si="59"/>
        <v>0</v>
      </c>
      <c r="G82" s="13">
        <f t="shared" ca="1" si="59"/>
        <v>1</v>
      </c>
      <c r="H82" s="13">
        <f t="shared" ca="1" si="59"/>
        <v>1</v>
      </c>
      <c r="I82" s="13">
        <f t="shared" ca="1" si="59"/>
        <v>1</v>
      </c>
      <c r="J82" s="13">
        <f t="shared" ca="1" si="59"/>
        <v>1</v>
      </c>
      <c r="K82" s="13">
        <f t="shared" ca="1" si="59"/>
        <v>1</v>
      </c>
      <c r="L82" s="13">
        <f t="shared" si="59"/>
        <v>0</v>
      </c>
      <c r="M82" s="13">
        <f t="shared" ca="1" si="59"/>
        <v>0</v>
      </c>
      <c r="N82" s="13">
        <f t="shared" ca="1" si="59"/>
        <v>0</v>
      </c>
      <c r="O82" s="13">
        <f t="shared" si="59"/>
        <v>0</v>
      </c>
      <c r="P82" s="13">
        <f t="shared" ca="1" si="42"/>
        <v>6</v>
      </c>
      <c r="Q82">
        <f t="shared" si="61"/>
        <v>2</v>
      </c>
      <c r="R82" s="13" t="str">
        <f t="shared" si="60"/>
        <v>3H</v>
      </c>
      <c r="S82" s="13" t="str">
        <f t="shared" si="60"/>
        <v>3G</v>
      </c>
      <c r="T82" s="13" t="str">
        <f t="shared" si="60"/>
        <v>3B</v>
      </c>
      <c r="U82" s="13" t="str">
        <f t="shared" si="60"/>
        <v>3D</v>
      </c>
      <c r="V82" s="13" t="str">
        <f t="shared" si="60"/>
        <v>3J</v>
      </c>
      <c r="W82" s="13" t="str">
        <f t="shared" si="60"/>
        <v>3F</v>
      </c>
      <c r="X82" s="13" t="str">
        <f t="shared" si="60"/>
        <v>3E</v>
      </c>
      <c r="Y82" s="13" t="str">
        <f t="shared" si="60"/>
        <v>3K</v>
      </c>
      <c r="AA82" s="13" t="str">
        <f t="shared" ca="1" si="43"/>
        <v/>
      </c>
      <c r="AB82" s="13" t="str">
        <f t="shared" ca="1" si="44"/>
        <v/>
      </c>
      <c r="AC82" s="13" t="str">
        <f t="shared" ca="1" si="45"/>
        <v/>
      </c>
      <c r="AD82" s="13" t="str">
        <f t="shared" ca="1" si="46"/>
        <v/>
      </c>
      <c r="AE82" s="13" t="str">
        <f t="shared" ca="1" si="47"/>
        <v/>
      </c>
      <c r="AF82" s="13" t="str">
        <f t="shared" ca="1" si="48"/>
        <v/>
      </c>
      <c r="AG82" s="13" t="str">
        <f t="shared" ca="1" si="49"/>
        <v/>
      </c>
      <c r="AH82" s="13" t="str">
        <f t="shared" ca="1" si="50"/>
        <v/>
      </c>
      <c r="AJ82" s="6" t="str">
        <f t="shared" ca="1" si="51"/>
        <v/>
      </c>
      <c r="AK82" s="13" t="str">
        <f t="shared" ca="1" si="52"/>
        <v/>
      </c>
      <c r="AL82" s="13" t="str">
        <f t="shared" ca="1" si="53"/>
        <v/>
      </c>
      <c r="AM82" s="13" t="str">
        <f t="shared" ca="1" si="54"/>
        <v/>
      </c>
      <c r="AN82" s="13" t="str">
        <f t="shared" ca="1" si="55"/>
        <v/>
      </c>
      <c r="AO82" s="13" t="str">
        <f t="shared" ca="1" si="56"/>
        <v/>
      </c>
      <c r="AP82" s="13" t="str">
        <f t="shared" ca="1" si="57"/>
        <v/>
      </c>
      <c r="AQ82" s="58" t="str">
        <f t="shared" ca="1" si="58"/>
        <v/>
      </c>
    </row>
    <row r="83" spans="1:43" x14ac:dyDescent="0.2">
      <c r="A83" t="s">
        <v>1224</v>
      </c>
      <c r="D83" s="13">
        <f t="shared" si="59"/>
        <v>0</v>
      </c>
      <c r="E83" s="13">
        <f t="shared" ca="1" si="59"/>
        <v>1</v>
      </c>
      <c r="F83" s="13">
        <f t="shared" si="59"/>
        <v>0</v>
      </c>
      <c r="G83" s="13">
        <f t="shared" ca="1" si="59"/>
        <v>1</v>
      </c>
      <c r="H83" s="13">
        <f t="shared" ca="1" si="59"/>
        <v>1</v>
      </c>
      <c r="I83" s="13">
        <f t="shared" ca="1" si="59"/>
        <v>1</v>
      </c>
      <c r="J83" s="13">
        <f t="shared" ca="1" si="59"/>
        <v>1</v>
      </c>
      <c r="K83" s="13">
        <f t="shared" ca="1" si="59"/>
        <v>1</v>
      </c>
      <c r="L83" s="13">
        <f t="shared" ca="1" si="59"/>
        <v>1</v>
      </c>
      <c r="M83" s="13">
        <f t="shared" si="59"/>
        <v>0</v>
      </c>
      <c r="N83" s="13">
        <f t="shared" si="59"/>
        <v>0</v>
      </c>
      <c r="O83" s="13">
        <f t="shared" ca="1" si="59"/>
        <v>0</v>
      </c>
      <c r="P83" s="13">
        <f t="shared" ca="1" si="42"/>
        <v>7</v>
      </c>
      <c r="Q83">
        <f t="shared" si="61"/>
        <v>2</v>
      </c>
      <c r="R83" s="13" t="str">
        <f t="shared" si="60"/>
        <v>3E</v>
      </c>
      <c r="S83" s="13" t="str">
        <f t="shared" si="60"/>
        <v>3G</v>
      </c>
      <c r="T83" s="13" t="str">
        <f t="shared" si="60"/>
        <v>3B</v>
      </c>
      <c r="U83" s="13" t="str">
        <f t="shared" si="60"/>
        <v>3D</v>
      </c>
      <c r="V83" s="13" t="str">
        <f t="shared" si="60"/>
        <v>3H</v>
      </c>
      <c r="W83" s="13" t="str">
        <f t="shared" si="60"/>
        <v>3F</v>
      </c>
      <c r="X83" s="13" t="str">
        <f t="shared" si="60"/>
        <v>3L</v>
      </c>
      <c r="Y83" s="13" t="str">
        <f t="shared" si="60"/>
        <v>3I</v>
      </c>
      <c r="AA83" s="13" t="str">
        <f t="shared" ca="1" si="43"/>
        <v/>
      </c>
      <c r="AB83" s="13" t="str">
        <f t="shared" ca="1" si="44"/>
        <v/>
      </c>
      <c r="AC83" s="13" t="str">
        <f t="shared" ca="1" si="45"/>
        <v/>
      </c>
      <c r="AD83" s="13" t="str">
        <f t="shared" ca="1" si="46"/>
        <v/>
      </c>
      <c r="AE83" s="13" t="str">
        <f t="shared" ca="1" si="47"/>
        <v/>
      </c>
      <c r="AF83" s="13" t="str">
        <f t="shared" ca="1" si="48"/>
        <v/>
      </c>
      <c r="AG83" s="13" t="str">
        <f t="shared" ca="1" si="49"/>
        <v/>
      </c>
      <c r="AH83" s="13" t="str">
        <f t="shared" ca="1" si="50"/>
        <v/>
      </c>
      <c r="AJ83" s="6" t="str">
        <f t="shared" ca="1" si="51"/>
        <v/>
      </c>
      <c r="AK83" s="13" t="str">
        <f t="shared" ca="1" si="52"/>
        <v/>
      </c>
      <c r="AL83" s="13" t="str">
        <f t="shared" ca="1" si="53"/>
        <v/>
      </c>
      <c r="AM83" s="13" t="str">
        <f t="shared" ca="1" si="54"/>
        <v/>
      </c>
      <c r="AN83" s="13" t="str">
        <f t="shared" ca="1" si="55"/>
        <v/>
      </c>
      <c r="AO83" s="13" t="str">
        <f t="shared" ca="1" si="56"/>
        <v/>
      </c>
      <c r="AP83" s="13" t="str">
        <f t="shared" ca="1" si="57"/>
        <v/>
      </c>
      <c r="AQ83" s="58" t="str">
        <f t="shared" ca="1" si="58"/>
        <v/>
      </c>
    </row>
    <row r="84" spans="1:43" x14ac:dyDescent="0.2">
      <c r="A84" t="s">
        <v>1225</v>
      </c>
      <c r="D84" s="13">
        <f t="shared" si="59"/>
        <v>0</v>
      </c>
      <c r="E84" s="13">
        <f t="shared" ca="1" si="59"/>
        <v>1</v>
      </c>
      <c r="F84" s="13">
        <f t="shared" si="59"/>
        <v>0</v>
      </c>
      <c r="G84" s="13">
        <f t="shared" ca="1" si="59"/>
        <v>1</v>
      </c>
      <c r="H84" s="13">
        <f t="shared" ca="1" si="59"/>
        <v>1</v>
      </c>
      <c r="I84" s="13">
        <f t="shared" ca="1" si="59"/>
        <v>1</v>
      </c>
      <c r="J84" s="13">
        <f t="shared" ca="1" si="59"/>
        <v>1</v>
      </c>
      <c r="K84" s="13">
        <f t="shared" ca="1" si="59"/>
        <v>1</v>
      </c>
      <c r="L84" s="13">
        <f t="shared" ca="1" si="59"/>
        <v>1</v>
      </c>
      <c r="M84" s="13">
        <f t="shared" si="59"/>
        <v>0</v>
      </c>
      <c r="N84" s="13">
        <f t="shared" ca="1" si="59"/>
        <v>0</v>
      </c>
      <c r="O84" s="13">
        <f t="shared" si="59"/>
        <v>0</v>
      </c>
      <c r="P84" s="13">
        <f t="shared" ca="1" si="42"/>
        <v>7</v>
      </c>
      <c r="Q84">
        <f t="shared" si="61"/>
        <v>2</v>
      </c>
      <c r="R84" s="13" t="str">
        <f t="shared" si="60"/>
        <v>3E</v>
      </c>
      <c r="S84" s="13" t="str">
        <f t="shared" si="60"/>
        <v>3G</v>
      </c>
      <c r="T84" s="13" t="str">
        <f t="shared" si="60"/>
        <v>3B</v>
      </c>
      <c r="U84" s="13" t="str">
        <f t="shared" si="60"/>
        <v>3D</v>
      </c>
      <c r="V84" s="13" t="str">
        <f t="shared" si="60"/>
        <v>3H</v>
      </c>
      <c r="W84" s="13" t="str">
        <f t="shared" si="60"/>
        <v>3F</v>
      </c>
      <c r="X84" s="13" t="str">
        <f t="shared" si="60"/>
        <v>3I</v>
      </c>
      <c r="Y84" s="13" t="str">
        <f t="shared" si="60"/>
        <v>3K</v>
      </c>
      <c r="AA84" s="13" t="str">
        <f t="shared" ca="1" si="43"/>
        <v/>
      </c>
      <c r="AB84" s="13" t="str">
        <f t="shared" ca="1" si="44"/>
        <v/>
      </c>
      <c r="AC84" s="13" t="str">
        <f t="shared" ca="1" si="45"/>
        <v/>
      </c>
      <c r="AD84" s="13" t="str">
        <f t="shared" ca="1" si="46"/>
        <v/>
      </c>
      <c r="AE84" s="13" t="str">
        <f t="shared" ca="1" si="47"/>
        <v/>
      </c>
      <c r="AF84" s="13" t="str">
        <f t="shared" ca="1" si="48"/>
        <v/>
      </c>
      <c r="AG84" s="13" t="str">
        <f t="shared" ca="1" si="49"/>
        <v/>
      </c>
      <c r="AH84" s="13" t="str">
        <f t="shared" ca="1" si="50"/>
        <v/>
      </c>
      <c r="AJ84" s="6" t="str">
        <f t="shared" ca="1" si="51"/>
        <v/>
      </c>
      <c r="AK84" s="13" t="str">
        <f t="shared" ca="1" si="52"/>
        <v/>
      </c>
      <c r="AL84" s="13" t="str">
        <f t="shared" ca="1" si="53"/>
        <v/>
      </c>
      <c r="AM84" s="13" t="str">
        <f t="shared" ca="1" si="54"/>
        <v/>
      </c>
      <c r="AN84" s="13" t="str">
        <f t="shared" ca="1" si="55"/>
        <v/>
      </c>
      <c r="AO84" s="13" t="str">
        <f t="shared" ca="1" si="56"/>
        <v/>
      </c>
      <c r="AP84" s="13" t="str">
        <f t="shared" ca="1" si="57"/>
        <v/>
      </c>
      <c r="AQ84" s="58" t="str">
        <f t="shared" ca="1" si="58"/>
        <v/>
      </c>
    </row>
    <row r="85" spans="1:43" x14ac:dyDescent="0.2">
      <c r="A85" t="s">
        <v>1226</v>
      </c>
      <c r="D85" s="13">
        <f t="shared" ref="D85:O94" si="62">IF(IFERROR(FIND(D$3,$A85),0)&gt;0,D$4,0)</f>
        <v>0</v>
      </c>
      <c r="E85" s="13">
        <f t="shared" ca="1" si="62"/>
        <v>1</v>
      </c>
      <c r="F85" s="13">
        <f t="shared" si="62"/>
        <v>0</v>
      </c>
      <c r="G85" s="13">
        <f t="shared" ca="1" si="62"/>
        <v>1</v>
      </c>
      <c r="H85" s="13">
        <f t="shared" ca="1" si="62"/>
        <v>1</v>
      </c>
      <c r="I85" s="13">
        <f t="shared" ca="1" si="62"/>
        <v>1</v>
      </c>
      <c r="J85" s="13">
        <f t="shared" ca="1" si="62"/>
        <v>1</v>
      </c>
      <c r="K85" s="13">
        <f t="shared" ca="1" si="62"/>
        <v>1</v>
      </c>
      <c r="L85" s="13">
        <f t="shared" ca="1" si="62"/>
        <v>1</v>
      </c>
      <c r="M85" s="13">
        <f t="shared" ca="1" si="62"/>
        <v>0</v>
      </c>
      <c r="N85" s="13">
        <f t="shared" si="62"/>
        <v>0</v>
      </c>
      <c r="O85" s="13">
        <f t="shared" si="62"/>
        <v>0</v>
      </c>
      <c r="P85" s="13">
        <f t="shared" ca="1" si="42"/>
        <v>7</v>
      </c>
      <c r="Q85">
        <f t="shared" si="61"/>
        <v>2</v>
      </c>
      <c r="R85" s="13" t="str">
        <f t="shared" ref="R85:Y94" si="63">RIGHT(LEFT($A85,R$3+$Q85),2)</f>
        <v>3H</v>
      </c>
      <c r="S85" s="13" t="str">
        <f t="shared" si="63"/>
        <v>3G</v>
      </c>
      <c r="T85" s="13" t="str">
        <f t="shared" si="63"/>
        <v>3B</v>
      </c>
      <c r="U85" s="13" t="str">
        <f t="shared" si="63"/>
        <v>3D</v>
      </c>
      <c r="V85" s="13" t="str">
        <f t="shared" si="63"/>
        <v>3J</v>
      </c>
      <c r="W85" s="13" t="str">
        <f t="shared" si="63"/>
        <v>3F</v>
      </c>
      <c r="X85" s="13" t="str">
        <f t="shared" si="63"/>
        <v>3E</v>
      </c>
      <c r="Y85" s="13" t="str">
        <f t="shared" si="63"/>
        <v>3I</v>
      </c>
      <c r="AA85" s="13" t="str">
        <f t="shared" ca="1" si="43"/>
        <v/>
      </c>
      <c r="AB85" s="13" t="str">
        <f t="shared" ca="1" si="44"/>
        <v/>
      </c>
      <c r="AC85" s="13" t="str">
        <f t="shared" ca="1" si="45"/>
        <v/>
      </c>
      <c r="AD85" s="13" t="str">
        <f t="shared" ca="1" si="46"/>
        <v/>
      </c>
      <c r="AE85" s="13" t="str">
        <f t="shared" ca="1" si="47"/>
        <v/>
      </c>
      <c r="AF85" s="13" t="str">
        <f t="shared" ca="1" si="48"/>
        <v/>
      </c>
      <c r="AG85" s="13" t="str">
        <f t="shared" ca="1" si="49"/>
        <v/>
      </c>
      <c r="AH85" s="13" t="str">
        <f t="shared" ca="1" si="50"/>
        <v/>
      </c>
      <c r="AJ85" s="6" t="str">
        <f t="shared" ca="1" si="51"/>
        <v/>
      </c>
      <c r="AK85" s="13" t="str">
        <f t="shared" ca="1" si="52"/>
        <v/>
      </c>
      <c r="AL85" s="13" t="str">
        <f t="shared" ca="1" si="53"/>
        <v/>
      </c>
      <c r="AM85" s="13" t="str">
        <f t="shared" ca="1" si="54"/>
        <v/>
      </c>
      <c r="AN85" s="13" t="str">
        <f t="shared" ca="1" si="55"/>
        <v/>
      </c>
      <c r="AO85" s="13" t="str">
        <f t="shared" ca="1" si="56"/>
        <v/>
      </c>
      <c r="AP85" s="13" t="str">
        <f t="shared" ca="1" si="57"/>
        <v/>
      </c>
      <c r="AQ85" s="58" t="str">
        <f t="shared" ca="1" si="58"/>
        <v/>
      </c>
    </row>
    <row r="86" spans="1:43" x14ac:dyDescent="0.2">
      <c r="A86" t="s">
        <v>1227</v>
      </c>
      <c r="D86" s="13">
        <f t="shared" si="62"/>
        <v>0</v>
      </c>
      <c r="E86" s="13">
        <f t="shared" ca="1" si="62"/>
        <v>1</v>
      </c>
      <c r="F86" s="13">
        <f t="shared" ca="1" si="62"/>
        <v>1</v>
      </c>
      <c r="G86" s="13">
        <f t="shared" si="62"/>
        <v>0</v>
      </c>
      <c r="H86" s="13">
        <f t="shared" si="62"/>
        <v>0</v>
      </c>
      <c r="I86" s="13">
        <f t="shared" si="62"/>
        <v>0</v>
      </c>
      <c r="J86" s="13">
        <f t="shared" ca="1" si="62"/>
        <v>1</v>
      </c>
      <c r="K86" s="13">
        <f t="shared" ca="1" si="62"/>
        <v>1</v>
      </c>
      <c r="L86" s="13">
        <f t="shared" ca="1" si="62"/>
        <v>1</v>
      </c>
      <c r="M86" s="13">
        <f t="shared" ca="1" si="62"/>
        <v>0</v>
      </c>
      <c r="N86" s="13">
        <f t="shared" ca="1" si="62"/>
        <v>0</v>
      </c>
      <c r="O86" s="13">
        <f t="shared" ca="1" si="62"/>
        <v>0</v>
      </c>
      <c r="P86" s="13">
        <f t="shared" ca="1" si="42"/>
        <v>5</v>
      </c>
      <c r="Q86">
        <f t="shared" si="61"/>
        <v>2</v>
      </c>
      <c r="R86" s="13" t="str">
        <f t="shared" si="63"/>
        <v>3H</v>
      </c>
      <c r="S86" s="13" t="str">
        <f t="shared" si="63"/>
        <v>3J</v>
      </c>
      <c r="T86" s="13" t="str">
        <f t="shared" si="63"/>
        <v>3B</v>
      </c>
      <c r="U86" s="13" t="str">
        <f t="shared" si="63"/>
        <v>3C</v>
      </c>
      <c r="V86" s="13" t="str">
        <f t="shared" si="63"/>
        <v>3I</v>
      </c>
      <c r="W86" s="13" t="str">
        <f t="shared" si="63"/>
        <v>3G</v>
      </c>
      <c r="X86" s="13" t="str">
        <f t="shared" si="63"/>
        <v>3L</v>
      </c>
      <c r="Y86" s="13" t="str">
        <f t="shared" si="63"/>
        <v>3K</v>
      </c>
      <c r="AA86" s="13" t="str">
        <f t="shared" ca="1" si="43"/>
        <v/>
      </c>
      <c r="AB86" s="13" t="str">
        <f t="shared" ca="1" si="44"/>
        <v/>
      </c>
      <c r="AC86" s="13" t="str">
        <f t="shared" ca="1" si="45"/>
        <v/>
      </c>
      <c r="AD86" s="13" t="str">
        <f t="shared" ca="1" si="46"/>
        <v/>
      </c>
      <c r="AE86" s="13" t="str">
        <f t="shared" ca="1" si="47"/>
        <v/>
      </c>
      <c r="AF86" s="13" t="str">
        <f t="shared" ca="1" si="48"/>
        <v/>
      </c>
      <c r="AG86" s="13" t="str">
        <f t="shared" ca="1" si="49"/>
        <v/>
      </c>
      <c r="AH86" s="13" t="str">
        <f t="shared" ca="1" si="50"/>
        <v/>
      </c>
      <c r="AJ86" s="6" t="str">
        <f t="shared" ca="1" si="51"/>
        <v/>
      </c>
      <c r="AK86" s="13" t="str">
        <f t="shared" ca="1" si="52"/>
        <v/>
      </c>
      <c r="AL86" s="13" t="str">
        <f t="shared" ca="1" si="53"/>
        <v/>
      </c>
      <c r="AM86" s="13" t="str">
        <f t="shared" ca="1" si="54"/>
        <v/>
      </c>
      <c r="AN86" s="13" t="str">
        <f t="shared" ca="1" si="55"/>
        <v/>
      </c>
      <c r="AO86" s="13" t="str">
        <f t="shared" ca="1" si="56"/>
        <v/>
      </c>
      <c r="AP86" s="13" t="str">
        <f t="shared" ca="1" si="57"/>
        <v/>
      </c>
      <c r="AQ86" s="58" t="str">
        <f t="shared" ca="1" si="58"/>
        <v/>
      </c>
    </row>
    <row r="87" spans="1:43" x14ac:dyDescent="0.2">
      <c r="A87" t="s">
        <v>1228</v>
      </c>
      <c r="D87" s="13">
        <f t="shared" si="62"/>
        <v>0</v>
      </c>
      <c r="E87" s="13">
        <f t="shared" ca="1" si="62"/>
        <v>1</v>
      </c>
      <c r="F87" s="13">
        <f t="shared" ca="1" si="62"/>
        <v>1</v>
      </c>
      <c r="G87" s="13">
        <f t="shared" si="62"/>
        <v>0</v>
      </c>
      <c r="H87" s="13">
        <f t="shared" si="62"/>
        <v>0</v>
      </c>
      <c r="I87" s="13">
        <f t="shared" ca="1" si="62"/>
        <v>1</v>
      </c>
      <c r="J87" s="13">
        <f t="shared" si="62"/>
        <v>0</v>
      </c>
      <c r="K87" s="13">
        <f t="shared" ca="1" si="62"/>
        <v>1</v>
      </c>
      <c r="L87" s="13">
        <f t="shared" ca="1" si="62"/>
        <v>1</v>
      </c>
      <c r="M87" s="13">
        <f t="shared" ca="1" si="62"/>
        <v>0</v>
      </c>
      <c r="N87" s="13">
        <f t="shared" ca="1" si="62"/>
        <v>0</v>
      </c>
      <c r="O87" s="13">
        <f t="shared" ca="1" si="62"/>
        <v>0</v>
      </c>
      <c r="P87" s="13">
        <f t="shared" ca="1" si="42"/>
        <v>5</v>
      </c>
      <c r="Q87">
        <f t="shared" si="61"/>
        <v>2</v>
      </c>
      <c r="R87" s="13" t="str">
        <f t="shared" si="63"/>
        <v>3H</v>
      </c>
      <c r="S87" s="13" t="str">
        <f t="shared" si="63"/>
        <v>3J</v>
      </c>
      <c r="T87" s="13" t="str">
        <f t="shared" si="63"/>
        <v>3B</v>
      </c>
      <c r="U87" s="13" t="str">
        <f t="shared" si="63"/>
        <v>3C</v>
      </c>
      <c r="V87" s="13" t="str">
        <f t="shared" si="63"/>
        <v>3I</v>
      </c>
      <c r="W87" s="13" t="str">
        <f t="shared" si="63"/>
        <v>3F</v>
      </c>
      <c r="X87" s="13" t="str">
        <f t="shared" si="63"/>
        <v>3L</v>
      </c>
      <c r="Y87" s="13" t="str">
        <f t="shared" si="63"/>
        <v>3K</v>
      </c>
      <c r="AA87" s="13" t="str">
        <f t="shared" ca="1" si="43"/>
        <v/>
      </c>
      <c r="AB87" s="13" t="str">
        <f t="shared" ca="1" si="44"/>
        <v/>
      </c>
      <c r="AC87" s="13" t="str">
        <f t="shared" ca="1" si="45"/>
        <v/>
      </c>
      <c r="AD87" s="13" t="str">
        <f t="shared" ca="1" si="46"/>
        <v/>
      </c>
      <c r="AE87" s="13" t="str">
        <f t="shared" ca="1" si="47"/>
        <v/>
      </c>
      <c r="AF87" s="13" t="str">
        <f t="shared" ca="1" si="48"/>
        <v/>
      </c>
      <c r="AG87" s="13" t="str">
        <f t="shared" ca="1" si="49"/>
        <v/>
      </c>
      <c r="AH87" s="13" t="str">
        <f t="shared" ca="1" si="50"/>
        <v/>
      </c>
      <c r="AJ87" s="6" t="str">
        <f t="shared" ca="1" si="51"/>
        <v/>
      </c>
      <c r="AK87" s="13" t="str">
        <f t="shared" ca="1" si="52"/>
        <v/>
      </c>
      <c r="AL87" s="13" t="str">
        <f t="shared" ca="1" si="53"/>
        <v/>
      </c>
      <c r="AM87" s="13" t="str">
        <f t="shared" ca="1" si="54"/>
        <v/>
      </c>
      <c r="AN87" s="13" t="str">
        <f t="shared" ca="1" si="55"/>
        <v/>
      </c>
      <c r="AO87" s="13" t="str">
        <f t="shared" ca="1" si="56"/>
        <v/>
      </c>
      <c r="AP87" s="13" t="str">
        <f t="shared" ca="1" si="57"/>
        <v/>
      </c>
      <c r="AQ87" s="58" t="str">
        <f t="shared" ca="1" si="58"/>
        <v/>
      </c>
    </row>
    <row r="88" spans="1:43" x14ac:dyDescent="0.2">
      <c r="A88" t="s">
        <v>1229</v>
      </c>
      <c r="D88" s="13">
        <f t="shared" si="62"/>
        <v>0</v>
      </c>
      <c r="E88" s="13">
        <f t="shared" ca="1" si="62"/>
        <v>1</v>
      </c>
      <c r="F88" s="13">
        <f t="shared" ca="1" si="62"/>
        <v>1</v>
      </c>
      <c r="G88" s="13">
        <f t="shared" si="62"/>
        <v>0</v>
      </c>
      <c r="H88" s="13">
        <f t="shared" si="62"/>
        <v>0</v>
      </c>
      <c r="I88" s="13">
        <f t="shared" ca="1" si="62"/>
        <v>1</v>
      </c>
      <c r="J88" s="13">
        <f t="shared" ca="1" si="62"/>
        <v>1</v>
      </c>
      <c r="K88" s="13">
        <f t="shared" si="62"/>
        <v>0</v>
      </c>
      <c r="L88" s="13">
        <f t="shared" ca="1" si="62"/>
        <v>1</v>
      </c>
      <c r="M88" s="13">
        <f t="shared" ca="1" si="62"/>
        <v>0</v>
      </c>
      <c r="N88" s="13">
        <f t="shared" ca="1" si="62"/>
        <v>0</v>
      </c>
      <c r="O88" s="13">
        <f t="shared" ca="1" si="62"/>
        <v>0</v>
      </c>
      <c r="P88" s="13">
        <f t="shared" ca="1" si="42"/>
        <v>5</v>
      </c>
      <c r="Q88">
        <f t="shared" si="61"/>
        <v>2</v>
      </c>
      <c r="R88" s="13" t="str">
        <f t="shared" si="63"/>
        <v>3I</v>
      </c>
      <c r="S88" s="13" t="str">
        <f t="shared" si="63"/>
        <v>3G</v>
      </c>
      <c r="T88" s="13" t="str">
        <f t="shared" si="63"/>
        <v>3B</v>
      </c>
      <c r="U88" s="13" t="str">
        <f t="shared" si="63"/>
        <v>3C</v>
      </c>
      <c r="V88" s="13" t="str">
        <f t="shared" si="63"/>
        <v>3J</v>
      </c>
      <c r="W88" s="13" t="str">
        <f t="shared" si="63"/>
        <v>3F</v>
      </c>
      <c r="X88" s="13" t="str">
        <f t="shared" si="63"/>
        <v>3L</v>
      </c>
      <c r="Y88" s="13" t="str">
        <f t="shared" si="63"/>
        <v>3K</v>
      </c>
      <c r="AA88" s="13" t="str">
        <f t="shared" ca="1" si="43"/>
        <v/>
      </c>
      <c r="AB88" s="13" t="str">
        <f t="shared" ca="1" si="44"/>
        <v/>
      </c>
      <c r="AC88" s="13" t="str">
        <f t="shared" ca="1" si="45"/>
        <v/>
      </c>
      <c r="AD88" s="13" t="str">
        <f t="shared" ca="1" si="46"/>
        <v/>
      </c>
      <c r="AE88" s="13" t="str">
        <f t="shared" ca="1" si="47"/>
        <v/>
      </c>
      <c r="AF88" s="13" t="str">
        <f t="shared" ca="1" si="48"/>
        <v/>
      </c>
      <c r="AG88" s="13" t="str">
        <f t="shared" ca="1" si="49"/>
        <v/>
      </c>
      <c r="AH88" s="13" t="str">
        <f t="shared" ca="1" si="50"/>
        <v/>
      </c>
      <c r="AJ88" s="6" t="str">
        <f t="shared" ca="1" si="51"/>
        <v/>
      </c>
      <c r="AK88" s="13" t="str">
        <f t="shared" ca="1" si="52"/>
        <v/>
      </c>
      <c r="AL88" s="13" t="str">
        <f t="shared" ca="1" si="53"/>
        <v/>
      </c>
      <c r="AM88" s="13" t="str">
        <f t="shared" ca="1" si="54"/>
        <v/>
      </c>
      <c r="AN88" s="13" t="str">
        <f t="shared" ca="1" si="55"/>
        <v/>
      </c>
      <c r="AO88" s="13" t="str">
        <f t="shared" ca="1" si="56"/>
        <v/>
      </c>
      <c r="AP88" s="13" t="str">
        <f t="shared" ca="1" si="57"/>
        <v/>
      </c>
      <c r="AQ88" s="58" t="str">
        <f t="shared" ca="1" si="58"/>
        <v/>
      </c>
    </row>
    <row r="89" spans="1:43" x14ac:dyDescent="0.2">
      <c r="A89" t="s">
        <v>1230</v>
      </c>
      <c r="D89" s="13">
        <f t="shared" si="62"/>
        <v>0</v>
      </c>
      <c r="E89" s="13">
        <f t="shared" ca="1" si="62"/>
        <v>1</v>
      </c>
      <c r="F89" s="13">
        <f t="shared" ca="1" si="62"/>
        <v>1</v>
      </c>
      <c r="G89" s="13">
        <f t="shared" si="62"/>
        <v>0</v>
      </c>
      <c r="H89" s="13">
        <f t="shared" si="62"/>
        <v>0</v>
      </c>
      <c r="I89" s="13">
        <f t="shared" ca="1" si="62"/>
        <v>1</v>
      </c>
      <c r="J89" s="13">
        <f t="shared" ca="1" si="62"/>
        <v>1</v>
      </c>
      <c r="K89" s="13">
        <f t="shared" ca="1" si="62"/>
        <v>1</v>
      </c>
      <c r="L89" s="13">
        <f t="shared" si="62"/>
        <v>0</v>
      </c>
      <c r="M89" s="13">
        <f t="shared" ca="1" si="62"/>
        <v>0</v>
      </c>
      <c r="N89" s="13">
        <f t="shared" ca="1" si="62"/>
        <v>0</v>
      </c>
      <c r="O89" s="13">
        <f t="shared" ca="1" si="62"/>
        <v>0</v>
      </c>
      <c r="P89" s="13">
        <f t="shared" ca="1" si="42"/>
        <v>5</v>
      </c>
      <c r="Q89">
        <f t="shared" si="61"/>
        <v>2</v>
      </c>
      <c r="R89" s="13" t="str">
        <f t="shared" si="63"/>
        <v>3H</v>
      </c>
      <c r="S89" s="13" t="str">
        <f t="shared" si="63"/>
        <v>3G</v>
      </c>
      <c r="T89" s="13" t="str">
        <f t="shared" si="63"/>
        <v>3B</v>
      </c>
      <c r="U89" s="13" t="str">
        <f t="shared" si="63"/>
        <v>3C</v>
      </c>
      <c r="V89" s="13" t="str">
        <f t="shared" si="63"/>
        <v>3J</v>
      </c>
      <c r="W89" s="13" t="str">
        <f t="shared" si="63"/>
        <v>3F</v>
      </c>
      <c r="X89" s="13" t="str">
        <f t="shared" si="63"/>
        <v>3L</v>
      </c>
      <c r="Y89" s="13" t="str">
        <f t="shared" si="63"/>
        <v>3K</v>
      </c>
      <c r="AA89" s="13" t="str">
        <f t="shared" ca="1" si="43"/>
        <v/>
      </c>
      <c r="AB89" s="13" t="str">
        <f t="shared" ca="1" si="44"/>
        <v/>
      </c>
      <c r="AC89" s="13" t="str">
        <f t="shared" ca="1" si="45"/>
        <v/>
      </c>
      <c r="AD89" s="13" t="str">
        <f t="shared" ca="1" si="46"/>
        <v/>
      </c>
      <c r="AE89" s="13" t="str">
        <f t="shared" ca="1" si="47"/>
        <v/>
      </c>
      <c r="AF89" s="13" t="str">
        <f t="shared" ca="1" si="48"/>
        <v/>
      </c>
      <c r="AG89" s="13" t="str">
        <f t="shared" ca="1" si="49"/>
        <v/>
      </c>
      <c r="AH89" s="13" t="str">
        <f t="shared" ca="1" si="50"/>
        <v/>
      </c>
      <c r="AJ89" s="6" t="str">
        <f t="shared" ca="1" si="51"/>
        <v/>
      </c>
      <c r="AK89" s="13" t="str">
        <f t="shared" ca="1" si="52"/>
        <v/>
      </c>
      <c r="AL89" s="13" t="str">
        <f t="shared" ca="1" si="53"/>
        <v/>
      </c>
      <c r="AM89" s="13" t="str">
        <f t="shared" ca="1" si="54"/>
        <v/>
      </c>
      <c r="AN89" s="13" t="str">
        <f t="shared" ca="1" si="55"/>
        <v/>
      </c>
      <c r="AO89" s="13" t="str">
        <f t="shared" ca="1" si="56"/>
        <v/>
      </c>
      <c r="AP89" s="13" t="str">
        <f t="shared" ca="1" si="57"/>
        <v/>
      </c>
      <c r="AQ89" s="58" t="str">
        <f t="shared" ca="1" si="58"/>
        <v/>
      </c>
    </row>
    <row r="90" spans="1:43" x14ac:dyDescent="0.2">
      <c r="A90" t="s">
        <v>1231</v>
      </c>
      <c r="D90" s="13">
        <f t="shared" si="62"/>
        <v>0</v>
      </c>
      <c r="E90" s="13">
        <f t="shared" ca="1" si="62"/>
        <v>1</v>
      </c>
      <c r="F90" s="13">
        <f t="shared" ca="1" si="62"/>
        <v>1</v>
      </c>
      <c r="G90" s="13">
        <f t="shared" si="62"/>
        <v>0</v>
      </c>
      <c r="H90" s="13">
        <f t="shared" si="62"/>
        <v>0</v>
      </c>
      <c r="I90" s="13">
        <f t="shared" ca="1" si="62"/>
        <v>1</v>
      </c>
      <c r="J90" s="13">
        <f t="shared" ca="1" si="62"/>
        <v>1</v>
      </c>
      <c r="K90" s="13">
        <f t="shared" ca="1" si="62"/>
        <v>1</v>
      </c>
      <c r="L90" s="13">
        <f t="shared" ca="1" si="62"/>
        <v>1</v>
      </c>
      <c r="M90" s="13">
        <f t="shared" si="62"/>
        <v>0</v>
      </c>
      <c r="N90" s="13">
        <f t="shared" ca="1" si="62"/>
        <v>0</v>
      </c>
      <c r="O90" s="13">
        <f t="shared" ca="1" si="62"/>
        <v>0</v>
      </c>
      <c r="P90" s="13">
        <f t="shared" ca="1" si="42"/>
        <v>6</v>
      </c>
      <c r="Q90">
        <f t="shared" si="61"/>
        <v>2</v>
      </c>
      <c r="R90" s="13" t="str">
        <f t="shared" si="63"/>
        <v>3H</v>
      </c>
      <c r="S90" s="13" t="str">
        <f t="shared" si="63"/>
        <v>3G</v>
      </c>
      <c r="T90" s="13" t="str">
        <f t="shared" si="63"/>
        <v>3B</v>
      </c>
      <c r="U90" s="13" t="str">
        <f t="shared" si="63"/>
        <v>3C</v>
      </c>
      <c r="V90" s="13" t="str">
        <f t="shared" si="63"/>
        <v>3I</v>
      </c>
      <c r="W90" s="13" t="str">
        <f t="shared" si="63"/>
        <v>3F</v>
      </c>
      <c r="X90" s="13" t="str">
        <f t="shared" si="63"/>
        <v>3L</v>
      </c>
      <c r="Y90" s="13" t="str">
        <f t="shared" si="63"/>
        <v>3K</v>
      </c>
      <c r="AA90" s="13" t="str">
        <f t="shared" ca="1" si="43"/>
        <v/>
      </c>
      <c r="AB90" s="13" t="str">
        <f t="shared" ca="1" si="44"/>
        <v/>
      </c>
      <c r="AC90" s="13" t="str">
        <f t="shared" ca="1" si="45"/>
        <v/>
      </c>
      <c r="AD90" s="13" t="str">
        <f t="shared" ca="1" si="46"/>
        <v/>
      </c>
      <c r="AE90" s="13" t="str">
        <f t="shared" ca="1" si="47"/>
        <v/>
      </c>
      <c r="AF90" s="13" t="str">
        <f t="shared" ca="1" si="48"/>
        <v/>
      </c>
      <c r="AG90" s="13" t="str">
        <f t="shared" ca="1" si="49"/>
        <v/>
      </c>
      <c r="AH90" s="13" t="str">
        <f t="shared" ca="1" si="50"/>
        <v/>
      </c>
      <c r="AJ90" s="6" t="str">
        <f t="shared" ca="1" si="51"/>
        <v/>
      </c>
      <c r="AK90" s="13" t="str">
        <f t="shared" ca="1" si="52"/>
        <v/>
      </c>
      <c r="AL90" s="13" t="str">
        <f t="shared" ca="1" si="53"/>
        <v/>
      </c>
      <c r="AM90" s="13" t="str">
        <f t="shared" ca="1" si="54"/>
        <v/>
      </c>
      <c r="AN90" s="13" t="str">
        <f t="shared" ca="1" si="55"/>
        <v/>
      </c>
      <c r="AO90" s="13" t="str">
        <f t="shared" ca="1" si="56"/>
        <v/>
      </c>
      <c r="AP90" s="13" t="str">
        <f t="shared" ca="1" si="57"/>
        <v/>
      </c>
      <c r="AQ90" s="58" t="str">
        <f t="shared" ca="1" si="58"/>
        <v/>
      </c>
    </row>
    <row r="91" spans="1:43" x14ac:dyDescent="0.2">
      <c r="A91" t="s">
        <v>1232</v>
      </c>
      <c r="D91" s="13">
        <f t="shared" si="62"/>
        <v>0</v>
      </c>
      <c r="E91" s="13">
        <f t="shared" ca="1" si="62"/>
        <v>1</v>
      </c>
      <c r="F91" s="13">
        <f t="shared" ca="1" si="62"/>
        <v>1</v>
      </c>
      <c r="G91" s="13">
        <f t="shared" si="62"/>
        <v>0</v>
      </c>
      <c r="H91" s="13">
        <f t="shared" si="62"/>
        <v>0</v>
      </c>
      <c r="I91" s="13">
        <f t="shared" ca="1" si="62"/>
        <v>1</v>
      </c>
      <c r="J91" s="13">
        <f t="shared" ca="1" si="62"/>
        <v>1</v>
      </c>
      <c r="K91" s="13">
        <f t="shared" ca="1" si="62"/>
        <v>1</v>
      </c>
      <c r="L91" s="13">
        <f t="shared" ca="1" si="62"/>
        <v>1</v>
      </c>
      <c r="M91" s="13">
        <f t="shared" ca="1" si="62"/>
        <v>0</v>
      </c>
      <c r="N91" s="13">
        <f t="shared" si="62"/>
        <v>0</v>
      </c>
      <c r="O91" s="13">
        <f t="shared" ca="1" si="62"/>
        <v>0</v>
      </c>
      <c r="P91" s="13">
        <f t="shared" ca="1" si="42"/>
        <v>6</v>
      </c>
      <c r="Q91">
        <f t="shared" si="61"/>
        <v>2</v>
      </c>
      <c r="R91" s="13" t="str">
        <f t="shared" si="63"/>
        <v>3H</v>
      </c>
      <c r="S91" s="13" t="str">
        <f t="shared" si="63"/>
        <v>3G</v>
      </c>
      <c r="T91" s="13" t="str">
        <f t="shared" si="63"/>
        <v>3B</v>
      </c>
      <c r="U91" s="13" t="str">
        <f t="shared" si="63"/>
        <v>3C</v>
      </c>
      <c r="V91" s="13" t="str">
        <f t="shared" si="63"/>
        <v>3J</v>
      </c>
      <c r="W91" s="13" t="str">
        <f t="shared" si="63"/>
        <v>3F</v>
      </c>
      <c r="X91" s="13" t="str">
        <f t="shared" si="63"/>
        <v>3L</v>
      </c>
      <c r="Y91" s="13" t="str">
        <f t="shared" si="63"/>
        <v>3I</v>
      </c>
      <c r="AA91" s="13" t="str">
        <f t="shared" ca="1" si="43"/>
        <v/>
      </c>
      <c r="AB91" s="13" t="str">
        <f t="shared" ca="1" si="44"/>
        <v/>
      </c>
      <c r="AC91" s="13" t="str">
        <f t="shared" ca="1" si="45"/>
        <v/>
      </c>
      <c r="AD91" s="13" t="str">
        <f t="shared" ca="1" si="46"/>
        <v/>
      </c>
      <c r="AE91" s="13" t="str">
        <f t="shared" ca="1" si="47"/>
        <v/>
      </c>
      <c r="AF91" s="13" t="str">
        <f t="shared" ca="1" si="48"/>
        <v/>
      </c>
      <c r="AG91" s="13" t="str">
        <f t="shared" ca="1" si="49"/>
        <v/>
      </c>
      <c r="AH91" s="13" t="str">
        <f t="shared" ca="1" si="50"/>
        <v/>
      </c>
      <c r="AJ91" s="6" t="str">
        <f t="shared" ca="1" si="51"/>
        <v/>
      </c>
      <c r="AK91" s="13" t="str">
        <f t="shared" ca="1" si="52"/>
        <v/>
      </c>
      <c r="AL91" s="13" t="str">
        <f t="shared" ca="1" si="53"/>
        <v/>
      </c>
      <c r="AM91" s="13" t="str">
        <f t="shared" ca="1" si="54"/>
        <v/>
      </c>
      <c r="AN91" s="13" t="str">
        <f t="shared" ca="1" si="55"/>
        <v/>
      </c>
      <c r="AO91" s="13" t="str">
        <f t="shared" ca="1" si="56"/>
        <v/>
      </c>
      <c r="AP91" s="13" t="str">
        <f t="shared" ca="1" si="57"/>
        <v/>
      </c>
      <c r="AQ91" s="58" t="str">
        <f t="shared" ca="1" si="58"/>
        <v/>
      </c>
    </row>
    <row r="92" spans="1:43" x14ac:dyDescent="0.2">
      <c r="A92" t="s">
        <v>1233</v>
      </c>
      <c r="D92" s="13">
        <f t="shared" si="62"/>
        <v>0</v>
      </c>
      <c r="E92" s="13">
        <f t="shared" ca="1" si="62"/>
        <v>1</v>
      </c>
      <c r="F92" s="13">
        <f t="shared" ca="1" si="62"/>
        <v>1</v>
      </c>
      <c r="G92" s="13">
        <f t="shared" si="62"/>
        <v>0</v>
      </c>
      <c r="H92" s="13">
        <f t="shared" si="62"/>
        <v>0</v>
      </c>
      <c r="I92" s="13">
        <f t="shared" ca="1" si="62"/>
        <v>1</v>
      </c>
      <c r="J92" s="13">
        <f t="shared" ca="1" si="62"/>
        <v>1</v>
      </c>
      <c r="K92" s="13">
        <f t="shared" ca="1" si="62"/>
        <v>1</v>
      </c>
      <c r="L92" s="13">
        <f t="shared" ca="1" si="62"/>
        <v>1</v>
      </c>
      <c r="M92" s="13">
        <f t="shared" ca="1" si="62"/>
        <v>0</v>
      </c>
      <c r="N92" s="13">
        <f t="shared" ca="1" si="62"/>
        <v>0</v>
      </c>
      <c r="O92" s="13">
        <f t="shared" si="62"/>
        <v>0</v>
      </c>
      <c r="P92" s="13">
        <f t="shared" ca="1" si="42"/>
        <v>6</v>
      </c>
      <c r="Q92">
        <f t="shared" si="61"/>
        <v>2</v>
      </c>
      <c r="R92" s="13" t="str">
        <f t="shared" si="63"/>
        <v>3H</v>
      </c>
      <c r="S92" s="13" t="str">
        <f t="shared" si="63"/>
        <v>3G</v>
      </c>
      <c r="T92" s="13" t="str">
        <f t="shared" si="63"/>
        <v>3B</v>
      </c>
      <c r="U92" s="13" t="str">
        <f t="shared" si="63"/>
        <v>3C</v>
      </c>
      <c r="V92" s="13" t="str">
        <f t="shared" si="63"/>
        <v>3J</v>
      </c>
      <c r="W92" s="13" t="str">
        <f t="shared" si="63"/>
        <v>3F</v>
      </c>
      <c r="X92" s="13" t="str">
        <f t="shared" si="63"/>
        <v>3I</v>
      </c>
      <c r="Y92" s="13" t="str">
        <f t="shared" si="63"/>
        <v>3K</v>
      </c>
      <c r="AA92" s="13" t="str">
        <f t="shared" ca="1" si="43"/>
        <v/>
      </c>
      <c r="AB92" s="13" t="str">
        <f t="shared" ca="1" si="44"/>
        <v/>
      </c>
      <c r="AC92" s="13" t="str">
        <f t="shared" ca="1" si="45"/>
        <v/>
      </c>
      <c r="AD92" s="13" t="str">
        <f t="shared" ca="1" si="46"/>
        <v/>
      </c>
      <c r="AE92" s="13" t="str">
        <f t="shared" ca="1" si="47"/>
        <v/>
      </c>
      <c r="AF92" s="13" t="str">
        <f t="shared" ca="1" si="48"/>
        <v/>
      </c>
      <c r="AG92" s="13" t="str">
        <f t="shared" ca="1" si="49"/>
        <v/>
      </c>
      <c r="AH92" s="13" t="str">
        <f t="shared" ca="1" si="50"/>
        <v/>
      </c>
      <c r="AJ92" s="6" t="str">
        <f t="shared" ca="1" si="51"/>
        <v/>
      </c>
      <c r="AK92" s="13" t="str">
        <f t="shared" ca="1" si="52"/>
        <v/>
      </c>
      <c r="AL92" s="13" t="str">
        <f t="shared" ca="1" si="53"/>
        <v/>
      </c>
      <c r="AM92" s="13" t="str">
        <f t="shared" ca="1" si="54"/>
        <v/>
      </c>
      <c r="AN92" s="13" t="str">
        <f t="shared" ca="1" si="55"/>
        <v/>
      </c>
      <c r="AO92" s="13" t="str">
        <f t="shared" ca="1" si="56"/>
        <v/>
      </c>
      <c r="AP92" s="13" t="str">
        <f t="shared" ca="1" si="57"/>
        <v/>
      </c>
      <c r="AQ92" s="58" t="str">
        <f t="shared" ca="1" si="58"/>
        <v/>
      </c>
    </row>
    <row r="93" spans="1:43" x14ac:dyDescent="0.2">
      <c r="A93" t="s">
        <v>1234</v>
      </c>
      <c r="D93" s="13">
        <f t="shared" si="62"/>
        <v>0</v>
      </c>
      <c r="E93" s="13">
        <f t="shared" ca="1" si="62"/>
        <v>1</v>
      </c>
      <c r="F93" s="13">
        <f t="shared" ca="1" si="62"/>
        <v>1</v>
      </c>
      <c r="G93" s="13">
        <f t="shared" si="62"/>
        <v>0</v>
      </c>
      <c r="H93" s="13">
        <f t="shared" ca="1" si="62"/>
        <v>1</v>
      </c>
      <c r="I93" s="13">
        <f t="shared" si="62"/>
        <v>0</v>
      </c>
      <c r="J93" s="13">
        <f t="shared" si="62"/>
        <v>0</v>
      </c>
      <c r="K93" s="13">
        <f t="shared" ca="1" si="62"/>
        <v>1</v>
      </c>
      <c r="L93" s="13">
        <f t="shared" ca="1" si="62"/>
        <v>1</v>
      </c>
      <c r="M93" s="13">
        <f t="shared" ca="1" si="62"/>
        <v>0</v>
      </c>
      <c r="N93" s="13">
        <f t="shared" ca="1" si="62"/>
        <v>0</v>
      </c>
      <c r="O93" s="13">
        <f t="shared" ca="1" si="62"/>
        <v>0</v>
      </c>
      <c r="P93" s="13">
        <f t="shared" ca="1" si="42"/>
        <v>5</v>
      </c>
      <c r="Q93">
        <f t="shared" si="61"/>
        <v>2</v>
      </c>
      <c r="R93" s="13" t="str">
        <f t="shared" si="63"/>
        <v>3E</v>
      </c>
      <c r="S93" s="13" t="str">
        <f t="shared" si="63"/>
        <v>3J</v>
      </c>
      <c r="T93" s="13" t="str">
        <f t="shared" si="63"/>
        <v>3B</v>
      </c>
      <c r="U93" s="13" t="str">
        <f t="shared" si="63"/>
        <v>3C</v>
      </c>
      <c r="V93" s="13" t="str">
        <f t="shared" si="63"/>
        <v>3I</v>
      </c>
      <c r="W93" s="13" t="str">
        <f t="shared" si="63"/>
        <v>3H</v>
      </c>
      <c r="X93" s="13" t="str">
        <f t="shared" si="63"/>
        <v>3L</v>
      </c>
      <c r="Y93" s="13" t="str">
        <f t="shared" si="63"/>
        <v>3K</v>
      </c>
      <c r="AA93" s="13" t="str">
        <f t="shared" ca="1" si="43"/>
        <v/>
      </c>
      <c r="AB93" s="13" t="str">
        <f t="shared" ca="1" si="44"/>
        <v/>
      </c>
      <c r="AC93" s="13" t="str">
        <f t="shared" ca="1" si="45"/>
        <v/>
      </c>
      <c r="AD93" s="13" t="str">
        <f t="shared" ca="1" si="46"/>
        <v/>
      </c>
      <c r="AE93" s="13" t="str">
        <f t="shared" ca="1" si="47"/>
        <v/>
      </c>
      <c r="AF93" s="13" t="str">
        <f t="shared" ca="1" si="48"/>
        <v/>
      </c>
      <c r="AG93" s="13" t="str">
        <f t="shared" ca="1" si="49"/>
        <v/>
      </c>
      <c r="AH93" s="13" t="str">
        <f t="shared" ca="1" si="50"/>
        <v/>
      </c>
      <c r="AJ93" s="6" t="str">
        <f t="shared" ca="1" si="51"/>
        <v/>
      </c>
      <c r="AK93" s="13" t="str">
        <f t="shared" ca="1" si="52"/>
        <v/>
      </c>
      <c r="AL93" s="13" t="str">
        <f t="shared" ca="1" si="53"/>
        <v/>
      </c>
      <c r="AM93" s="13" t="str">
        <f t="shared" ca="1" si="54"/>
        <v/>
      </c>
      <c r="AN93" s="13" t="str">
        <f t="shared" ca="1" si="55"/>
        <v/>
      </c>
      <c r="AO93" s="13" t="str">
        <f t="shared" ca="1" si="56"/>
        <v/>
      </c>
      <c r="AP93" s="13" t="str">
        <f t="shared" ca="1" si="57"/>
        <v/>
      </c>
      <c r="AQ93" s="58" t="str">
        <f t="shared" ca="1" si="58"/>
        <v/>
      </c>
    </row>
    <row r="94" spans="1:43" x14ac:dyDescent="0.2">
      <c r="A94" t="s">
        <v>1235</v>
      </c>
      <c r="D94" s="13">
        <f t="shared" si="62"/>
        <v>0</v>
      </c>
      <c r="E94" s="13">
        <f t="shared" ca="1" si="62"/>
        <v>1</v>
      </c>
      <c r="F94" s="13">
        <f t="shared" ca="1" si="62"/>
        <v>1</v>
      </c>
      <c r="G94" s="13">
        <f t="shared" si="62"/>
        <v>0</v>
      </c>
      <c r="H94" s="13">
        <f t="shared" ca="1" si="62"/>
        <v>1</v>
      </c>
      <c r="I94" s="13">
        <f t="shared" si="62"/>
        <v>0</v>
      </c>
      <c r="J94" s="13">
        <f t="shared" ca="1" si="62"/>
        <v>1</v>
      </c>
      <c r="K94" s="13">
        <f t="shared" si="62"/>
        <v>0</v>
      </c>
      <c r="L94" s="13">
        <f t="shared" ca="1" si="62"/>
        <v>1</v>
      </c>
      <c r="M94" s="13">
        <f t="shared" ca="1" si="62"/>
        <v>0</v>
      </c>
      <c r="N94" s="13">
        <f t="shared" ca="1" si="62"/>
        <v>0</v>
      </c>
      <c r="O94" s="13">
        <f t="shared" ca="1" si="62"/>
        <v>0</v>
      </c>
      <c r="P94" s="13">
        <f t="shared" ca="1" si="42"/>
        <v>5</v>
      </c>
      <c r="Q94">
        <f t="shared" si="61"/>
        <v>2</v>
      </c>
      <c r="R94" s="13" t="str">
        <f t="shared" si="63"/>
        <v>3E</v>
      </c>
      <c r="S94" s="13" t="str">
        <f t="shared" si="63"/>
        <v>3J</v>
      </c>
      <c r="T94" s="13" t="str">
        <f t="shared" si="63"/>
        <v>3B</v>
      </c>
      <c r="U94" s="13" t="str">
        <f t="shared" si="63"/>
        <v>3C</v>
      </c>
      <c r="V94" s="13" t="str">
        <f t="shared" si="63"/>
        <v>3I</v>
      </c>
      <c r="W94" s="13" t="str">
        <f t="shared" si="63"/>
        <v>3G</v>
      </c>
      <c r="X94" s="13" t="str">
        <f t="shared" si="63"/>
        <v>3L</v>
      </c>
      <c r="Y94" s="13" t="str">
        <f t="shared" si="63"/>
        <v>3K</v>
      </c>
      <c r="AA94" s="13" t="str">
        <f t="shared" ca="1" si="43"/>
        <v/>
      </c>
      <c r="AB94" s="13" t="str">
        <f t="shared" ca="1" si="44"/>
        <v/>
      </c>
      <c r="AC94" s="13" t="str">
        <f t="shared" ca="1" si="45"/>
        <v/>
      </c>
      <c r="AD94" s="13" t="str">
        <f t="shared" ca="1" si="46"/>
        <v/>
      </c>
      <c r="AE94" s="13" t="str">
        <f t="shared" ca="1" si="47"/>
        <v/>
      </c>
      <c r="AF94" s="13" t="str">
        <f t="shared" ca="1" si="48"/>
        <v/>
      </c>
      <c r="AG94" s="13" t="str">
        <f t="shared" ca="1" si="49"/>
        <v/>
      </c>
      <c r="AH94" s="13" t="str">
        <f t="shared" ca="1" si="50"/>
        <v/>
      </c>
      <c r="AJ94" s="6" t="str">
        <f t="shared" ca="1" si="51"/>
        <v/>
      </c>
      <c r="AK94" s="13" t="str">
        <f t="shared" ca="1" si="52"/>
        <v/>
      </c>
      <c r="AL94" s="13" t="str">
        <f t="shared" ca="1" si="53"/>
        <v/>
      </c>
      <c r="AM94" s="13" t="str">
        <f t="shared" ca="1" si="54"/>
        <v/>
      </c>
      <c r="AN94" s="13" t="str">
        <f t="shared" ca="1" si="55"/>
        <v/>
      </c>
      <c r="AO94" s="13" t="str">
        <f t="shared" ca="1" si="56"/>
        <v/>
      </c>
      <c r="AP94" s="13" t="str">
        <f t="shared" ca="1" si="57"/>
        <v/>
      </c>
      <c r="AQ94" s="58" t="str">
        <f t="shared" ca="1" si="58"/>
        <v/>
      </c>
    </row>
    <row r="95" spans="1:43" x14ac:dyDescent="0.2">
      <c r="A95" t="s">
        <v>1236</v>
      </c>
      <c r="D95" s="13">
        <f t="shared" ref="D95:O104" si="64">IF(IFERROR(FIND(D$3,$A95),0)&gt;0,D$4,0)</f>
        <v>0</v>
      </c>
      <c r="E95" s="13">
        <f t="shared" ca="1" si="64"/>
        <v>1</v>
      </c>
      <c r="F95" s="13">
        <f t="shared" ca="1" si="64"/>
        <v>1</v>
      </c>
      <c r="G95" s="13">
        <f t="shared" si="64"/>
        <v>0</v>
      </c>
      <c r="H95" s="13">
        <f t="shared" ca="1" si="64"/>
        <v>1</v>
      </c>
      <c r="I95" s="13">
        <f t="shared" si="64"/>
        <v>0</v>
      </c>
      <c r="J95" s="13">
        <f t="shared" ca="1" si="64"/>
        <v>1</v>
      </c>
      <c r="K95" s="13">
        <f t="shared" ca="1" si="64"/>
        <v>1</v>
      </c>
      <c r="L95" s="13">
        <f t="shared" si="64"/>
        <v>0</v>
      </c>
      <c r="M95" s="13">
        <f t="shared" ca="1" si="64"/>
        <v>0</v>
      </c>
      <c r="N95" s="13">
        <f t="shared" ca="1" si="64"/>
        <v>0</v>
      </c>
      <c r="O95" s="13">
        <f t="shared" ca="1" si="64"/>
        <v>0</v>
      </c>
      <c r="P95" s="13">
        <f t="shared" ca="1" si="42"/>
        <v>5</v>
      </c>
      <c r="Q95">
        <f t="shared" si="61"/>
        <v>2</v>
      </c>
      <c r="R95" s="13" t="str">
        <f t="shared" ref="R95:Y104" si="65">RIGHT(LEFT($A95,R$3+$Q95),2)</f>
        <v>3E</v>
      </c>
      <c r="S95" s="13" t="str">
        <f t="shared" si="65"/>
        <v>3J</v>
      </c>
      <c r="T95" s="13" t="str">
        <f t="shared" si="65"/>
        <v>3B</v>
      </c>
      <c r="U95" s="13" t="str">
        <f t="shared" si="65"/>
        <v>3C</v>
      </c>
      <c r="V95" s="13" t="str">
        <f t="shared" si="65"/>
        <v>3H</v>
      </c>
      <c r="W95" s="13" t="str">
        <f t="shared" si="65"/>
        <v>3G</v>
      </c>
      <c r="X95" s="13" t="str">
        <f t="shared" si="65"/>
        <v>3L</v>
      </c>
      <c r="Y95" s="13" t="str">
        <f t="shared" si="65"/>
        <v>3K</v>
      </c>
      <c r="AA95" s="13" t="str">
        <f t="shared" ca="1" si="43"/>
        <v/>
      </c>
      <c r="AB95" s="13" t="str">
        <f t="shared" ca="1" si="44"/>
        <v/>
      </c>
      <c r="AC95" s="13" t="str">
        <f t="shared" ca="1" si="45"/>
        <v/>
      </c>
      <c r="AD95" s="13" t="str">
        <f t="shared" ca="1" si="46"/>
        <v/>
      </c>
      <c r="AE95" s="13" t="str">
        <f t="shared" ca="1" si="47"/>
        <v/>
      </c>
      <c r="AF95" s="13" t="str">
        <f t="shared" ca="1" si="48"/>
        <v/>
      </c>
      <c r="AG95" s="13" t="str">
        <f t="shared" ca="1" si="49"/>
        <v/>
      </c>
      <c r="AH95" s="13" t="str">
        <f t="shared" ca="1" si="50"/>
        <v/>
      </c>
      <c r="AJ95" s="6" t="str">
        <f t="shared" ca="1" si="51"/>
        <v/>
      </c>
      <c r="AK95" s="13" t="str">
        <f t="shared" ca="1" si="52"/>
        <v/>
      </c>
      <c r="AL95" s="13" t="str">
        <f t="shared" ca="1" si="53"/>
        <v/>
      </c>
      <c r="AM95" s="13" t="str">
        <f t="shared" ca="1" si="54"/>
        <v/>
      </c>
      <c r="AN95" s="13" t="str">
        <f t="shared" ca="1" si="55"/>
        <v/>
      </c>
      <c r="AO95" s="13" t="str">
        <f t="shared" ca="1" si="56"/>
        <v/>
      </c>
      <c r="AP95" s="13" t="str">
        <f t="shared" ca="1" si="57"/>
        <v/>
      </c>
      <c r="AQ95" s="58" t="str">
        <f t="shared" ca="1" si="58"/>
        <v/>
      </c>
    </row>
    <row r="96" spans="1:43" x14ac:dyDescent="0.2">
      <c r="A96" t="s">
        <v>1237</v>
      </c>
      <c r="D96" s="13">
        <f t="shared" si="64"/>
        <v>0</v>
      </c>
      <c r="E96" s="13">
        <f t="shared" ca="1" si="64"/>
        <v>1</v>
      </c>
      <c r="F96" s="13">
        <f t="shared" ca="1" si="64"/>
        <v>1</v>
      </c>
      <c r="G96" s="13">
        <f t="shared" si="64"/>
        <v>0</v>
      </c>
      <c r="H96" s="13">
        <f t="shared" ca="1" si="64"/>
        <v>1</v>
      </c>
      <c r="I96" s="13">
        <f t="shared" si="64"/>
        <v>0</v>
      </c>
      <c r="J96" s="13">
        <f t="shared" ca="1" si="64"/>
        <v>1</v>
      </c>
      <c r="K96" s="13">
        <f t="shared" ca="1" si="64"/>
        <v>1</v>
      </c>
      <c r="L96" s="13">
        <f t="shared" ca="1" si="64"/>
        <v>1</v>
      </c>
      <c r="M96" s="13">
        <f t="shared" si="64"/>
        <v>0</v>
      </c>
      <c r="N96" s="13">
        <f t="shared" ca="1" si="64"/>
        <v>0</v>
      </c>
      <c r="O96" s="13">
        <f t="shared" ca="1" si="64"/>
        <v>0</v>
      </c>
      <c r="P96" s="13">
        <f t="shared" ca="1" si="42"/>
        <v>6</v>
      </c>
      <c r="Q96">
        <f t="shared" si="61"/>
        <v>2</v>
      </c>
      <c r="R96" s="13" t="str">
        <f t="shared" si="65"/>
        <v>3E</v>
      </c>
      <c r="S96" s="13" t="str">
        <f t="shared" si="65"/>
        <v>3G</v>
      </c>
      <c r="T96" s="13" t="str">
        <f t="shared" si="65"/>
        <v>3B</v>
      </c>
      <c r="U96" s="13" t="str">
        <f t="shared" si="65"/>
        <v>3C</v>
      </c>
      <c r="V96" s="13" t="str">
        <f t="shared" si="65"/>
        <v>3I</v>
      </c>
      <c r="W96" s="13" t="str">
        <f t="shared" si="65"/>
        <v>3H</v>
      </c>
      <c r="X96" s="13" t="str">
        <f t="shared" si="65"/>
        <v>3L</v>
      </c>
      <c r="Y96" s="13" t="str">
        <f t="shared" si="65"/>
        <v>3K</v>
      </c>
      <c r="AA96" s="13" t="str">
        <f t="shared" ca="1" si="43"/>
        <v/>
      </c>
      <c r="AB96" s="13" t="str">
        <f t="shared" ca="1" si="44"/>
        <v/>
      </c>
      <c r="AC96" s="13" t="str">
        <f t="shared" ca="1" si="45"/>
        <v/>
      </c>
      <c r="AD96" s="13" t="str">
        <f t="shared" ca="1" si="46"/>
        <v/>
      </c>
      <c r="AE96" s="13" t="str">
        <f t="shared" ca="1" si="47"/>
        <v/>
      </c>
      <c r="AF96" s="13" t="str">
        <f t="shared" ca="1" si="48"/>
        <v/>
      </c>
      <c r="AG96" s="13" t="str">
        <f t="shared" ca="1" si="49"/>
        <v/>
      </c>
      <c r="AH96" s="13" t="str">
        <f t="shared" ca="1" si="50"/>
        <v/>
      </c>
      <c r="AJ96" s="6" t="str">
        <f t="shared" ca="1" si="51"/>
        <v/>
      </c>
      <c r="AK96" s="13" t="str">
        <f t="shared" ca="1" si="52"/>
        <v/>
      </c>
      <c r="AL96" s="13" t="str">
        <f t="shared" ca="1" si="53"/>
        <v/>
      </c>
      <c r="AM96" s="13" t="str">
        <f t="shared" ca="1" si="54"/>
        <v/>
      </c>
      <c r="AN96" s="13" t="str">
        <f t="shared" ca="1" si="55"/>
        <v/>
      </c>
      <c r="AO96" s="13" t="str">
        <f t="shared" ca="1" si="56"/>
        <v/>
      </c>
      <c r="AP96" s="13" t="str">
        <f t="shared" ca="1" si="57"/>
        <v/>
      </c>
      <c r="AQ96" s="58" t="str">
        <f t="shared" ca="1" si="58"/>
        <v/>
      </c>
    </row>
    <row r="97" spans="1:43" x14ac:dyDescent="0.2">
      <c r="A97" t="s">
        <v>1238</v>
      </c>
      <c r="D97" s="13">
        <f t="shared" si="64"/>
        <v>0</v>
      </c>
      <c r="E97" s="13">
        <f t="shared" ca="1" si="64"/>
        <v>1</v>
      </c>
      <c r="F97" s="13">
        <f t="shared" ca="1" si="64"/>
        <v>1</v>
      </c>
      <c r="G97" s="13">
        <f t="shared" si="64"/>
        <v>0</v>
      </c>
      <c r="H97" s="13">
        <f t="shared" ca="1" si="64"/>
        <v>1</v>
      </c>
      <c r="I97" s="13">
        <f t="shared" si="64"/>
        <v>0</v>
      </c>
      <c r="J97" s="13">
        <f t="shared" ca="1" si="64"/>
        <v>1</v>
      </c>
      <c r="K97" s="13">
        <f t="shared" ca="1" si="64"/>
        <v>1</v>
      </c>
      <c r="L97" s="13">
        <f t="shared" ca="1" si="64"/>
        <v>1</v>
      </c>
      <c r="M97" s="13">
        <f t="shared" ca="1" si="64"/>
        <v>0</v>
      </c>
      <c r="N97" s="13">
        <f t="shared" si="64"/>
        <v>0</v>
      </c>
      <c r="O97" s="13">
        <f t="shared" ca="1" si="64"/>
        <v>0</v>
      </c>
      <c r="P97" s="13">
        <f t="shared" ca="1" si="42"/>
        <v>6</v>
      </c>
      <c r="Q97">
        <f t="shared" si="61"/>
        <v>2</v>
      </c>
      <c r="R97" s="13" t="str">
        <f t="shared" si="65"/>
        <v>3E</v>
      </c>
      <c r="S97" s="13" t="str">
        <f t="shared" si="65"/>
        <v>3J</v>
      </c>
      <c r="T97" s="13" t="str">
        <f t="shared" si="65"/>
        <v>3B</v>
      </c>
      <c r="U97" s="13" t="str">
        <f t="shared" si="65"/>
        <v>3C</v>
      </c>
      <c r="V97" s="13" t="str">
        <f t="shared" si="65"/>
        <v>3H</v>
      </c>
      <c r="W97" s="13" t="str">
        <f t="shared" si="65"/>
        <v>3G</v>
      </c>
      <c r="X97" s="13" t="str">
        <f t="shared" si="65"/>
        <v>3L</v>
      </c>
      <c r="Y97" s="13" t="str">
        <f t="shared" si="65"/>
        <v>3I</v>
      </c>
      <c r="AA97" s="13" t="str">
        <f t="shared" ca="1" si="43"/>
        <v/>
      </c>
      <c r="AB97" s="13" t="str">
        <f t="shared" ca="1" si="44"/>
        <v/>
      </c>
      <c r="AC97" s="13" t="str">
        <f t="shared" ca="1" si="45"/>
        <v/>
      </c>
      <c r="AD97" s="13" t="str">
        <f t="shared" ca="1" si="46"/>
        <v/>
      </c>
      <c r="AE97" s="13" t="str">
        <f t="shared" ca="1" si="47"/>
        <v/>
      </c>
      <c r="AF97" s="13" t="str">
        <f t="shared" ca="1" si="48"/>
        <v/>
      </c>
      <c r="AG97" s="13" t="str">
        <f t="shared" ca="1" si="49"/>
        <v/>
      </c>
      <c r="AH97" s="13" t="str">
        <f t="shared" ca="1" si="50"/>
        <v/>
      </c>
      <c r="AJ97" s="6" t="str">
        <f t="shared" ca="1" si="51"/>
        <v/>
      </c>
      <c r="AK97" s="13" t="str">
        <f t="shared" ca="1" si="52"/>
        <v/>
      </c>
      <c r="AL97" s="13" t="str">
        <f t="shared" ca="1" si="53"/>
        <v/>
      </c>
      <c r="AM97" s="13" t="str">
        <f t="shared" ca="1" si="54"/>
        <v/>
      </c>
      <c r="AN97" s="13" t="str">
        <f t="shared" ca="1" si="55"/>
        <v/>
      </c>
      <c r="AO97" s="13" t="str">
        <f t="shared" ca="1" si="56"/>
        <v/>
      </c>
      <c r="AP97" s="13" t="str">
        <f t="shared" ca="1" si="57"/>
        <v/>
      </c>
      <c r="AQ97" s="58" t="str">
        <f t="shared" ca="1" si="58"/>
        <v/>
      </c>
    </row>
    <row r="98" spans="1:43" x14ac:dyDescent="0.2">
      <c r="A98" t="s">
        <v>1239</v>
      </c>
      <c r="D98" s="13">
        <f t="shared" si="64"/>
        <v>0</v>
      </c>
      <c r="E98" s="13">
        <f t="shared" ca="1" si="64"/>
        <v>1</v>
      </c>
      <c r="F98" s="13">
        <f t="shared" ca="1" si="64"/>
        <v>1</v>
      </c>
      <c r="G98" s="13">
        <f t="shared" si="64"/>
        <v>0</v>
      </c>
      <c r="H98" s="13">
        <f t="shared" ca="1" si="64"/>
        <v>1</v>
      </c>
      <c r="I98" s="13">
        <f t="shared" si="64"/>
        <v>0</v>
      </c>
      <c r="J98" s="13">
        <f t="shared" ca="1" si="64"/>
        <v>1</v>
      </c>
      <c r="K98" s="13">
        <f t="shared" ca="1" si="64"/>
        <v>1</v>
      </c>
      <c r="L98" s="13">
        <f t="shared" ca="1" si="64"/>
        <v>1</v>
      </c>
      <c r="M98" s="13">
        <f t="shared" ca="1" si="64"/>
        <v>0</v>
      </c>
      <c r="N98" s="13">
        <f t="shared" ca="1" si="64"/>
        <v>0</v>
      </c>
      <c r="O98" s="13">
        <f t="shared" si="64"/>
        <v>0</v>
      </c>
      <c r="P98" s="13">
        <f t="shared" ca="1" si="42"/>
        <v>6</v>
      </c>
      <c r="Q98">
        <f t="shared" si="61"/>
        <v>2</v>
      </c>
      <c r="R98" s="13" t="str">
        <f t="shared" si="65"/>
        <v>3E</v>
      </c>
      <c r="S98" s="13" t="str">
        <f t="shared" si="65"/>
        <v>3J</v>
      </c>
      <c r="T98" s="13" t="str">
        <f t="shared" si="65"/>
        <v>3B</v>
      </c>
      <c r="U98" s="13" t="str">
        <f t="shared" si="65"/>
        <v>3C</v>
      </c>
      <c r="V98" s="13" t="str">
        <f t="shared" si="65"/>
        <v>3H</v>
      </c>
      <c r="W98" s="13" t="str">
        <f t="shared" si="65"/>
        <v>3G</v>
      </c>
      <c r="X98" s="13" t="str">
        <f t="shared" si="65"/>
        <v>3I</v>
      </c>
      <c r="Y98" s="13" t="str">
        <f t="shared" si="65"/>
        <v>3K</v>
      </c>
      <c r="AA98" s="13" t="str">
        <f t="shared" ca="1" si="43"/>
        <v/>
      </c>
      <c r="AB98" s="13" t="str">
        <f t="shared" ca="1" si="44"/>
        <v/>
      </c>
      <c r="AC98" s="13" t="str">
        <f t="shared" ca="1" si="45"/>
        <v/>
      </c>
      <c r="AD98" s="13" t="str">
        <f t="shared" ca="1" si="46"/>
        <v/>
      </c>
      <c r="AE98" s="13" t="str">
        <f t="shared" ca="1" si="47"/>
        <v/>
      </c>
      <c r="AF98" s="13" t="str">
        <f t="shared" ca="1" si="48"/>
        <v/>
      </c>
      <c r="AG98" s="13" t="str">
        <f t="shared" ca="1" si="49"/>
        <v/>
      </c>
      <c r="AH98" s="13" t="str">
        <f t="shared" ca="1" si="50"/>
        <v/>
      </c>
      <c r="AJ98" s="6" t="str">
        <f t="shared" ca="1" si="51"/>
        <v/>
      </c>
      <c r="AK98" s="13" t="str">
        <f t="shared" ca="1" si="52"/>
        <v/>
      </c>
      <c r="AL98" s="13" t="str">
        <f t="shared" ca="1" si="53"/>
        <v/>
      </c>
      <c r="AM98" s="13" t="str">
        <f t="shared" ca="1" si="54"/>
        <v/>
      </c>
      <c r="AN98" s="13" t="str">
        <f t="shared" ca="1" si="55"/>
        <v/>
      </c>
      <c r="AO98" s="13" t="str">
        <f t="shared" ca="1" si="56"/>
        <v/>
      </c>
      <c r="AP98" s="13" t="str">
        <f t="shared" ca="1" si="57"/>
        <v/>
      </c>
      <c r="AQ98" s="58" t="str">
        <f t="shared" ca="1" si="58"/>
        <v/>
      </c>
    </row>
    <row r="99" spans="1:43" x14ac:dyDescent="0.2">
      <c r="A99" t="s">
        <v>1240</v>
      </c>
      <c r="D99" s="13">
        <f t="shared" si="64"/>
        <v>0</v>
      </c>
      <c r="E99" s="13">
        <f t="shared" ca="1" si="64"/>
        <v>1</v>
      </c>
      <c r="F99" s="13">
        <f t="shared" ca="1" si="64"/>
        <v>1</v>
      </c>
      <c r="G99" s="13">
        <f t="shared" si="64"/>
        <v>0</v>
      </c>
      <c r="H99" s="13">
        <f t="shared" ca="1" si="64"/>
        <v>1</v>
      </c>
      <c r="I99" s="13">
        <f t="shared" ca="1" si="64"/>
        <v>1</v>
      </c>
      <c r="J99" s="13">
        <f t="shared" si="64"/>
        <v>0</v>
      </c>
      <c r="K99" s="13">
        <f t="shared" si="64"/>
        <v>0</v>
      </c>
      <c r="L99" s="13">
        <f t="shared" ca="1" si="64"/>
        <v>1</v>
      </c>
      <c r="M99" s="13">
        <f t="shared" ca="1" si="64"/>
        <v>0</v>
      </c>
      <c r="N99" s="13">
        <f t="shared" ca="1" si="64"/>
        <v>0</v>
      </c>
      <c r="O99" s="13">
        <f t="shared" ca="1" si="64"/>
        <v>0</v>
      </c>
      <c r="P99" s="13">
        <f t="shared" ca="1" si="42"/>
        <v>5</v>
      </c>
      <c r="Q99">
        <f t="shared" si="61"/>
        <v>2</v>
      </c>
      <c r="R99" s="13" t="str">
        <f t="shared" si="65"/>
        <v>3E</v>
      </c>
      <c r="S99" s="13" t="str">
        <f t="shared" si="65"/>
        <v>3J</v>
      </c>
      <c r="T99" s="13" t="str">
        <f t="shared" si="65"/>
        <v>3B</v>
      </c>
      <c r="U99" s="13" t="str">
        <f t="shared" si="65"/>
        <v>3C</v>
      </c>
      <c r="V99" s="13" t="str">
        <f t="shared" si="65"/>
        <v>3I</v>
      </c>
      <c r="W99" s="13" t="str">
        <f t="shared" si="65"/>
        <v>3F</v>
      </c>
      <c r="X99" s="13" t="str">
        <f t="shared" si="65"/>
        <v>3L</v>
      </c>
      <c r="Y99" s="13" t="str">
        <f t="shared" si="65"/>
        <v>3K</v>
      </c>
      <c r="AA99" s="13" t="str">
        <f t="shared" ca="1" si="43"/>
        <v/>
      </c>
      <c r="AB99" s="13" t="str">
        <f t="shared" ca="1" si="44"/>
        <v/>
      </c>
      <c r="AC99" s="13" t="str">
        <f t="shared" ca="1" si="45"/>
        <v/>
      </c>
      <c r="AD99" s="13" t="str">
        <f t="shared" ca="1" si="46"/>
        <v/>
      </c>
      <c r="AE99" s="13" t="str">
        <f t="shared" ca="1" si="47"/>
        <v/>
      </c>
      <c r="AF99" s="13" t="str">
        <f t="shared" ca="1" si="48"/>
        <v/>
      </c>
      <c r="AG99" s="13" t="str">
        <f t="shared" ca="1" si="49"/>
        <v/>
      </c>
      <c r="AH99" s="13" t="str">
        <f t="shared" ca="1" si="50"/>
        <v/>
      </c>
      <c r="AJ99" s="6" t="str">
        <f t="shared" ca="1" si="51"/>
        <v/>
      </c>
      <c r="AK99" s="13" t="str">
        <f t="shared" ca="1" si="52"/>
        <v/>
      </c>
      <c r="AL99" s="13" t="str">
        <f t="shared" ca="1" si="53"/>
        <v/>
      </c>
      <c r="AM99" s="13" t="str">
        <f t="shared" ca="1" si="54"/>
        <v/>
      </c>
      <c r="AN99" s="13" t="str">
        <f t="shared" ca="1" si="55"/>
        <v/>
      </c>
      <c r="AO99" s="13" t="str">
        <f t="shared" ca="1" si="56"/>
        <v/>
      </c>
      <c r="AP99" s="13" t="str">
        <f t="shared" ca="1" si="57"/>
        <v/>
      </c>
      <c r="AQ99" s="58" t="str">
        <f t="shared" ca="1" si="58"/>
        <v/>
      </c>
    </row>
    <row r="100" spans="1:43" x14ac:dyDescent="0.2">
      <c r="A100" t="s">
        <v>1241</v>
      </c>
      <c r="D100" s="13">
        <f t="shared" si="64"/>
        <v>0</v>
      </c>
      <c r="E100" s="13">
        <f t="shared" ca="1" si="64"/>
        <v>1</v>
      </c>
      <c r="F100" s="13">
        <f t="shared" ca="1" si="64"/>
        <v>1</v>
      </c>
      <c r="G100" s="13">
        <f t="shared" si="64"/>
        <v>0</v>
      </c>
      <c r="H100" s="13">
        <f t="shared" ca="1" si="64"/>
        <v>1</v>
      </c>
      <c r="I100" s="13">
        <f t="shared" ca="1" si="64"/>
        <v>1</v>
      </c>
      <c r="J100" s="13">
        <f t="shared" si="64"/>
        <v>0</v>
      </c>
      <c r="K100" s="13">
        <f t="shared" ca="1" si="64"/>
        <v>1</v>
      </c>
      <c r="L100" s="13">
        <f t="shared" si="64"/>
        <v>0</v>
      </c>
      <c r="M100" s="13">
        <f t="shared" ca="1" si="64"/>
        <v>0</v>
      </c>
      <c r="N100" s="13">
        <f t="shared" ca="1" si="64"/>
        <v>0</v>
      </c>
      <c r="O100" s="13">
        <f t="shared" ca="1" si="64"/>
        <v>0</v>
      </c>
      <c r="P100" s="13">
        <f t="shared" ca="1" si="42"/>
        <v>5</v>
      </c>
      <c r="Q100">
        <f t="shared" si="61"/>
        <v>2</v>
      </c>
      <c r="R100" s="13" t="str">
        <f t="shared" si="65"/>
        <v>3E</v>
      </c>
      <c r="S100" s="13" t="str">
        <f t="shared" si="65"/>
        <v>3J</v>
      </c>
      <c r="T100" s="13" t="str">
        <f t="shared" si="65"/>
        <v>3B</v>
      </c>
      <c r="U100" s="13" t="str">
        <f t="shared" si="65"/>
        <v>3C</v>
      </c>
      <c r="V100" s="13" t="str">
        <f t="shared" si="65"/>
        <v>3H</v>
      </c>
      <c r="W100" s="13" t="str">
        <f t="shared" si="65"/>
        <v>3F</v>
      </c>
      <c r="X100" s="13" t="str">
        <f t="shared" si="65"/>
        <v>3L</v>
      </c>
      <c r="Y100" s="13" t="str">
        <f t="shared" si="65"/>
        <v>3K</v>
      </c>
      <c r="AA100" s="13" t="str">
        <f t="shared" ca="1" si="43"/>
        <v/>
      </c>
      <c r="AB100" s="13" t="str">
        <f t="shared" ca="1" si="44"/>
        <v/>
      </c>
      <c r="AC100" s="13" t="str">
        <f t="shared" ca="1" si="45"/>
        <v/>
      </c>
      <c r="AD100" s="13" t="str">
        <f t="shared" ca="1" si="46"/>
        <v/>
      </c>
      <c r="AE100" s="13" t="str">
        <f t="shared" ca="1" si="47"/>
        <v/>
      </c>
      <c r="AF100" s="13" t="str">
        <f t="shared" ca="1" si="48"/>
        <v/>
      </c>
      <c r="AG100" s="13" t="str">
        <f t="shared" ca="1" si="49"/>
        <v/>
      </c>
      <c r="AH100" s="13" t="str">
        <f t="shared" ca="1" si="50"/>
        <v/>
      </c>
      <c r="AJ100" s="6" t="str">
        <f t="shared" ca="1" si="51"/>
        <v/>
      </c>
      <c r="AK100" s="13" t="str">
        <f t="shared" ca="1" si="52"/>
        <v/>
      </c>
      <c r="AL100" s="13" t="str">
        <f t="shared" ca="1" si="53"/>
        <v/>
      </c>
      <c r="AM100" s="13" t="str">
        <f t="shared" ca="1" si="54"/>
        <v/>
      </c>
      <c r="AN100" s="13" t="str">
        <f t="shared" ca="1" si="55"/>
        <v/>
      </c>
      <c r="AO100" s="13" t="str">
        <f t="shared" ca="1" si="56"/>
        <v/>
      </c>
      <c r="AP100" s="13" t="str">
        <f t="shared" ca="1" si="57"/>
        <v/>
      </c>
      <c r="AQ100" s="58" t="str">
        <f t="shared" ca="1" si="58"/>
        <v/>
      </c>
    </row>
    <row r="101" spans="1:43" x14ac:dyDescent="0.2">
      <c r="A101" t="s">
        <v>1242</v>
      </c>
      <c r="D101" s="13">
        <f t="shared" si="64"/>
        <v>0</v>
      </c>
      <c r="E101" s="13">
        <f t="shared" ca="1" si="64"/>
        <v>1</v>
      </c>
      <c r="F101" s="13">
        <f t="shared" ca="1" si="64"/>
        <v>1</v>
      </c>
      <c r="G101" s="13">
        <f t="shared" si="64"/>
        <v>0</v>
      </c>
      <c r="H101" s="13">
        <f t="shared" ca="1" si="64"/>
        <v>1</v>
      </c>
      <c r="I101" s="13">
        <f t="shared" ca="1" si="64"/>
        <v>1</v>
      </c>
      <c r="J101" s="13">
        <f t="shared" si="64"/>
        <v>0</v>
      </c>
      <c r="K101" s="13">
        <f t="shared" ca="1" si="64"/>
        <v>1</v>
      </c>
      <c r="L101" s="13">
        <f t="shared" ca="1" si="64"/>
        <v>1</v>
      </c>
      <c r="M101" s="13">
        <f t="shared" si="64"/>
        <v>0</v>
      </c>
      <c r="N101" s="13">
        <f t="shared" ca="1" si="64"/>
        <v>0</v>
      </c>
      <c r="O101" s="13">
        <f t="shared" ca="1" si="64"/>
        <v>0</v>
      </c>
      <c r="P101" s="13">
        <f t="shared" ca="1" si="42"/>
        <v>6</v>
      </c>
      <c r="Q101">
        <f t="shared" si="61"/>
        <v>2</v>
      </c>
      <c r="R101" s="13" t="str">
        <f t="shared" si="65"/>
        <v>3E</v>
      </c>
      <c r="S101" s="13" t="str">
        <f t="shared" si="65"/>
        <v>3I</v>
      </c>
      <c r="T101" s="13" t="str">
        <f t="shared" si="65"/>
        <v>3B</v>
      </c>
      <c r="U101" s="13" t="str">
        <f t="shared" si="65"/>
        <v>3C</v>
      </c>
      <c r="V101" s="13" t="str">
        <f t="shared" si="65"/>
        <v>3H</v>
      </c>
      <c r="W101" s="13" t="str">
        <f t="shared" si="65"/>
        <v>3F</v>
      </c>
      <c r="X101" s="13" t="str">
        <f t="shared" si="65"/>
        <v>3L</v>
      </c>
      <c r="Y101" s="13" t="str">
        <f t="shared" si="65"/>
        <v>3K</v>
      </c>
      <c r="AA101" s="13" t="str">
        <f t="shared" ca="1" si="43"/>
        <v/>
      </c>
      <c r="AB101" s="13" t="str">
        <f t="shared" ca="1" si="44"/>
        <v/>
      </c>
      <c r="AC101" s="13" t="str">
        <f t="shared" ca="1" si="45"/>
        <v/>
      </c>
      <c r="AD101" s="13" t="str">
        <f t="shared" ca="1" si="46"/>
        <v/>
      </c>
      <c r="AE101" s="13" t="str">
        <f t="shared" ca="1" si="47"/>
        <v/>
      </c>
      <c r="AF101" s="13" t="str">
        <f t="shared" ca="1" si="48"/>
        <v/>
      </c>
      <c r="AG101" s="13" t="str">
        <f t="shared" ca="1" si="49"/>
        <v/>
      </c>
      <c r="AH101" s="13" t="str">
        <f t="shared" ca="1" si="50"/>
        <v/>
      </c>
      <c r="AJ101" s="6" t="str">
        <f t="shared" ca="1" si="51"/>
        <v/>
      </c>
      <c r="AK101" s="13" t="str">
        <f t="shared" ca="1" si="52"/>
        <v/>
      </c>
      <c r="AL101" s="13" t="str">
        <f t="shared" ca="1" si="53"/>
        <v/>
      </c>
      <c r="AM101" s="13" t="str">
        <f t="shared" ca="1" si="54"/>
        <v/>
      </c>
      <c r="AN101" s="13" t="str">
        <f t="shared" ca="1" si="55"/>
        <v/>
      </c>
      <c r="AO101" s="13" t="str">
        <f t="shared" ca="1" si="56"/>
        <v/>
      </c>
      <c r="AP101" s="13" t="str">
        <f t="shared" ca="1" si="57"/>
        <v/>
      </c>
      <c r="AQ101" s="58" t="str">
        <f t="shared" ca="1" si="58"/>
        <v/>
      </c>
    </row>
    <row r="102" spans="1:43" x14ac:dyDescent="0.2">
      <c r="A102" t="s">
        <v>1243</v>
      </c>
      <c r="D102" s="13">
        <f t="shared" si="64"/>
        <v>0</v>
      </c>
      <c r="E102" s="13">
        <f t="shared" ca="1" si="64"/>
        <v>1</v>
      </c>
      <c r="F102" s="13">
        <f t="shared" ca="1" si="64"/>
        <v>1</v>
      </c>
      <c r="G102" s="13">
        <f t="shared" si="64"/>
        <v>0</v>
      </c>
      <c r="H102" s="13">
        <f t="shared" ca="1" si="64"/>
        <v>1</v>
      </c>
      <c r="I102" s="13">
        <f t="shared" ca="1" si="64"/>
        <v>1</v>
      </c>
      <c r="J102" s="13">
        <f t="shared" si="64"/>
        <v>0</v>
      </c>
      <c r="K102" s="13">
        <f t="shared" ca="1" si="64"/>
        <v>1</v>
      </c>
      <c r="L102" s="13">
        <f t="shared" ca="1" si="64"/>
        <v>1</v>
      </c>
      <c r="M102" s="13">
        <f t="shared" ca="1" si="64"/>
        <v>0</v>
      </c>
      <c r="N102" s="13">
        <f t="shared" si="64"/>
        <v>0</v>
      </c>
      <c r="O102" s="13">
        <f t="shared" ca="1" si="64"/>
        <v>0</v>
      </c>
      <c r="P102" s="13">
        <f t="shared" ca="1" si="42"/>
        <v>6</v>
      </c>
      <c r="Q102">
        <f t="shared" si="61"/>
        <v>2</v>
      </c>
      <c r="R102" s="13" t="str">
        <f t="shared" si="65"/>
        <v>3E</v>
      </c>
      <c r="S102" s="13" t="str">
        <f t="shared" si="65"/>
        <v>3J</v>
      </c>
      <c r="T102" s="13" t="str">
        <f t="shared" si="65"/>
        <v>3B</v>
      </c>
      <c r="U102" s="13" t="str">
        <f t="shared" si="65"/>
        <v>3C</v>
      </c>
      <c r="V102" s="13" t="str">
        <f t="shared" si="65"/>
        <v>3H</v>
      </c>
      <c r="W102" s="13" t="str">
        <f t="shared" si="65"/>
        <v>3F</v>
      </c>
      <c r="X102" s="13" t="str">
        <f t="shared" si="65"/>
        <v>3L</v>
      </c>
      <c r="Y102" s="13" t="str">
        <f t="shared" si="65"/>
        <v>3I</v>
      </c>
      <c r="AA102" s="13" t="str">
        <f t="shared" ca="1" si="43"/>
        <v/>
      </c>
      <c r="AB102" s="13" t="str">
        <f t="shared" ca="1" si="44"/>
        <v/>
      </c>
      <c r="AC102" s="13" t="str">
        <f t="shared" ca="1" si="45"/>
        <v/>
      </c>
      <c r="AD102" s="13" t="str">
        <f t="shared" ca="1" si="46"/>
        <v/>
      </c>
      <c r="AE102" s="13" t="str">
        <f t="shared" ca="1" si="47"/>
        <v/>
      </c>
      <c r="AF102" s="13" t="str">
        <f t="shared" ca="1" si="48"/>
        <v/>
      </c>
      <c r="AG102" s="13" t="str">
        <f t="shared" ca="1" si="49"/>
        <v/>
      </c>
      <c r="AH102" s="13" t="str">
        <f t="shared" ca="1" si="50"/>
        <v/>
      </c>
      <c r="AJ102" s="6" t="str">
        <f t="shared" ca="1" si="51"/>
        <v/>
      </c>
      <c r="AK102" s="13" t="str">
        <f t="shared" ca="1" si="52"/>
        <v/>
      </c>
      <c r="AL102" s="13" t="str">
        <f t="shared" ca="1" si="53"/>
        <v/>
      </c>
      <c r="AM102" s="13" t="str">
        <f t="shared" ca="1" si="54"/>
        <v/>
      </c>
      <c r="AN102" s="13" t="str">
        <f t="shared" ca="1" si="55"/>
        <v/>
      </c>
      <c r="AO102" s="13" t="str">
        <f t="shared" ca="1" si="56"/>
        <v/>
      </c>
      <c r="AP102" s="13" t="str">
        <f t="shared" ca="1" si="57"/>
        <v/>
      </c>
      <c r="AQ102" s="58" t="str">
        <f t="shared" ca="1" si="58"/>
        <v/>
      </c>
    </row>
    <row r="103" spans="1:43" x14ac:dyDescent="0.2">
      <c r="A103" t="s">
        <v>1244</v>
      </c>
      <c r="D103" s="13">
        <f t="shared" si="64"/>
        <v>0</v>
      </c>
      <c r="E103" s="13">
        <f t="shared" ca="1" si="64"/>
        <v>1</v>
      </c>
      <c r="F103" s="13">
        <f t="shared" ca="1" si="64"/>
        <v>1</v>
      </c>
      <c r="G103" s="13">
        <f t="shared" si="64"/>
        <v>0</v>
      </c>
      <c r="H103" s="13">
        <f t="shared" ca="1" si="64"/>
        <v>1</v>
      </c>
      <c r="I103" s="13">
        <f t="shared" ca="1" si="64"/>
        <v>1</v>
      </c>
      <c r="J103" s="13">
        <f t="shared" si="64"/>
        <v>0</v>
      </c>
      <c r="K103" s="13">
        <f t="shared" ca="1" si="64"/>
        <v>1</v>
      </c>
      <c r="L103" s="13">
        <f t="shared" ca="1" si="64"/>
        <v>1</v>
      </c>
      <c r="M103" s="13">
        <f t="shared" ca="1" si="64"/>
        <v>0</v>
      </c>
      <c r="N103" s="13">
        <f t="shared" ca="1" si="64"/>
        <v>0</v>
      </c>
      <c r="O103" s="13">
        <f t="shared" si="64"/>
        <v>0</v>
      </c>
      <c r="P103" s="13">
        <f t="shared" ca="1" si="42"/>
        <v>6</v>
      </c>
      <c r="Q103">
        <f t="shared" si="61"/>
        <v>2</v>
      </c>
      <c r="R103" s="13" t="str">
        <f t="shared" si="65"/>
        <v>3E</v>
      </c>
      <c r="S103" s="13" t="str">
        <f t="shared" si="65"/>
        <v>3J</v>
      </c>
      <c r="T103" s="13" t="str">
        <f t="shared" si="65"/>
        <v>3B</v>
      </c>
      <c r="U103" s="13" t="str">
        <f t="shared" si="65"/>
        <v>3C</v>
      </c>
      <c r="V103" s="13" t="str">
        <f t="shared" si="65"/>
        <v>3H</v>
      </c>
      <c r="W103" s="13" t="str">
        <f t="shared" si="65"/>
        <v>3F</v>
      </c>
      <c r="X103" s="13" t="str">
        <f t="shared" si="65"/>
        <v>3I</v>
      </c>
      <c r="Y103" s="13" t="str">
        <f t="shared" si="65"/>
        <v>3K</v>
      </c>
      <c r="AA103" s="13" t="str">
        <f t="shared" ca="1" si="43"/>
        <v/>
      </c>
      <c r="AB103" s="13" t="str">
        <f t="shared" ca="1" si="44"/>
        <v/>
      </c>
      <c r="AC103" s="13" t="str">
        <f t="shared" ca="1" si="45"/>
        <v/>
      </c>
      <c r="AD103" s="13" t="str">
        <f t="shared" ca="1" si="46"/>
        <v/>
      </c>
      <c r="AE103" s="13" t="str">
        <f t="shared" ca="1" si="47"/>
        <v/>
      </c>
      <c r="AF103" s="13" t="str">
        <f t="shared" ca="1" si="48"/>
        <v/>
      </c>
      <c r="AG103" s="13" t="str">
        <f t="shared" ca="1" si="49"/>
        <v/>
      </c>
      <c r="AH103" s="13" t="str">
        <f t="shared" ca="1" si="50"/>
        <v/>
      </c>
      <c r="AJ103" s="6" t="str">
        <f t="shared" ca="1" si="51"/>
        <v/>
      </c>
      <c r="AK103" s="13" t="str">
        <f t="shared" ca="1" si="52"/>
        <v/>
      </c>
      <c r="AL103" s="13" t="str">
        <f t="shared" ca="1" si="53"/>
        <v/>
      </c>
      <c r="AM103" s="13" t="str">
        <f t="shared" ca="1" si="54"/>
        <v/>
      </c>
      <c r="AN103" s="13" t="str">
        <f t="shared" ca="1" si="55"/>
        <v/>
      </c>
      <c r="AO103" s="13" t="str">
        <f t="shared" ca="1" si="56"/>
        <v/>
      </c>
      <c r="AP103" s="13" t="str">
        <f t="shared" ca="1" si="57"/>
        <v/>
      </c>
      <c r="AQ103" s="58" t="str">
        <f t="shared" ca="1" si="58"/>
        <v/>
      </c>
    </row>
    <row r="104" spans="1:43" x14ac:dyDescent="0.2">
      <c r="A104" t="s">
        <v>1245</v>
      </c>
      <c r="D104" s="13">
        <f t="shared" si="64"/>
        <v>0</v>
      </c>
      <c r="E104" s="13">
        <f t="shared" ca="1" si="64"/>
        <v>1</v>
      </c>
      <c r="F104" s="13">
        <f t="shared" ca="1" si="64"/>
        <v>1</v>
      </c>
      <c r="G104" s="13">
        <f t="shared" si="64"/>
        <v>0</v>
      </c>
      <c r="H104" s="13">
        <f t="shared" ca="1" si="64"/>
        <v>1</v>
      </c>
      <c r="I104" s="13">
        <f t="shared" ca="1" si="64"/>
        <v>1</v>
      </c>
      <c r="J104" s="13">
        <f t="shared" ca="1" si="64"/>
        <v>1</v>
      </c>
      <c r="K104" s="13">
        <f t="shared" si="64"/>
        <v>0</v>
      </c>
      <c r="L104" s="13">
        <f t="shared" si="64"/>
        <v>0</v>
      </c>
      <c r="M104" s="13">
        <f t="shared" ca="1" si="64"/>
        <v>0</v>
      </c>
      <c r="N104" s="13">
        <f t="shared" ca="1" si="64"/>
        <v>0</v>
      </c>
      <c r="O104" s="13">
        <f t="shared" ca="1" si="64"/>
        <v>0</v>
      </c>
      <c r="P104" s="13">
        <f t="shared" ca="1" si="42"/>
        <v>5</v>
      </c>
      <c r="Q104">
        <v>3</v>
      </c>
      <c r="R104" s="13" t="str">
        <f t="shared" si="65"/>
        <v>3E</v>
      </c>
      <c r="S104" s="13" t="str">
        <f t="shared" si="65"/>
        <v>3G</v>
      </c>
      <c r="T104" s="13" t="str">
        <f t="shared" si="65"/>
        <v>3B</v>
      </c>
      <c r="U104" s="13" t="str">
        <f t="shared" si="65"/>
        <v>3C</v>
      </c>
      <c r="V104" s="13" t="str">
        <f t="shared" si="65"/>
        <v>3J</v>
      </c>
      <c r="W104" s="13" t="str">
        <f t="shared" si="65"/>
        <v>3F</v>
      </c>
      <c r="X104" s="13" t="str">
        <f t="shared" si="65"/>
        <v>3L</v>
      </c>
      <c r="Y104" s="13" t="str">
        <f t="shared" si="65"/>
        <v>3K</v>
      </c>
      <c r="AA104" s="13" t="str">
        <f t="shared" ca="1" si="43"/>
        <v/>
      </c>
      <c r="AB104" s="13" t="str">
        <f t="shared" ca="1" si="44"/>
        <v/>
      </c>
      <c r="AC104" s="13" t="str">
        <f t="shared" ca="1" si="45"/>
        <v/>
      </c>
      <c r="AD104" s="13" t="str">
        <f t="shared" ca="1" si="46"/>
        <v/>
      </c>
      <c r="AE104" s="13" t="str">
        <f t="shared" ca="1" si="47"/>
        <v/>
      </c>
      <c r="AF104" s="13" t="str">
        <f t="shared" ca="1" si="48"/>
        <v/>
      </c>
      <c r="AG104" s="13" t="str">
        <f t="shared" ca="1" si="49"/>
        <v/>
      </c>
      <c r="AH104" s="13" t="str">
        <f t="shared" ca="1" si="50"/>
        <v/>
      </c>
      <c r="AJ104" s="6" t="str">
        <f t="shared" ca="1" si="51"/>
        <v/>
      </c>
      <c r="AK104" s="13" t="str">
        <f t="shared" ca="1" si="52"/>
        <v/>
      </c>
      <c r="AL104" s="13" t="str">
        <f t="shared" ca="1" si="53"/>
        <v/>
      </c>
      <c r="AM104" s="13" t="str">
        <f t="shared" ca="1" si="54"/>
        <v/>
      </c>
      <c r="AN104" s="13" t="str">
        <f t="shared" ca="1" si="55"/>
        <v/>
      </c>
      <c r="AO104" s="13" t="str">
        <f t="shared" ca="1" si="56"/>
        <v/>
      </c>
      <c r="AP104" s="13" t="str">
        <f t="shared" ca="1" si="57"/>
        <v/>
      </c>
      <c r="AQ104" s="58" t="str">
        <f t="shared" ca="1" si="58"/>
        <v/>
      </c>
    </row>
    <row r="105" spans="1:43" x14ac:dyDescent="0.2">
      <c r="A105" t="s">
        <v>1246</v>
      </c>
      <c r="D105" s="13">
        <f t="shared" ref="D105:O114" si="66">IF(IFERROR(FIND(D$3,$A105),0)&gt;0,D$4,0)</f>
        <v>0</v>
      </c>
      <c r="E105" s="13">
        <f t="shared" ca="1" si="66"/>
        <v>1</v>
      </c>
      <c r="F105" s="13">
        <f t="shared" ca="1" si="66"/>
        <v>1</v>
      </c>
      <c r="G105" s="13">
        <f t="shared" si="66"/>
        <v>0</v>
      </c>
      <c r="H105" s="13">
        <f t="shared" ca="1" si="66"/>
        <v>1</v>
      </c>
      <c r="I105" s="13">
        <f t="shared" ca="1" si="66"/>
        <v>1</v>
      </c>
      <c r="J105" s="13">
        <f t="shared" ca="1" si="66"/>
        <v>1</v>
      </c>
      <c r="K105" s="13">
        <f t="shared" si="66"/>
        <v>0</v>
      </c>
      <c r="L105" s="13">
        <f t="shared" ca="1" si="66"/>
        <v>1</v>
      </c>
      <c r="M105" s="13">
        <f t="shared" si="66"/>
        <v>0</v>
      </c>
      <c r="N105" s="13">
        <f t="shared" ca="1" si="66"/>
        <v>0</v>
      </c>
      <c r="O105" s="13">
        <f t="shared" ca="1" si="66"/>
        <v>0</v>
      </c>
      <c r="P105" s="13">
        <f t="shared" ca="1" si="42"/>
        <v>6</v>
      </c>
      <c r="Q105">
        <f t="shared" ref="Q105:Q168" si="67">Q104</f>
        <v>3</v>
      </c>
      <c r="R105" s="13" t="str">
        <f t="shared" ref="R105:Y114" si="68">RIGHT(LEFT($A105,R$3+$Q105),2)</f>
        <v>3E</v>
      </c>
      <c r="S105" s="13" t="str">
        <f t="shared" si="68"/>
        <v>3G</v>
      </c>
      <c r="T105" s="13" t="str">
        <f t="shared" si="68"/>
        <v>3B</v>
      </c>
      <c r="U105" s="13" t="str">
        <f t="shared" si="68"/>
        <v>3C</v>
      </c>
      <c r="V105" s="13" t="str">
        <f t="shared" si="68"/>
        <v>3I</v>
      </c>
      <c r="W105" s="13" t="str">
        <f t="shared" si="68"/>
        <v>3F</v>
      </c>
      <c r="X105" s="13" t="str">
        <f t="shared" si="68"/>
        <v>3L</v>
      </c>
      <c r="Y105" s="13" t="str">
        <f t="shared" si="68"/>
        <v>3K</v>
      </c>
      <c r="AA105" s="13" t="str">
        <f t="shared" ca="1" si="43"/>
        <v/>
      </c>
      <c r="AB105" s="13" t="str">
        <f t="shared" ca="1" si="44"/>
        <v/>
      </c>
      <c r="AC105" s="13" t="str">
        <f t="shared" ca="1" si="45"/>
        <v/>
      </c>
      <c r="AD105" s="13" t="str">
        <f t="shared" ca="1" si="46"/>
        <v/>
      </c>
      <c r="AE105" s="13" t="str">
        <f t="shared" ca="1" si="47"/>
        <v/>
      </c>
      <c r="AF105" s="13" t="str">
        <f t="shared" ca="1" si="48"/>
        <v/>
      </c>
      <c r="AG105" s="13" t="str">
        <f t="shared" ca="1" si="49"/>
        <v/>
      </c>
      <c r="AH105" s="13" t="str">
        <f t="shared" ca="1" si="50"/>
        <v/>
      </c>
      <c r="AJ105" s="6" t="str">
        <f t="shared" ca="1" si="51"/>
        <v/>
      </c>
      <c r="AK105" s="13" t="str">
        <f t="shared" ca="1" si="52"/>
        <v/>
      </c>
      <c r="AL105" s="13" t="str">
        <f t="shared" ca="1" si="53"/>
        <v/>
      </c>
      <c r="AM105" s="13" t="str">
        <f t="shared" ca="1" si="54"/>
        <v/>
      </c>
      <c r="AN105" s="13" t="str">
        <f t="shared" ca="1" si="55"/>
        <v/>
      </c>
      <c r="AO105" s="13" t="str">
        <f t="shared" ca="1" si="56"/>
        <v/>
      </c>
      <c r="AP105" s="13" t="str">
        <f t="shared" ca="1" si="57"/>
        <v/>
      </c>
      <c r="AQ105" s="58" t="str">
        <f t="shared" ca="1" si="58"/>
        <v/>
      </c>
    </row>
    <row r="106" spans="1:43" x14ac:dyDescent="0.2">
      <c r="A106" t="s">
        <v>1247</v>
      </c>
      <c r="D106" s="13">
        <f t="shared" si="66"/>
        <v>0</v>
      </c>
      <c r="E106" s="13">
        <f t="shared" ca="1" si="66"/>
        <v>1</v>
      </c>
      <c r="F106" s="13">
        <f t="shared" ca="1" si="66"/>
        <v>1</v>
      </c>
      <c r="G106" s="13">
        <f t="shared" si="66"/>
        <v>0</v>
      </c>
      <c r="H106" s="13">
        <f t="shared" ca="1" si="66"/>
        <v>1</v>
      </c>
      <c r="I106" s="13">
        <f t="shared" ca="1" si="66"/>
        <v>1</v>
      </c>
      <c r="J106" s="13">
        <f t="shared" ca="1" si="66"/>
        <v>1</v>
      </c>
      <c r="K106" s="13">
        <f t="shared" si="66"/>
        <v>0</v>
      </c>
      <c r="L106" s="13">
        <f t="shared" ca="1" si="66"/>
        <v>1</v>
      </c>
      <c r="M106" s="13">
        <f t="shared" ca="1" si="66"/>
        <v>0</v>
      </c>
      <c r="N106" s="13">
        <f t="shared" si="66"/>
        <v>0</v>
      </c>
      <c r="O106" s="13">
        <f t="shared" ca="1" si="66"/>
        <v>0</v>
      </c>
      <c r="P106" s="13">
        <f t="shared" ca="1" si="42"/>
        <v>6</v>
      </c>
      <c r="Q106">
        <f t="shared" si="67"/>
        <v>3</v>
      </c>
      <c r="R106" s="13" t="str">
        <f t="shared" si="68"/>
        <v>3E</v>
      </c>
      <c r="S106" s="13" t="str">
        <f t="shared" si="68"/>
        <v>3G</v>
      </c>
      <c r="T106" s="13" t="str">
        <f t="shared" si="68"/>
        <v>3B</v>
      </c>
      <c r="U106" s="13" t="str">
        <f t="shared" si="68"/>
        <v>3C</v>
      </c>
      <c r="V106" s="13" t="str">
        <f t="shared" si="68"/>
        <v>3J</v>
      </c>
      <c r="W106" s="13" t="str">
        <f t="shared" si="68"/>
        <v>3F</v>
      </c>
      <c r="X106" s="13" t="str">
        <f t="shared" si="68"/>
        <v>3L</v>
      </c>
      <c r="Y106" s="13" t="str">
        <f t="shared" si="68"/>
        <v>3I</v>
      </c>
      <c r="AA106" s="13" t="str">
        <f t="shared" ca="1" si="43"/>
        <v/>
      </c>
      <c r="AB106" s="13" t="str">
        <f t="shared" ca="1" si="44"/>
        <v/>
      </c>
      <c r="AC106" s="13" t="str">
        <f t="shared" ca="1" si="45"/>
        <v/>
      </c>
      <c r="AD106" s="13" t="str">
        <f t="shared" ca="1" si="46"/>
        <v/>
      </c>
      <c r="AE106" s="13" t="str">
        <f t="shared" ca="1" si="47"/>
        <v/>
      </c>
      <c r="AF106" s="13" t="str">
        <f t="shared" ca="1" si="48"/>
        <v/>
      </c>
      <c r="AG106" s="13" t="str">
        <f t="shared" ca="1" si="49"/>
        <v/>
      </c>
      <c r="AH106" s="13" t="str">
        <f t="shared" ca="1" si="50"/>
        <v/>
      </c>
      <c r="AJ106" s="6" t="str">
        <f t="shared" ca="1" si="51"/>
        <v/>
      </c>
      <c r="AK106" s="13" t="str">
        <f t="shared" ca="1" si="52"/>
        <v/>
      </c>
      <c r="AL106" s="13" t="str">
        <f t="shared" ca="1" si="53"/>
        <v/>
      </c>
      <c r="AM106" s="13" t="str">
        <f t="shared" ca="1" si="54"/>
        <v/>
      </c>
      <c r="AN106" s="13" t="str">
        <f t="shared" ca="1" si="55"/>
        <v/>
      </c>
      <c r="AO106" s="13" t="str">
        <f t="shared" ca="1" si="56"/>
        <v/>
      </c>
      <c r="AP106" s="13" t="str">
        <f t="shared" ca="1" si="57"/>
        <v/>
      </c>
      <c r="AQ106" s="58" t="str">
        <f t="shared" ca="1" si="58"/>
        <v/>
      </c>
    </row>
    <row r="107" spans="1:43" x14ac:dyDescent="0.2">
      <c r="A107" t="s">
        <v>1248</v>
      </c>
      <c r="D107" s="13">
        <f t="shared" si="66"/>
        <v>0</v>
      </c>
      <c r="E107" s="13">
        <f t="shared" ca="1" si="66"/>
        <v>1</v>
      </c>
      <c r="F107" s="13">
        <f t="shared" ca="1" si="66"/>
        <v>1</v>
      </c>
      <c r="G107" s="13">
        <f t="shared" si="66"/>
        <v>0</v>
      </c>
      <c r="H107" s="13">
        <f t="shared" ca="1" si="66"/>
        <v>1</v>
      </c>
      <c r="I107" s="13">
        <f t="shared" ca="1" si="66"/>
        <v>1</v>
      </c>
      <c r="J107" s="13">
        <f t="shared" ca="1" si="66"/>
        <v>1</v>
      </c>
      <c r="K107" s="13">
        <f t="shared" si="66"/>
        <v>0</v>
      </c>
      <c r="L107" s="13">
        <f t="shared" ca="1" si="66"/>
        <v>1</v>
      </c>
      <c r="M107" s="13">
        <f t="shared" ca="1" si="66"/>
        <v>0</v>
      </c>
      <c r="N107" s="13">
        <f t="shared" ca="1" si="66"/>
        <v>0</v>
      </c>
      <c r="O107" s="13">
        <f t="shared" si="66"/>
        <v>0</v>
      </c>
      <c r="P107" s="13">
        <f t="shared" ca="1" si="42"/>
        <v>6</v>
      </c>
      <c r="Q107">
        <f t="shared" si="67"/>
        <v>3</v>
      </c>
      <c r="R107" s="13" t="str">
        <f t="shared" si="68"/>
        <v>3E</v>
      </c>
      <c r="S107" s="13" t="str">
        <f t="shared" si="68"/>
        <v>3G</v>
      </c>
      <c r="T107" s="13" t="str">
        <f t="shared" si="68"/>
        <v>3B</v>
      </c>
      <c r="U107" s="13" t="str">
        <f t="shared" si="68"/>
        <v>3C</v>
      </c>
      <c r="V107" s="13" t="str">
        <f t="shared" si="68"/>
        <v>3J</v>
      </c>
      <c r="W107" s="13" t="str">
        <f t="shared" si="68"/>
        <v>3F</v>
      </c>
      <c r="X107" s="13" t="str">
        <f t="shared" si="68"/>
        <v>3I</v>
      </c>
      <c r="Y107" s="13" t="str">
        <f t="shared" si="68"/>
        <v>3K</v>
      </c>
      <c r="AA107" s="13" t="str">
        <f t="shared" ca="1" si="43"/>
        <v/>
      </c>
      <c r="AB107" s="13" t="str">
        <f t="shared" ca="1" si="44"/>
        <v/>
      </c>
      <c r="AC107" s="13" t="str">
        <f t="shared" ca="1" si="45"/>
        <v/>
      </c>
      <c r="AD107" s="13" t="str">
        <f t="shared" ca="1" si="46"/>
        <v/>
      </c>
      <c r="AE107" s="13" t="str">
        <f t="shared" ca="1" si="47"/>
        <v/>
      </c>
      <c r="AF107" s="13" t="str">
        <f t="shared" ca="1" si="48"/>
        <v/>
      </c>
      <c r="AG107" s="13" t="str">
        <f t="shared" ca="1" si="49"/>
        <v/>
      </c>
      <c r="AH107" s="13" t="str">
        <f t="shared" ca="1" si="50"/>
        <v/>
      </c>
      <c r="AJ107" s="6" t="str">
        <f t="shared" ca="1" si="51"/>
        <v/>
      </c>
      <c r="AK107" s="13" t="str">
        <f t="shared" ca="1" si="52"/>
        <v/>
      </c>
      <c r="AL107" s="13" t="str">
        <f t="shared" ca="1" si="53"/>
        <v/>
      </c>
      <c r="AM107" s="13" t="str">
        <f t="shared" ca="1" si="54"/>
        <v/>
      </c>
      <c r="AN107" s="13" t="str">
        <f t="shared" ca="1" si="55"/>
        <v/>
      </c>
      <c r="AO107" s="13" t="str">
        <f t="shared" ca="1" si="56"/>
        <v/>
      </c>
      <c r="AP107" s="13" t="str">
        <f t="shared" ca="1" si="57"/>
        <v/>
      </c>
      <c r="AQ107" s="58" t="str">
        <f t="shared" ca="1" si="58"/>
        <v/>
      </c>
    </row>
    <row r="108" spans="1:43" x14ac:dyDescent="0.2">
      <c r="A108" t="s">
        <v>1249</v>
      </c>
      <c r="D108" s="13">
        <f t="shared" si="66"/>
        <v>0</v>
      </c>
      <c r="E108" s="13">
        <f t="shared" ca="1" si="66"/>
        <v>1</v>
      </c>
      <c r="F108" s="13">
        <f t="shared" ca="1" si="66"/>
        <v>1</v>
      </c>
      <c r="G108" s="13">
        <f t="shared" si="66"/>
        <v>0</v>
      </c>
      <c r="H108" s="13">
        <f t="shared" ca="1" si="66"/>
        <v>1</v>
      </c>
      <c r="I108" s="13">
        <f t="shared" ca="1" si="66"/>
        <v>1</v>
      </c>
      <c r="J108" s="13">
        <f t="shared" ca="1" si="66"/>
        <v>1</v>
      </c>
      <c r="K108" s="13">
        <f t="shared" ca="1" si="66"/>
        <v>1</v>
      </c>
      <c r="L108" s="13">
        <f t="shared" si="66"/>
        <v>0</v>
      </c>
      <c r="M108" s="13">
        <f t="shared" si="66"/>
        <v>0</v>
      </c>
      <c r="N108" s="13">
        <f t="shared" ca="1" si="66"/>
        <v>0</v>
      </c>
      <c r="O108" s="13">
        <f t="shared" ca="1" si="66"/>
        <v>0</v>
      </c>
      <c r="P108" s="13">
        <f t="shared" ca="1" si="42"/>
        <v>6</v>
      </c>
      <c r="Q108">
        <f t="shared" si="67"/>
        <v>3</v>
      </c>
      <c r="R108" s="13" t="str">
        <f t="shared" si="68"/>
        <v>3E</v>
      </c>
      <c r="S108" s="13" t="str">
        <f t="shared" si="68"/>
        <v>3G</v>
      </c>
      <c r="T108" s="13" t="str">
        <f t="shared" si="68"/>
        <v>3B</v>
      </c>
      <c r="U108" s="13" t="str">
        <f t="shared" si="68"/>
        <v>3C</v>
      </c>
      <c r="V108" s="13" t="str">
        <f t="shared" si="68"/>
        <v>3H</v>
      </c>
      <c r="W108" s="13" t="str">
        <f t="shared" si="68"/>
        <v>3F</v>
      </c>
      <c r="X108" s="13" t="str">
        <f t="shared" si="68"/>
        <v>3L</v>
      </c>
      <c r="Y108" s="13" t="str">
        <f t="shared" si="68"/>
        <v>3K</v>
      </c>
      <c r="AA108" s="13" t="str">
        <f t="shared" ca="1" si="43"/>
        <v/>
      </c>
      <c r="AB108" s="13" t="str">
        <f t="shared" ca="1" si="44"/>
        <v/>
      </c>
      <c r="AC108" s="13" t="str">
        <f t="shared" ca="1" si="45"/>
        <v/>
      </c>
      <c r="AD108" s="13" t="str">
        <f t="shared" ca="1" si="46"/>
        <v/>
      </c>
      <c r="AE108" s="13" t="str">
        <f t="shared" ca="1" si="47"/>
        <v/>
      </c>
      <c r="AF108" s="13" t="str">
        <f t="shared" ca="1" si="48"/>
        <v/>
      </c>
      <c r="AG108" s="13" t="str">
        <f t="shared" ca="1" si="49"/>
        <v/>
      </c>
      <c r="AH108" s="13" t="str">
        <f t="shared" ca="1" si="50"/>
        <v/>
      </c>
      <c r="AJ108" s="6" t="str">
        <f t="shared" ca="1" si="51"/>
        <v/>
      </c>
      <c r="AK108" s="13" t="str">
        <f t="shared" ca="1" si="52"/>
        <v/>
      </c>
      <c r="AL108" s="13" t="str">
        <f t="shared" ca="1" si="53"/>
        <v/>
      </c>
      <c r="AM108" s="13" t="str">
        <f t="shared" ca="1" si="54"/>
        <v/>
      </c>
      <c r="AN108" s="13" t="str">
        <f t="shared" ca="1" si="55"/>
        <v/>
      </c>
      <c r="AO108" s="13" t="str">
        <f t="shared" ca="1" si="56"/>
        <v/>
      </c>
      <c r="AP108" s="13" t="str">
        <f t="shared" ca="1" si="57"/>
        <v/>
      </c>
      <c r="AQ108" s="58" t="str">
        <f t="shared" ca="1" si="58"/>
        <v/>
      </c>
    </row>
    <row r="109" spans="1:43" x14ac:dyDescent="0.2">
      <c r="A109" t="s">
        <v>1250</v>
      </c>
      <c r="D109" s="13">
        <f t="shared" si="66"/>
        <v>0</v>
      </c>
      <c r="E109" s="13">
        <f t="shared" ca="1" si="66"/>
        <v>1</v>
      </c>
      <c r="F109" s="13">
        <f t="shared" ca="1" si="66"/>
        <v>1</v>
      </c>
      <c r="G109" s="13">
        <f t="shared" si="66"/>
        <v>0</v>
      </c>
      <c r="H109" s="13">
        <f t="shared" ca="1" si="66"/>
        <v>1</v>
      </c>
      <c r="I109" s="13">
        <f t="shared" ca="1" si="66"/>
        <v>1</v>
      </c>
      <c r="J109" s="13">
        <f t="shared" ca="1" si="66"/>
        <v>1</v>
      </c>
      <c r="K109" s="13">
        <f t="shared" ca="1" si="66"/>
        <v>1</v>
      </c>
      <c r="L109" s="13">
        <f t="shared" si="66"/>
        <v>0</v>
      </c>
      <c r="M109" s="13">
        <f t="shared" ca="1" si="66"/>
        <v>0</v>
      </c>
      <c r="N109" s="13">
        <f t="shared" si="66"/>
        <v>0</v>
      </c>
      <c r="O109" s="13">
        <f t="shared" ca="1" si="66"/>
        <v>0</v>
      </c>
      <c r="P109" s="13">
        <f t="shared" ca="1" si="42"/>
        <v>6</v>
      </c>
      <c r="Q109">
        <f t="shared" si="67"/>
        <v>3</v>
      </c>
      <c r="R109" s="13" t="str">
        <f t="shared" si="68"/>
        <v>3H</v>
      </c>
      <c r="S109" s="13" t="str">
        <f t="shared" si="68"/>
        <v>3G</v>
      </c>
      <c r="T109" s="13" t="str">
        <f t="shared" si="68"/>
        <v>3B</v>
      </c>
      <c r="U109" s="13" t="str">
        <f t="shared" si="68"/>
        <v>3C</v>
      </c>
      <c r="V109" s="13" t="str">
        <f t="shared" si="68"/>
        <v>3J</v>
      </c>
      <c r="W109" s="13" t="str">
        <f t="shared" si="68"/>
        <v>3F</v>
      </c>
      <c r="X109" s="13" t="str">
        <f t="shared" si="68"/>
        <v>3L</v>
      </c>
      <c r="Y109" s="13" t="str">
        <f t="shared" si="68"/>
        <v>3E</v>
      </c>
      <c r="AA109" s="13" t="str">
        <f t="shared" ca="1" si="43"/>
        <v/>
      </c>
      <c r="AB109" s="13" t="str">
        <f t="shared" ca="1" si="44"/>
        <v/>
      </c>
      <c r="AC109" s="13" t="str">
        <f t="shared" ca="1" si="45"/>
        <v/>
      </c>
      <c r="AD109" s="13" t="str">
        <f t="shared" ca="1" si="46"/>
        <v/>
      </c>
      <c r="AE109" s="13" t="str">
        <f t="shared" ca="1" si="47"/>
        <v/>
      </c>
      <c r="AF109" s="13" t="str">
        <f t="shared" ca="1" si="48"/>
        <v/>
      </c>
      <c r="AG109" s="13" t="str">
        <f t="shared" ca="1" si="49"/>
        <v/>
      </c>
      <c r="AH109" s="13" t="str">
        <f t="shared" ca="1" si="50"/>
        <v/>
      </c>
      <c r="AJ109" s="6" t="str">
        <f t="shared" ca="1" si="51"/>
        <v/>
      </c>
      <c r="AK109" s="13" t="str">
        <f t="shared" ca="1" si="52"/>
        <v/>
      </c>
      <c r="AL109" s="13" t="str">
        <f t="shared" ca="1" si="53"/>
        <v/>
      </c>
      <c r="AM109" s="13" t="str">
        <f t="shared" ca="1" si="54"/>
        <v/>
      </c>
      <c r="AN109" s="13" t="str">
        <f t="shared" ca="1" si="55"/>
        <v/>
      </c>
      <c r="AO109" s="13" t="str">
        <f t="shared" ca="1" si="56"/>
        <v/>
      </c>
      <c r="AP109" s="13" t="str">
        <f t="shared" ca="1" si="57"/>
        <v/>
      </c>
      <c r="AQ109" s="58" t="str">
        <f t="shared" ca="1" si="58"/>
        <v/>
      </c>
    </row>
    <row r="110" spans="1:43" x14ac:dyDescent="0.2">
      <c r="A110" t="s">
        <v>1251</v>
      </c>
      <c r="D110" s="13">
        <f t="shared" si="66"/>
        <v>0</v>
      </c>
      <c r="E110" s="13">
        <f t="shared" ca="1" si="66"/>
        <v>1</v>
      </c>
      <c r="F110" s="13">
        <f t="shared" ca="1" si="66"/>
        <v>1</v>
      </c>
      <c r="G110" s="13">
        <f t="shared" si="66"/>
        <v>0</v>
      </c>
      <c r="H110" s="13">
        <f t="shared" ca="1" si="66"/>
        <v>1</v>
      </c>
      <c r="I110" s="13">
        <f t="shared" ca="1" si="66"/>
        <v>1</v>
      </c>
      <c r="J110" s="13">
        <f t="shared" ca="1" si="66"/>
        <v>1</v>
      </c>
      <c r="K110" s="13">
        <f t="shared" ca="1" si="66"/>
        <v>1</v>
      </c>
      <c r="L110" s="13">
        <f t="shared" si="66"/>
        <v>0</v>
      </c>
      <c r="M110" s="13">
        <f t="shared" ca="1" si="66"/>
        <v>0</v>
      </c>
      <c r="N110" s="13">
        <f t="shared" ca="1" si="66"/>
        <v>0</v>
      </c>
      <c r="O110" s="13">
        <f t="shared" si="66"/>
        <v>0</v>
      </c>
      <c r="P110" s="13">
        <f t="shared" ca="1" si="42"/>
        <v>6</v>
      </c>
      <c r="Q110">
        <f t="shared" si="67"/>
        <v>3</v>
      </c>
      <c r="R110" s="13" t="str">
        <f t="shared" si="68"/>
        <v>3H</v>
      </c>
      <c r="S110" s="13" t="str">
        <f t="shared" si="68"/>
        <v>3G</v>
      </c>
      <c r="T110" s="13" t="str">
        <f t="shared" si="68"/>
        <v>3B</v>
      </c>
      <c r="U110" s="13" t="str">
        <f t="shared" si="68"/>
        <v>3C</v>
      </c>
      <c r="V110" s="13" t="str">
        <f t="shared" si="68"/>
        <v>3J</v>
      </c>
      <c r="W110" s="13" t="str">
        <f t="shared" si="68"/>
        <v>3F</v>
      </c>
      <c r="X110" s="13" t="str">
        <f t="shared" si="68"/>
        <v>3E</v>
      </c>
      <c r="Y110" s="13" t="str">
        <f t="shared" si="68"/>
        <v>3K</v>
      </c>
      <c r="AA110" s="13" t="str">
        <f t="shared" ca="1" si="43"/>
        <v/>
      </c>
      <c r="AB110" s="13" t="str">
        <f t="shared" ca="1" si="44"/>
        <v/>
      </c>
      <c r="AC110" s="13" t="str">
        <f t="shared" ca="1" si="45"/>
        <v/>
      </c>
      <c r="AD110" s="13" t="str">
        <f t="shared" ca="1" si="46"/>
        <v/>
      </c>
      <c r="AE110" s="13" t="str">
        <f t="shared" ca="1" si="47"/>
        <v/>
      </c>
      <c r="AF110" s="13" t="str">
        <f t="shared" ca="1" si="48"/>
        <v/>
      </c>
      <c r="AG110" s="13" t="str">
        <f t="shared" ca="1" si="49"/>
        <v/>
      </c>
      <c r="AH110" s="13" t="str">
        <f t="shared" ca="1" si="50"/>
        <v/>
      </c>
      <c r="AJ110" s="6" t="str">
        <f t="shared" ca="1" si="51"/>
        <v/>
      </c>
      <c r="AK110" s="13" t="str">
        <f t="shared" ca="1" si="52"/>
        <v/>
      </c>
      <c r="AL110" s="13" t="str">
        <f t="shared" ca="1" si="53"/>
        <v/>
      </c>
      <c r="AM110" s="13" t="str">
        <f t="shared" ca="1" si="54"/>
        <v/>
      </c>
      <c r="AN110" s="13" t="str">
        <f t="shared" ca="1" si="55"/>
        <v/>
      </c>
      <c r="AO110" s="13" t="str">
        <f t="shared" ca="1" si="56"/>
        <v/>
      </c>
      <c r="AP110" s="13" t="str">
        <f t="shared" ca="1" si="57"/>
        <v/>
      </c>
      <c r="AQ110" s="58" t="str">
        <f t="shared" ca="1" si="58"/>
        <v/>
      </c>
    </row>
    <row r="111" spans="1:43" x14ac:dyDescent="0.2">
      <c r="A111" t="s">
        <v>1252</v>
      </c>
      <c r="D111" s="13">
        <f t="shared" si="66"/>
        <v>0</v>
      </c>
      <c r="E111" s="13">
        <f t="shared" ca="1" si="66"/>
        <v>1</v>
      </c>
      <c r="F111" s="13">
        <f t="shared" ca="1" si="66"/>
        <v>1</v>
      </c>
      <c r="G111" s="13">
        <f t="shared" si="66"/>
        <v>0</v>
      </c>
      <c r="H111" s="13">
        <f t="shared" ca="1" si="66"/>
        <v>1</v>
      </c>
      <c r="I111" s="13">
        <f t="shared" ca="1" si="66"/>
        <v>1</v>
      </c>
      <c r="J111" s="13">
        <f t="shared" ca="1" si="66"/>
        <v>1</v>
      </c>
      <c r="K111" s="13">
        <f t="shared" ca="1" si="66"/>
        <v>1</v>
      </c>
      <c r="L111" s="13">
        <f t="shared" ca="1" si="66"/>
        <v>1</v>
      </c>
      <c r="M111" s="13">
        <f t="shared" si="66"/>
        <v>0</v>
      </c>
      <c r="N111" s="13">
        <f t="shared" si="66"/>
        <v>0</v>
      </c>
      <c r="O111" s="13">
        <f t="shared" ca="1" si="66"/>
        <v>0</v>
      </c>
      <c r="P111" s="13">
        <f t="shared" ca="1" si="42"/>
        <v>7</v>
      </c>
      <c r="Q111">
        <f t="shared" si="67"/>
        <v>3</v>
      </c>
      <c r="R111" s="13" t="str">
        <f t="shared" si="68"/>
        <v>3E</v>
      </c>
      <c r="S111" s="13" t="str">
        <f t="shared" si="68"/>
        <v>3G</v>
      </c>
      <c r="T111" s="13" t="str">
        <f t="shared" si="68"/>
        <v>3B</v>
      </c>
      <c r="U111" s="13" t="str">
        <f t="shared" si="68"/>
        <v>3C</v>
      </c>
      <c r="V111" s="13" t="str">
        <f t="shared" si="68"/>
        <v>3H</v>
      </c>
      <c r="W111" s="13" t="str">
        <f t="shared" si="68"/>
        <v>3F</v>
      </c>
      <c r="X111" s="13" t="str">
        <f t="shared" si="68"/>
        <v>3L</v>
      </c>
      <c r="Y111" s="13" t="str">
        <f t="shared" si="68"/>
        <v>3I</v>
      </c>
      <c r="AA111" s="13" t="str">
        <f t="shared" ca="1" si="43"/>
        <v/>
      </c>
      <c r="AB111" s="13" t="str">
        <f t="shared" ca="1" si="44"/>
        <v/>
      </c>
      <c r="AC111" s="13" t="str">
        <f t="shared" ca="1" si="45"/>
        <v/>
      </c>
      <c r="AD111" s="13" t="str">
        <f t="shared" ca="1" si="46"/>
        <v/>
      </c>
      <c r="AE111" s="13" t="str">
        <f t="shared" ca="1" si="47"/>
        <v/>
      </c>
      <c r="AF111" s="13" t="str">
        <f t="shared" ca="1" si="48"/>
        <v/>
      </c>
      <c r="AG111" s="13" t="str">
        <f t="shared" ca="1" si="49"/>
        <v/>
      </c>
      <c r="AH111" s="13" t="str">
        <f t="shared" ca="1" si="50"/>
        <v/>
      </c>
      <c r="AJ111" s="6" t="str">
        <f t="shared" ca="1" si="51"/>
        <v/>
      </c>
      <c r="AK111" s="13" t="str">
        <f t="shared" ca="1" si="52"/>
        <v/>
      </c>
      <c r="AL111" s="13" t="str">
        <f t="shared" ca="1" si="53"/>
        <v/>
      </c>
      <c r="AM111" s="13" t="str">
        <f t="shared" ca="1" si="54"/>
        <v/>
      </c>
      <c r="AN111" s="13" t="str">
        <f t="shared" ca="1" si="55"/>
        <v/>
      </c>
      <c r="AO111" s="13" t="str">
        <f t="shared" ca="1" si="56"/>
        <v/>
      </c>
      <c r="AP111" s="13" t="str">
        <f t="shared" ca="1" si="57"/>
        <v/>
      </c>
      <c r="AQ111" s="58" t="str">
        <f t="shared" ca="1" si="58"/>
        <v/>
      </c>
    </row>
    <row r="112" spans="1:43" x14ac:dyDescent="0.2">
      <c r="A112" t="s">
        <v>1253</v>
      </c>
      <c r="D112" s="13">
        <f t="shared" si="66"/>
        <v>0</v>
      </c>
      <c r="E112" s="13">
        <f t="shared" ca="1" si="66"/>
        <v>1</v>
      </c>
      <c r="F112" s="13">
        <f t="shared" ca="1" si="66"/>
        <v>1</v>
      </c>
      <c r="G112" s="13">
        <f t="shared" si="66"/>
        <v>0</v>
      </c>
      <c r="H112" s="13">
        <f t="shared" ca="1" si="66"/>
        <v>1</v>
      </c>
      <c r="I112" s="13">
        <f t="shared" ca="1" si="66"/>
        <v>1</v>
      </c>
      <c r="J112" s="13">
        <f t="shared" ca="1" si="66"/>
        <v>1</v>
      </c>
      <c r="K112" s="13">
        <f t="shared" ca="1" si="66"/>
        <v>1</v>
      </c>
      <c r="L112" s="13">
        <f t="shared" ca="1" si="66"/>
        <v>1</v>
      </c>
      <c r="M112" s="13">
        <f t="shared" si="66"/>
        <v>0</v>
      </c>
      <c r="N112" s="13">
        <f t="shared" ca="1" si="66"/>
        <v>0</v>
      </c>
      <c r="O112" s="13">
        <f t="shared" si="66"/>
        <v>0</v>
      </c>
      <c r="P112" s="13">
        <f t="shared" ca="1" si="42"/>
        <v>7</v>
      </c>
      <c r="Q112">
        <f t="shared" si="67"/>
        <v>3</v>
      </c>
      <c r="R112" s="13" t="str">
        <f t="shared" si="68"/>
        <v>3E</v>
      </c>
      <c r="S112" s="13" t="str">
        <f t="shared" si="68"/>
        <v>3G</v>
      </c>
      <c r="T112" s="13" t="str">
        <f t="shared" si="68"/>
        <v>3B</v>
      </c>
      <c r="U112" s="13" t="str">
        <f t="shared" si="68"/>
        <v>3C</v>
      </c>
      <c r="V112" s="13" t="str">
        <f t="shared" si="68"/>
        <v>3H</v>
      </c>
      <c r="W112" s="13" t="str">
        <f t="shared" si="68"/>
        <v>3F</v>
      </c>
      <c r="X112" s="13" t="str">
        <f t="shared" si="68"/>
        <v>3I</v>
      </c>
      <c r="Y112" s="13" t="str">
        <f t="shared" si="68"/>
        <v>3K</v>
      </c>
      <c r="AA112" s="13" t="str">
        <f t="shared" ca="1" si="43"/>
        <v/>
      </c>
      <c r="AB112" s="13" t="str">
        <f t="shared" ca="1" si="44"/>
        <v/>
      </c>
      <c r="AC112" s="13" t="str">
        <f t="shared" ca="1" si="45"/>
        <v/>
      </c>
      <c r="AD112" s="13" t="str">
        <f t="shared" ca="1" si="46"/>
        <v/>
      </c>
      <c r="AE112" s="13" t="str">
        <f t="shared" ca="1" si="47"/>
        <v/>
      </c>
      <c r="AF112" s="13" t="str">
        <f t="shared" ca="1" si="48"/>
        <v/>
      </c>
      <c r="AG112" s="13" t="str">
        <f t="shared" ca="1" si="49"/>
        <v/>
      </c>
      <c r="AH112" s="13" t="str">
        <f t="shared" ca="1" si="50"/>
        <v/>
      </c>
      <c r="AJ112" s="6" t="str">
        <f t="shared" ca="1" si="51"/>
        <v/>
      </c>
      <c r="AK112" s="13" t="str">
        <f t="shared" ca="1" si="52"/>
        <v/>
      </c>
      <c r="AL112" s="13" t="str">
        <f t="shared" ca="1" si="53"/>
        <v/>
      </c>
      <c r="AM112" s="13" t="str">
        <f t="shared" ca="1" si="54"/>
        <v/>
      </c>
      <c r="AN112" s="13" t="str">
        <f t="shared" ca="1" si="55"/>
        <v/>
      </c>
      <c r="AO112" s="13" t="str">
        <f t="shared" ca="1" si="56"/>
        <v/>
      </c>
      <c r="AP112" s="13" t="str">
        <f t="shared" ca="1" si="57"/>
        <v/>
      </c>
      <c r="AQ112" s="58" t="str">
        <f t="shared" ca="1" si="58"/>
        <v/>
      </c>
    </row>
    <row r="113" spans="1:43" x14ac:dyDescent="0.2">
      <c r="A113" t="s">
        <v>1254</v>
      </c>
      <c r="D113" s="13">
        <f t="shared" si="66"/>
        <v>0</v>
      </c>
      <c r="E113" s="13">
        <f t="shared" ca="1" si="66"/>
        <v>1</v>
      </c>
      <c r="F113" s="13">
        <f t="shared" ca="1" si="66"/>
        <v>1</v>
      </c>
      <c r="G113" s="13">
        <f t="shared" si="66"/>
        <v>0</v>
      </c>
      <c r="H113" s="13">
        <f t="shared" ca="1" si="66"/>
        <v>1</v>
      </c>
      <c r="I113" s="13">
        <f t="shared" ca="1" si="66"/>
        <v>1</v>
      </c>
      <c r="J113" s="13">
        <f t="shared" ca="1" si="66"/>
        <v>1</v>
      </c>
      <c r="K113" s="13">
        <f t="shared" ca="1" si="66"/>
        <v>1</v>
      </c>
      <c r="L113" s="13">
        <f t="shared" ca="1" si="66"/>
        <v>1</v>
      </c>
      <c r="M113" s="13">
        <f t="shared" ca="1" si="66"/>
        <v>0</v>
      </c>
      <c r="N113" s="13">
        <f t="shared" si="66"/>
        <v>0</v>
      </c>
      <c r="O113" s="13">
        <f t="shared" si="66"/>
        <v>0</v>
      </c>
      <c r="P113" s="13">
        <f t="shared" ca="1" si="42"/>
        <v>7</v>
      </c>
      <c r="Q113">
        <f t="shared" si="67"/>
        <v>3</v>
      </c>
      <c r="R113" s="13" t="str">
        <f t="shared" si="68"/>
        <v>3H</v>
      </c>
      <c r="S113" s="13" t="str">
        <f t="shared" si="68"/>
        <v>3G</v>
      </c>
      <c r="T113" s="13" t="str">
        <f t="shared" si="68"/>
        <v>3B</v>
      </c>
      <c r="U113" s="13" t="str">
        <f t="shared" si="68"/>
        <v>3C</v>
      </c>
      <c r="V113" s="13" t="str">
        <f t="shared" si="68"/>
        <v>3J</v>
      </c>
      <c r="W113" s="13" t="str">
        <f t="shared" si="68"/>
        <v>3F</v>
      </c>
      <c r="X113" s="13" t="str">
        <f t="shared" si="68"/>
        <v>3E</v>
      </c>
      <c r="Y113" s="13" t="str">
        <f t="shared" si="68"/>
        <v>3I</v>
      </c>
      <c r="AA113" s="13" t="str">
        <f t="shared" ca="1" si="43"/>
        <v/>
      </c>
      <c r="AB113" s="13" t="str">
        <f t="shared" ca="1" si="44"/>
        <v/>
      </c>
      <c r="AC113" s="13" t="str">
        <f t="shared" ca="1" si="45"/>
        <v/>
      </c>
      <c r="AD113" s="13" t="str">
        <f t="shared" ca="1" si="46"/>
        <v/>
      </c>
      <c r="AE113" s="13" t="str">
        <f t="shared" ca="1" si="47"/>
        <v/>
      </c>
      <c r="AF113" s="13" t="str">
        <f t="shared" ca="1" si="48"/>
        <v/>
      </c>
      <c r="AG113" s="13" t="str">
        <f t="shared" ca="1" si="49"/>
        <v/>
      </c>
      <c r="AH113" s="13" t="str">
        <f t="shared" ca="1" si="50"/>
        <v/>
      </c>
      <c r="AJ113" s="6" t="str">
        <f t="shared" ca="1" si="51"/>
        <v/>
      </c>
      <c r="AK113" s="13" t="str">
        <f t="shared" ca="1" si="52"/>
        <v/>
      </c>
      <c r="AL113" s="13" t="str">
        <f t="shared" ca="1" si="53"/>
        <v/>
      </c>
      <c r="AM113" s="13" t="str">
        <f t="shared" ca="1" si="54"/>
        <v/>
      </c>
      <c r="AN113" s="13" t="str">
        <f t="shared" ca="1" si="55"/>
        <v/>
      </c>
      <c r="AO113" s="13" t="str">
        <f t="shared" ca="1" si="56"/>
        <v/>
      </c>
      <c r="AP113" s="13" t="str">
        <f t="shared" ca="1" si="57"/>
        <v/>
      </c>
      <c r="AQ113" s="58" t="str">
        <f t="shared" ca="1" si="58"/>
        <v/>
      </c>
    </row>
    <row r="114" spans="1:43" x14ac:dyDescent="0.2">
      <c r="A114" t="s">
        <v>1255</v>
      </c>
      <c r="D114" s="13">
        <f t="shared" si="66"/>
        <v>0</v>
      </c>
      <c r="E114" s="13">
        <f t="shared" ca="1" si="66"/>
        <v>1</v>
      </c>
      <c r="F114" s="13">
        <f t="shared" ca="1" si="66"/>
        <v>1</v>
      </c>
      <c r="G114" s="13">
        <f t="shared" ca="1" si="66"/>
        <v>1</v>
      </c>
      <c r="H114" s="13">
        <f t="shared" si="66"/>
        <v>0</v>
      </c>
      <c r="I114" s="13">
        <f t="shared" si="66"/>
        <v>0</v>
      </c>
      <c r="J114" s="13">
        <f t="shared" si="66"/>
        <v>0</v>
      </c>
      <c r="K114" s="13">
        <f t="shared" ca="1" si="66"/>
        <v>1</v>
      </c>
      <c r="L114" s="13">
        <f t="shared" ca="1" si="66"/>
        <v>1</v>
      </c>
      <c r="M114" s="13">
        <f t="shared" ca="1" si="66"/>
        <v>0</v>
      </c>
      <c r="N114" s="13">
        <f t="shared" ca="1" si="66"/>
        <v>0</v>
      </c>
      <c r="O114" s="13">
        <f t="shared" ca="1" si="66"/>
        <v>0</v>
      </c>
      <c r="P114" s="13">
        <f t="shared" ca="1" si="42"/>
        <v>5</v>
      </c>
      <c r="Q114">
        <f t="shared" si="67"/>
        <v>3</v>
      </c>
      <c r="R114" s="13" t="str">
        <f t="shared" si="68"/>
        <v>3H</v>
      </c>
      <c r="S114" s="13" t="str">
        <f t="shared" si="68"/>
        <v>3J</v>
      </c>
      <c r="T114" s="13" t="str">
        <f t="shared" si="68"/>
        <v>3B</v>
      </c>
      <c r="U114" s="13" t="str">
        <f t="shared" si="68"/>
        <v>3C</v>
      </c>
      <c r="V114" s="13" t="str">
        <f t="shared" si="68"/>
        <v>3I</v>
      </c>
      <c r="W114" s="13" t="str">
        <f t="shared" si="68"/>
        <v>3D</v>
      </c>
      <c r="X114" s="13" t="str">
        <f t="shared" si="68"/>
        <v>3L</v>
      </c>
      <c r="Y114" s="13" t="str">
        <f t="shared" si="68"/>
        <v>3K</v>
      </c>
      <c r="AA114" s="13" t="str">
        <f t="shared" ca="1" si="43"/>
        <v/>
      </c>
      <c r="AB114" s="13" t="str">
        <f t="shared" ca="1" si="44"/>
        <v/>
      </c>
      <c r="AC114" s="13" t="str">
        <f t="shared" ca="1" si="45"/>
        <v/>
      </c>
      <c r="AD114" s="13" t="str">
        <f t="shared" ca="1" si="46"/>
        <v/>
      </c>
      <c r="AE114" s="13" t="str">
        <f t="shared" ca="1" si="47"/>
        <v/>
      </c>
      <c r="AF114" s="13" t="str">
        <f t="shared" ca="1" si="48"/>
        <v/>
      </c>
      <c r="AG114" s="13" t="str">
        <f t="shared" ca="1" si="49"/>
        <v/>
      </c>
      <c r="AH114" s="13" t="str">
        <f t="shared" ca="1" si="50"/>
        <v/>
      </c>
      <c r="AJ114" s="6" t="str">
        <f t="shared" ca="1" si="51"/>
        <v/>
      </c>
      <c r="AK114" s="13" t="str">
        <f t="shared" ca="1" si="52"/>
        <v/>
      </c>
      <c r="AL114" s="13" t="str">
        <f t="shared" ca="1" si="53"/>
        <v/>
      </c>
      <c r="AM114" s="13" t="str">
        <f t="shared" ca="1" si="54"/>
        <v/>
      </c>
      <c r="AN114" s="13" t="str">
        <f t="shared" ca="1" si="55"/>
        <v/>
      </c>
      <c r="AO114" s="13" t="str">
        <f t="shared" ca="1" si="56"/>
        <v/>
      </c>
      <c r="AP114" s="13" t="str">
        <f t="shared" ca="1" si="57"/>
        <v/>
      </c>
      <c r="AQ114" s="58" t="str">
        <f t="shared" ca="1" si="58"/>
        <v/>
      </c>
    </row>
    <row r="115" spans="1:43" x14ac:dyDescent="0.2">
      <c r="A115" t="s">
        <v>1256</v>
      </c>
      <c r="D115" s="13">
        <f t="shared" ref="D115:O124" si="69">IF(IFERROR(FIND(D$3,$A115),0)&gt;0,D$4,0)</f>
        <v>0</v>
      </c>
      <c r="E115" s="13">
        <f t="shared" ca="1" si="69"/>
        <v>1</v>
      </c>
      <c r="F115" s="13">
        <f t="shared" ca="1" si="69"/>
        <v>1</v>
      </c>
      <c r="G115" s="13">
        <f t="shared" ca="1" si="69"/>
        <v>1</v>
      </c>
      <c r="H115" s="13">
        <f t="shared" si="69"/>
        <v>0</v>
      </c>
      <c r="I115" s="13">
        <f t="shared" si="69"/>
        <v>0</v>
      </c>
      <c r="J115" s="13">
        <f t="shared" ca="1" si="69"/>
        <v>1</v>
      </c>
      <c r="K115" s="13">
        <f t="shared" si="69"/>
        <v>0</v>
      </c>
      <c r="L115" s="13">
        <f t="shared" ca="1" si="69"/>
        <v>1</v>
      </c>
      <c r="M115" s="13">
        <f t="shared" ca="1" si="69"/>
        <v>0</v>
      </c>
      <c r="N115" s="13">
        <f t="shared" ca="1" si="69"/>
        <v>0</v>
      </c>
      <c r="O115" s="13">
        <f t="shared" ca="1" si="69"/>
        <v>0</v>
      </c>
      <c r="P115" s="13">
        <f t="shared" ca="1" si="42"/>
        <v>5</v>
      </c>
      <c r="Q115">
        <f t="shared" si="67"/>
        <v>3</v>
      </c>
      <c r="R115" s="13" t="str">
        <f t="shared" ref="R115:Y124" si="70">RIGHT(LEFT($A115,R$3+$Q115),2)</f>
        <v>3I</v>
      </c>
      <c r="S115" s="13" t="str">
        <f t="shared" si="70"/>
        <v>3G</v>
      </c>
      <c r="T115" s="13" t="str">
        <f t="shared" si="70"/>
        <v>3B</v>
      </c>
      <c r="U115" s="13" t="str">
        <f t="shared" si="70"/>
        <v>3C</v>
      </c>
      <c r="V115" s="13" t="str">
        <f t="shared" si="70"/>
        <v>3J</v>
      </c>
      <c r="W115" s="13" t="str">
        <f t="shared" si="70"/>
        <v>3D</v>
      </c>
      <c r="X115" s="13" t="str">
        <f t="shared" si="70"/>
        <v>3L</v>
      </c>
      <c r="Y115" s="13" t="str">
        <f t="shared" si="70"/>
        <v>3K</v>
      </c>
      <c r="AA115" s="13" t="str">
        <f t="shared" ca="1" si="43"/>
        <v/>
      </c>
      <c r="AB115" s="13" t="str">
        <f t="shared" ca="1" si="44"/>
        <v/>
      </c>
      <c r="AC115" s="13" t="str">
        <f t="shared" ca="1" si="45"/>
        <v/>
      </c>
      <c r="AD115" s="13" t="str">
        <f t="shared" ca="1" si="46"/>
        <v/>
      </c>
      <c r="AE115" s="13" t="str">
        <f t="shared" ca="1" si="47"/>
        <v/>
      </c>
      <c r="AF115" s="13" t="str">
        <f t="shared" ca="1" si="48"/>
        <v/>
      </c>
      <c r="AG115" s="13" t="str">
        <f t="shared" ca="1" si="49"/>
        <v/>
      </c>
      <c r="AH115" s="13" t="str">
        <f t="shared" ca="1" si="50"/>
        <v/>
      </c>
      <c r="AJ115" s="6" t="str">
        <f t="shared" ca="1" si="51"/>
        <v/>
      </c>
      <c r="AK115" s="13" t="str">
        <f t="shared" ca="1" si="52"/>
        <v/>
      </c>
      <c r="AL115" s="13" t="str">
        <f t="shared" ca="1" si="53"/>
        <v/>
      </c>
      <c r="AM115" s="13" t="str">
        <f t="shared" ca="1" si="54"/>
        <v/>
      </c>
      <c r="AN115" s="13" t="str">
        <f t="shared" ca="1" si="55"/>
        <v/>
      </c>
      <c r="AO115" s="13" t="str">
        <f t="shared" ca="1" si="56"/>
        <v/>
      </c>
      <c r="AP115" s="13" t="str">
        <f t="shared" ca="1" si="57"/>
        <v/>
      </c>
      <c r="AQ115" s="58" t="str">
        <f t="shared" ca="1" si="58"/>
        <v/>
      </c>
    </row>
    <row r="116" spans="1:43" x14ac:dyDescent="0.2">
      <c r="A116" t="s">
        <v>1257</v>
      </c>
      <c r="D116" s="13">
        <f t="shared" si="69"/>
        <v>0</v>
      </c>
      <c r="E116" s="13">
        <f t="shared" ca="1" si="69"/>
        <v>1</v>
      </c>
      <c r="F116" s="13">
        <f t="shared" ca="1" si="69"/>
        <v>1</v>
      </c>
      <c r="G116" s="13">
        <f t="shared" ca="1" si="69"/>
        <v>1</v>
      </c>
      <c r="H116" s="13">
        <f t="shared" si="69"/>
        <v>0</v>
      </c>
      <c r="I116" s="13">
        <f t="shared" si="69"/>
        <v>0</v>
      </c>
      <c r="J116" s="13">
        <f t="shared" ca="1" si="69"/>
        <v>1</v>
      </c>
      <c r="K116" s="13">
        <f t="shared" ca="1" si="69"/>
        <v>1</v>
      </c>
      <c r="L116" s="13">
        <f t="shared" si="69"/>
        <v>0</v>
      </c>
      <c r="M116" s="13">
        <f t="shared" ca="1" si="69"/>
        <v>0</v>
      </c>
      <c r="N116" s="13">
        <f t="shared" ca="1" si="69"/>
        <v>0</v>
      </c>
      <c r="O116" s="13">
        <f t="shared" ca="1" si="69"/>
        <v>0</v>
      </c>
      <c r="P116" s="13">
        <f t="shared" ca="1" si="42"/>
        <v>5</v>
      </c>
      <c r="Q116">
        <f t="shared" si="67"/>
        <v>3</v>
      </c>
      <c r="R116" s="13" t="str">
        <f t="shared" si="70"/>
        <v>3H</v>
      </c>
      <c r="S116" s="13" t="str">
        <f t="shared" si="70"/>
        <v>3G</v>
      </c>
      <c r="T116" s="13" t="str">
        <f t="shared" si="70"/>
        <v>3B</v>
      </c>
      <c r="U116" s="13" t="str">
        <f t="shared" si="70"/>
        <v>3C</v>
      </c>
      <c r="V116" s="13" t="str">
        <f t="shared" si="70"/>
        <v>3J</v>
      </c>
      <c r="W116" s="13" t="str">
        <f t="shared" si="70"/>
        <v>3D</v>
      </c>
      <c r="X116" s="13" t="str">
        <f t="shared" si="70"/>
        <v>3L</v>
      </c>
      <c r="Y116" s="13" t="str">
        <f t="shared" si="70"/>
        <v>3K</v>
      </c>
      <c r="AA116" s="13" t="str">
        <f t="shared" ca="1" si="43"/>
        <v/>
      </c>
      <c r="AB116" s="13" t="str">
        <f t="shared" ca="1" si="44"/>
        <v/>
      </c>
      <c r="AC116" s="13" t="str">
        <f t="shared" ca="1" si="45"/>
        <v/>
      </c>
      <c r="AD116" s="13" t="str">
        <f t="shared" ca="1" si="46"/>
        <v/>
      </c>
      <c r="AE116" s="13" t="str">
        <f t="shared" ca="1" si="47"/>
        <v/>
      </c>
      <c r="AF116" s="13" t="str">
        <f t="shared" ca="1" si="48"/>
        <v/>
      </c>
      <c r="AG116" s="13" t="str">
        <f t="shared" ca="1" si="49"/>
        <v/>
      </c>
      <c r="AH116" s="13" t="str">
        <f t="shared" ca="1" si="50"/>
        <v/>
      </c>
      <c r="AJ116" s="6" t="str">
        <f t="shared" ca="1" si="51"/>
        <v/>
      </c>
      <c r="AK116" s="13" t="str">
        <f t="shared" ca="1" si="52"/>
        <v/>
      </c>
      <c r="AL116" s="13" t="str">
        <f t="shared" ca="1" si="53"/>
        <v/>
      </c>
      <c r="AM116" s="13" t="str">
        <f t="shared" ca="1" si="54"/>
        <v/>
      </c>
      <c r="AN116" s="13" t="str">
        <f t="shared" ca="1" si="55"/>
        <v/>
      </c>
      <c r="AO116" s="13" t="str">
        <f t="shared" ca="1" si="56"/>
        <v/>
      </c>
      <c r="AP116" s="13" t="str">
        <f t="shared" ca="1" si="57"/>
        <v/>
      </c>
      <c r="AQ116" s="58" t="str">
        <f t="shared" ca="1" si="58"/>
        <v/>
      </c>
    </row>
    <row r="117" spans="1:43" x14ac:dyDescent="0.2">
      <c r="A117" t="s">
        <v>1258</v>
      </c>
      <c r="D117" s="13">
        <f t="shared" si="69"/>
        <v>0</v>
      </c>
      <c r="E117" s="13">
        <f t="shared" ca="1" si="69"/>
        <v>1</v>
      </c>
      <c r="F117" s="13">
        <f t="shared" ca="1" si="69"/>
        <v>1</v>
      </c>
      <c r="G117" s="13">
        <f t="shared" ca="1" si="69"/>
        <v>1</v>
      </c>
      <c r="H117" s="13">
        <f t="shared" si="69"/>
        <v>0</v>
      </c>
      <c r="I117" s="13">
        <f t="shared" si="69"/>
        <v>0</v>
      </c>
      <c r="J117" s="13">
        <f t="shared" ca="1" si="69"/>
        <v>1</v>
      </c>
      <c r="K117" s="13">
        <f t="shared" ca="1" si="69"/>
        <v>1</v>
      </c>
      <c r="L117" s="13">
        <f t="shared" ca="1" si="69"/>
        <v>1</v>
      </c>
      <c r="M117" s="13">
        <f t="shared" si="69"/>
        <v>0</v>
      </c>
      <c r="N117" s="13">
        <f t="shared" ca="1" si="69"/>
        <v>0</v>
      </c>
      <c r="O117" s="13">
        <f t="shared" ca="1" si="69"/>
        <v>0</v>
      </c>
      <c r="P117" s="13">
        <f t="shared" ca="1" si="42"/>
        <v>6</v>
      </c>
      <c r="Q117">
        <f t="shared" si="67"/>
        <v>3</v>
      </c>
      <c r="R117" s="13" t="str">
        <f t="shared" si="70"/>
        <v>3H</v>
      </c>
      <c r="S117" s="13" t="str">
        <f t="shared" si="70"/>
        <v>3G</v>
      </c>
      <c r="T117" s="13" t="str">
        <f t="shared" si="70"/>
        <v>3B</v>
      </c>
      <c r="U117" s="13" t="str">
        <f t="shared" si="70"/>
        <v>3C</v>
      </c>
      <c r="V117" s="13" t="str">
        <f t="shared" si="70"/>
        <v>3I</v>
      </c>
      <c r="W117" s="13" t="str">
        <f t="shared" si="70"/>
        <v>3D</v>
      </c>
      <c r="X117" s="13" t="str">
        <f t="shared" si="70"/>
        <v>3L</v>
      </c>
      <c r="Y117" s="13" t="str">
        <f t="shared" si="70"/>
        <v>3K</v>
      </c>
      <c r="AA117" s="13" t="str">
        <f t="shared" ca="1" si="43"/>
        <v/>
      </c>
      <c r="AB117" s="13" t="str">
        <f t="shared" ca="1" si="44"/>
        <v/>
      </c>
      <c r="AC117" s="13" t="str">
        <f t="shared" ca="1" si="45"/>
        <v/>
      </c>
      <c r="AD117" s="13" t="str">
        <f t="shared" ca="1" si="46"/>
        <v/>
      </c>
      <c r="AE117" s="13" t="str">
        <f t="shared" ca="1" si="47"/>
        <v/>
      </c>
      <c r="AF117" s="13" t="str">
        <f t="shared" ca="1" si="48"/>
        <v/>
      </c>
      <c r="AG117" s="13" t="str">
        <f t="shared" ca="1" si="49"/>
        <v/>
      </c>
      <c r="AH117" s="13" t="str">
        <f t="shared" ca="1" si="50"/>
        <v/>
      </c>
      <c r="AJ117" s="6" t="str">
        <f t="shared" ca="1" si="51"/>
        <v/>
      </c>
      <c r="AK117" s="13" t="str">
        <f t="shared" ca="1" si="52"/>
        <v/>
      </c>
      <c r="AL117" s="13" t="str">
        <f t="shared" ca="1" si="53"/>
        <v/>
      </c>
      <c r="AM117" s="13" t="str">
        <f t="shared" ca="1" si="54"/>
        <v/>
      </c>
      <c r="AN117" s="13" t="str">
        <f t="shared" ca="1" si="55"/>
        <v/>
      </c>
      <c r="AO117" s="13" t="str">
        <f t="shared" ca="1" si="56"/>
        <v/>
      </c>
      <c r="AP117" s="13" t="str">
        <f t="shared" ca="1" si="57"/>
        <v/>
      </c>
      <c r="AQ117" s="58" t="str">
        <f t="shared" ca="1" si="58"/>
        <v/>
      </c>
    </row>
    <row r="118" spans="1:43" x14ac:dyDescent="0.2">
      <c r="A118" t="s">
        <v>1259</v>
      </c>
      <c r="D118" s="13">
        <f t="shared" si="69"/>
        <v>0</v>
      </c>
      <c r="E118" s="13">
        <f t="shared" ca="1" si="69"/>
        <v>1</v>
      </c>
      <c r="F118" s="13">
        <f t="shared" ca="1" si="69"/>
        <v>1</v>
      </c>
      <c r="G118" s="13">
        <f t="shared" ca="1" si="69"/>
        <v>1</v>
      </c>
      <c r="H118" s="13">
        <f t="shared" si="69"/>
        <v>0</v>
      </c>
      <c r="I118" s="13">
        <f t="shared" si="69"/>
        <v>0</v>
      </c>
      <c r="J118" s="13">
        <f t="shared" ca="1" si="69"/>
        <v>1</v>
      </c>
      <c r="K118" s="13">
        <f t="shared" ca="1" si="69"/>
        <v>1</v>
      </c>
      <c r="L118" s="13">
        <f t="shared" ca="1" si="69"/>
        <v>1</v>
      </c>
      <c r="M118" s="13">
        <f t="shared" ca="1" si="69"/>
        <v>0</v>
      </c>
      <c r="N118" s="13">
        <f t="shared" si="69"/>
        <v>0</v>
      </c>
      <c r="O118" s="13">
        <f t="shared" ca="1" si="69"/>
        <v>0</v>
      </c>
      <c r="P118" s="13">
        <f t="shared" ca="1" si="42"/>
        <v>6</v>
      </c>
      <c r="Q118">
        <f t="shared" si="67"/>
        <v>3</v>
      </c>
      <c r="R118" s="13" t="str">
        <f t="shared" si="70"/>
        <v>3H</v>
      </c>
      <c r="S118" s="13" t="str">
        <f t="shared" si="70"/>
        <v>3G</v>
      </c>
      <c r="T118" s="13" t="str">
        <f t="shared" si="70"/>
        <v>3B</v>
      </c>
      <c r="U118" s="13" t="str">
        <f t="shared" si="70"/>
        <v>3C</v>
      </c>
      <c r="V118" s="13" t="str">
        <f t="shared" si="70"/>
        <v>3J</v>
      </c>
      <c r="W118" s="13" t="str">
        <f t="shared" si="70"/>
        <v>3D</v>
      </c>
      <c r="X118" s="13" t="str">
        <f t="shared" si="70"/>
        <v>3L</v>
      </c>
      <c r="Y118" s="13" t="str">
        <f t="shared" si="70"/>
        <v>3I</v>
      </c>
      <c r="AA118" s="13" t="str">
        <f t="shared" ca="1" si="43"/>
        <v/>
      </c>
      <c r="AB118" s="13" t="str">
        <f t="shared" ca="1" si="44"/>
        <v/>
      </c>
      <c r="AC118" s="13" t="str">
        <f t="shared" ca="1" si="45"/>
        <v/>
      </c>
      <c r="AD118" s="13" t="str">
        <f t="shared" ca="1" si="46"/>
        <v/>
      </c>
      <c r="AE118" s="13" t="str">
        <f t="shared" ca="1" si="47"/>
        <v/>
      </c>
      <c r="AF118" s="13" t="str">
        <f t="shared" ca="1" si="48"/>
        <v/>
      </c>
      <c r="AG118" s="13" t="str">
        <f t="shared" ca="1" si="49"/>
        <v/>
      </c>
      <c r="AH118" s="13" t="str">
        <f t="shared" ca="1" si="50"/>
        <v/>
      </c>
      <c r="AJ118" s="6" t="str">
        <f t="shared" ca="1" si="51"/>
        <v/>
      </c>
      <c r="AK118" s="13" t="str">
        <f t="shared" ca="1" si="52"/>
        <v/>
      </c>
      <c r="AL118" s="13" t="str">
        <f t="shared" ca="1" si="53"/>
        <v/>
      </c>
      <c r="AM118" s="13" t="str">
        <f t="shared" ca="1" si="54"/>
        <v/>
      </c>
      <c r="AN118" s="13" t="str">
        <f t="shared" ca="1" si="55"/>
        <v/>
      </c>
      <c r="AO118" s="13" t="str">
        <f t="shared" ca="1" si="56"/>
        <v/>
      </c>
      <c r="AP118" s="13" t="str">
        <f t="shared" ca="1" si="57"/>
        <v/>
      </c>
      <c r="AQ118" s="58" t="str">
        <f t="shared" ca="1" si="58"/>
        <v/>
      </c>
    </row>
    <row r="119" spans="1:43" x14ac:dyDescent="0.2">
      <c r="A119" t="s">
        <v>1260</v>
      </c>
      <c r="D119" s="13">
        <f t="shared" si="69"/>
        <v>0</v>
      </c>
      <c r="E119" s="13">
        <f t="shared" ca="1" si="69"/>
        <v>1</v>
      </c>
      <c r="F119" s="13">
        <f t="shared" ca="1" si="69"/>
        <v>1</v>
      </c>
      <c r="G119" s="13">
        <f t="shared" ca="1" si="69"/>
        <v>1</v>
      </c>
      <c r="H119" s="13">
        <f t="shared" si="69"/>
        <v>0</v>
      </c>
      <c r="I119" s="13">
        <f t="shared" si="69"/>
        <v>0</v>
      </c>
      <c r="J119" s="13">
        <f t="shared" ca="1" si="69"/>
        <v>1</v>
      </c>
      <c r="K119" s="13">
        <f t="shared" ca="1" si="69"/>
        <v>1</v>
      </c>
      <c r="L119" s="13">
        <f t="shared" ca="1" si="69"/>
        <v>1</v>
      </c>
      <c r="M119" s="13">
        <f t="shared" ca="1" si="69"/>
        <v>0</v>
      </c>
      <c r="N119" s="13">
        <f t="shared" ca="1" si="69"/>
        <v>0</v>
      </c>
      <c r="O119" s="13">
        <f t="shared" si="69"/>
        <v>0</v>
      </c>
      <c r="P119" s="13">
        <f t="shared" ca="1" si="42"/>
        <v>6</v>
      </c>
      <c r="Q119">
        <f t="shared" si="67"/>
        <v>3</v>
      </c>
      <c r="R119" s="13" t="str">
        <f t="shared" si="70"/>
        <v>3H</v>
      </c>
      <c r="S119" s="13" t="str">
        <f t="shared" si="70"/>
        <v>3G</v>
      </c>
      <c r="T119" s="13" t="str">
        <f t="shared" si="70"/>
        <v>3B</v>
      </c>
      <c r="U119" s="13" t="str">
        <f t="shared" si="70"/>
        <v>3C</v>
      </c>
      <c r="V119" s="13" t="str">
        <f t="shared" si="70"/>
        <v>3J</v>
      </c>
      <c r="W119" s="13" t="str">
        <f t="shared" si="70"/>
        <v>3D</v>
      </c>
      <c r="X119" s="13" t="str">
        <f t="shared" si="70"/>
        <v>3I</v>
      </c>
      <c r="Y119" s="13" t="str">
        <f t="shared" si="70"/>
        <v>3K</v>
      </c>
      <c r="AA119" s="13" t="str">
        <f t="shared" ca="1" si="43"/>
        <v/>
      </c>
      <c r="AB119" s="13" t="str">
        <f t="shared" ca="1" si="44"/>
        <v/>
      </c>
      <c r="AC119" s="13" t="str">
        <f t="shared" ca="1" si="45"/>
        <v/>
      </c>
      <c r="AD119" s="13" t="str">
        <f t="shared" ca="1" si="46"/>
        <v/>
      </c>
      <c r="AE119" s="13" t="str">
        <f t="shared" ca="1" si="47"/>
        <v/>
      </c>
      <c r="AF119" s="13" t="str">
        <f t="shared" ca="1" si="48"/>
        <v/>
      </c>
      <c r="AG119" s="13" t="str">
        <f t="shared" ca="1" si="49"/>
        <v/>
      </c>
      <c r="AH119" s="13" t="str">
        <f t="shared" ca="1" si="50"/>
        <v/>
      </c>
      <c r="AJ119" s="6" t="str">
        <f t="shared" ca="1" si="51"/>
        <v/>
      </c>
      <c r="AK119" s="13" t="str">
        <f t="shared" ca="1" si="52"/>
        <v/>
      </c>
      <c r="AL119" s="13" t="str">
        <f t="shared" ca="1" si="53"/>
        <v/>
      </c>
      <c r="AM119" s="13" t="str">
        <f t="shared" ca="1" si="54"/>
        <v/>
      </c>
      <c r="AN119" s="13" t="str">
        <f t="shared" ca="1" si="55"/>
        <v/>
      </c>
      <c r="AO119" s="13" t="str">
        <f t="shared" ca="1" si="56"/>
        <v/>
      </c>
      <c r="AP119" s="13" t="str">
        <f t="shared" ca="1" si="57"/>
        <v/>
      </c>
      <c r="AQ119" s="58" t="str">
        <f t="shared" ca="1" si="58"/>
        <v/>
      </c>
    </row>
    <row r="120" spans="1:43" x14ac:dyDescent="0.2">
      <c r="A120" t="s">
        <v>1261</v>
      </c>
      <c r="D120" s="13">
        <f t="shared" si="69"/>
        <v>0</v>
      </c>
      <c r="E120" s="13">
        <f t="shared" ca="1" si="69"/>
        <v>1</v>
      </c>
      <c r="F120" s="13">
        <f t="shared" ca="1" si="69"/>
        <v>1</v>
      </c>
      <c r="G120" s="13">
        <f t="shared" ca="1" si="69"/>
        <v>1</v>
      </c>
      <c r="H120" s="13">
        <f t="shared" si="69"/>
        <v>0</v>
      </c>
      <c r="I120" s="13">
        <f t="shared" ca="1" si="69"/>
        <v>1</v>
      </c>
      <c r="J120" s="13">
        <f t="shared" si="69"/>
        <v>0</v>
      </c>
      <c r="K120" s="13">
        <f t="shared" si="69"/>
        <v>0</v>
      </c>
      <c r="L120" s="13">
        <f t="shared" ca="1" si="69"/>
        <v>1</v>
      </c>
      <c r="M120" s="13">
        <f t="shared" ca="1" si="69"/>
        <v>0</v>
      </c>
      <c r="N120" s="13">
        <f t="shared" ca="1" si="69"/>
        <v>0</v>
      </c>
      <c r="O120" s="13">
        <f t="shared" ca="1" si="69"/>
        <v>0</v>
      </c>
      <c r="P120" s="13">
        <f t="shared" ca="1" si="42"/>
        <v>5</v>
      </c>
      <c r="Q120">
        <f t="shared" si="67"/>
        <v>3</v>
      </c>
      <c r="R120" s="13" t="str">
        <f t="shared" si="70"/>
        <v>3C</v>
      </c>
      <c r="S120" s="13" t="str">
        <f t="shared" si="70"/>
        <v>3J</v>
      </c>
      <c r="T120" s="13" t="str">
        <f t="shared" si="70"/>
        <v>3B</v>
      </c>
      <c r="U120" s="13" t="str">
        <f t="shared" si="70"/>
        <v>3D</v>
      </c>
      <c r="V120" s="13" t="str">
        <f t="shared" si="70"/>
        <v>3I</v>
      </c>
      <c r="W120" s="13" t="str">
        <f t="shared" si="70"/>
        <v>3F</v>
      </c>
      <c r="X120" s="13" t="str">
        <f t="shared" si="70"/>
        <v>3L</v>
      </c>
      <c r="Y120" s="13" t="str">
        <f t="shared" si="70"/>
        <v>3K</v>
      </c>
      <c r="AA120" s="13" t="str">
        <f t="shared" ca="1" si="43"/>
        <v/>
      </c>
      <c r="AB120" s="13" t="str">
        <f t="shared" ca="1" si="44"/>
        <v/>
      </c>
      <c r="AC120" s="13" t="str">
        <f t="shared" ca="1" si="45"/>
        <v/>
      </c>
      <c r="AD120" s="13" t="str">
        <f t="shared" ca="1" si="46"/>
        <v/>
      </c>
      <c r="AE120" s="13" t="str">
        <f t="shared" ca="1" si="47"/>
        <v/>
      </c>
      <c r="AF120" s="13" t="str">
        <f t="shared" ca="1" si="48"/>
        <v/>
      </c>
      <c r="AG120" s="13" t="str">
        <f t="shared" ca="1" si="49"/>
        <v/>
      </c>
      <c r="AH120" s="13" t="str">
        <f t="shared" ca="1" si="50"/>
        <v/>
      </c>
      <c r="AJ120" s="6" t="str">
        <f t="shared" ca="1" si="51"/>
        <v/>
      </c>
      <c r="AK120" s="13" t="str">
        <f t="shared" ca="1" si="52"/>
        <v/>
      </c>
      <c r="AL120" s="13" t="str">
        <f t="shared" ca="1" si="53"/>
        <v/>
      </c>
      <c r="AM120" s="13" t="str">
        <f t="shared" ca="1" si="54"/>
        <v/>
      </c>
      <c r="AN120" s="13" t="str">
        <f t="shared" ca="1" si="55"/>
        <v/>
      </c>
      <c r="AO120" s="13" t="str">
        <f t="shared" ca="1" si="56"/>
        <v/>
      </c>
      <c r="AP120" s="13" t="str">
        <f t="shared" ca="1" si="57"/>
        <v/>
      </c>
      <c r="AQ120" s="58" t="str">
        <f t="shared" ca="1" si="58"/>
        <v/>
      </c>
    </row>
    <row r="121" spans="1:43" x14ac:dyDescent="0.2">
      <c r="A121" t="s">
        <v>1262</v>
      </c>
      <c r="D121" s="13">
        <f t="shared" si="69"/>
        <v>0</v>
      </c>
      <c r="E121" s="13">
        <f t="shared" ca="1" si="69"/>
        <v>1</v>
      </c>
      <c r="F121" s="13">
        <f t="shared" ca="1" si="69"/>
        <v>1</v>
      </c>
      <c r="G121" s="13">
        <f t="shared" ca="1" si="69"/>
        <v>1</v>
      </c>
      <c r="H121" s="13">
        <f t="shared" si="69"/>
        <v>0</v>
      </c>
      <c r="I121" s="13">
        <f t="shared" ca="1" si="69"/>
        <v>1</v>
      </c>
      <c r="J121" s="13">
        <f t="shared" si="69"/>
        <v>0</v>
      </c>
      <c r="K121" s="13">
        <f t="shared" ca="1" si="69"/>
        <v>1</v>
      </c>
      <c r="L121" s="13">
        <f t="shared" si="69"/>
        <v>0</v>
      </c>
      <c r="M121" s="13">
        <f t="shared" ca="1" si="69"/>
        <v>0</v>
      </c>
      <c r="N121" s="13">
        <f t="shared" ca="1" si="69"/>
        <v>0</v>
      </c>
      <c r="O121" s="13">
        <f t="shared" ca="1" si="69"/>
        <v>0</v>
      </c>
      <c r="P121" s="13">
        <f t="shared" ca="1" si="42"/>
        <v>5</v>
      </c>
      <c r="Q121">
        <f t="shared" si="67"/>
        <v>3</v>
      </c>
      <c r="R121" s="13" t="str">
        <f t="shared" si="70"/>
        <v>3C</v>
      </c>
      <c r="S121" s="13" t="str">
        <f t="shared" si="70"/>
        <v>3J</v>
      </c>
      <c r="T121" s="13" t="str">
        <f t="shared" si="70"/>
        <v>3B</v>
      </c>
      <c r="U121" s="13" t="str">
        <f t="shared" si="70"/>
        <v>3D</v>
      </c>
      <c r="V121" s="13" t="str">
        <f t="shared" si="70"/>
        <v>3H</v>
      </c>
      <c r="W121" s="13" t="str">
        <f t="shared" si="70"/>
        <v>3F</v>
      </c>
      <c r="X121" s="13" t="str">
        <f t="shared" si="70"/>
        <v>3L</v>
      </c>
      <c r="Y121" s="13" t="str">
        <f t="shared" si="70"/>
        <v>3K</v>
      </c>
      <c r="AA121" s="13" t="str">
        <f t="shared" ca="1" si="43"/>
        <v/>
      </c>
      <c r="AB121" s="13" t="str">
        <f t="shared" ca="1" si="44"/>
        <v/>
      </c>
      <c r="AC121" s="13" t="str">
        <f t="shared" ca="1" si="45"/>
        <v/>
      </c>
      <c r="AD121" s="13" t="str">
        <f t="shared" ca="1" si="46"/>
        <v/>
      </c>
      <c r="AE121" s="13" t="str">
        <f t="shared" ca="1" si="47"/>
        <v/>
      </c>
      <c r="AF121" s="13" t="str">
        <f t="shared" ca="1" si="48"/>
        <v/>
      </c>
      <c r="AG121" s="13" t="str">
        <f t="shared" ca="1" si="49"/>
        <v/>
      </c>
      <c r="AH121" s="13" t="str">
        <f t="shared" ca="1" si="50"/>
        <v/>
      </c>
      <c r="AJ121" s="6" t="str">
        <f t="shared" ca="1" si="51"/>
        <v/>
      </c>
      <c r="AK121" s="13" t="str">
        <f t="shared" ca="1" si="52"/>
        <v/>
      </c>
      <c r="AL121" s="13" t="str">
        <f t="shared" ca="1" si="53"/>
        <v/>
      </c>
      <c r="AM121" s="13" t="str">
        <f t="shared" ca="1" si="54"/>
        <v/>
      </c>
      <c r="AN121" s="13" t="str">
        <f t="shared" ca="1" si="55"/>
        <v/>
      </c>
      <c r="AO121" s="13" t="str">
        <f t="shared" ca="1" si="56"/>
        <v/>
      </c>
      <c r="AP121" s="13" t="str">
        <f t="shared" ca="1" si="57"/>
        <v/>
      </c>
      <c r="AQ121" s="58" t="str">
        <f t="shared" ca="1" si="58"/>
        <v/>
      </c>
    </row>
    <row r="122" spans="1:43" x14ac:dyDescent="0.2">
      <c r="A122" t="s">
        <v>1263</v>
      </c>
      <c r="D122" s="13">
        <f t="shared" si="69"/>
        <v>0</v>
      </c>
      <c r="E122" s="13">
        <f t="shared" ca="1" si="69"/>
        <v>1</v>
      </c>
      <c r="F122" s="13">
        <f t="shared" ca="1" si="69"/>
        <v>1</v>
      </c>
      <c r="G122" s="13">
        <f t="shared" ca="1" si="69"/>
        <v>1</v>
      </c>
      <c r="H122" s="13">
        <f t="shared" si="69"/>
        <v>0</v>
      </c>
      <c r="I122" s="13">
        <f t="shared" ca="1" si="69"/>
        <v>1</v>
      </c>
      <c r="J122" s="13">
        <f t="shared" si="69"/>
        <v>0</v>
      </c>
      <c r="K122" s="13">
        <f t="shared" ca="1" si="69"/>
        <v>1</v>
      </c>
      <c r="L122" s="13">
        <f t="shared" ca="1" si="69"/>
        <v>1</v>
      </c>
      <c r="M122" s="13">
        <f t="shared" si="69"/>
        <v>0</v>
      </c>
      <c r="N122" s="13">
        <f t="shared" ca="1" si="69"/>
        <v>0</v>
      </c>
      <c r="O122" s="13">
        <f t="shared" ca="1" si="69"/>
        <v>0</v>
      </c>
      <c r="P122" s="13">
        <f t="shared" ca="1" si="42"/>
        <v>6</v>
      </c>
      <c r="Q122">
        <f t="shared" si="67"/>
        <v>3</v>
      </c>
      <c r="R122" s="13" t="str">
        <f t="shared" si="70"/>
        <v>3C</v>
      </c>
      <c r="S122" s="13" t="str">
        <f t="shared" si="70"/>
        <v>3I</v>
      </c>
      <c r="T122" s="13" t="str">
        <f t="shared" si="70"/>
        <v>3B</v>
      </c>
      <c r="U122" s="13" t="str">
        <f t="shared" si="70"/>
        <v>3D</v>
      </c>
      <c r="V122" s="13" t="str">
        <f t="shared" si="70"/>
        <v>3H</v>
      </c>
      <c r="W122" s="13" t="str">
        <f t="shared" si="70"/>
        <v>3F</v>
      </c>
      <c r="X122" s="13" t="str">
        <f t="shared" si="70"/>
        <v>3L</v>
      </c>
      <c r="Y122" s="13" t="str">
        <f t="shared" si="70"/>
        <v>3K</v>
      </c>
      <c r="AA122" s="13" t="str">
        <f t="shared" ca="1" si="43"/>
        <v/>
      </c>
      <c r="AB122" s="13" t="str">
        <f t="shared" ca="1" si="44"/>
        <v/>
      </c>
      <c r="AC122" s="13" t="str">
        <f t="shared" ca="1" si="45"/>
        <v/>
      </c>
      <c r="AD122" s="13" t="str">
        <f t="shared" ca="1" si="46"/>
        <v/>
      </c>
      <c r="AE122" s="13" t="str">
        <f t="shared" ca="1" si="47"/>
        <v/>
      </c>
      <c r="AF122" s="13" t="str">
        <f t="shared" ca="1" si="48"/>
        <v/>
      </c>
      <c r="AG122" s="13" t="str">
        <f t="shared" ca="1" si="49"/>
        <v/>
      </c>
      <c r="AH122" s="13" t="str">
        <f t="shared" ca="1" si="50"/>
        <v/>
      </c>
      <c r="AJ122" s="6" t="str">
        <f t="shared" ca="1" si="51"/>
        <v/>
      </c>
      <c r="AK122" s="13" t="str">
        <f t="shared" ca="1" si="52"/>
        <v/>
      </c>
      <c r="AL122" s="13" t="str">
        <f t="shared" ca="1" si="53"/>
        <v/>
      </c>
      <c r="AM122" s="13" t="str">
        <f t="shared" ca="1" si="54"/>
        <v/>
      </c>
      <c r="AN122" s="13" t="str">
        <f t="shared" ca="1" si="55"/>
        <v/>
      </c>
      <c r="AO122" s="13" t="str">
        <f t="shared" ca="1" si="56"/>
        <v/>
      </c>
      <c r="AP122" s="13" t="str">
        <f t="shared" ca="1" si="57"/>
        <v/>
      </c>
      <c r="AQ122" s="58" t="str">
        <f t="shared" ca="1" si="58"/>
        <v/>
      </c>
    </row>
    <row r="123" spans="1:43" x14ac:dyDescent="0.2">
      <c r="A123" t="s">
        <v>1264</v>
      </c>
      <c r="D123" s="13">
        <f t="shared" si="69"/>
        <v>0</v>
      </c>
      <c r="E123" s="13">
        <f t="shared" ca="1" si="69"/>
        <v>1</v>
      </c>
      <c r="F123" s="13">
        <f t="shared" ca="1" si="69"/>
        <v>1</v>
      </c>
      <c r="G123" s="13">
        <f t="shared" ca="1" si="69"/>
        <v>1</v>
      </c>
      <c r="H123" s="13">
        <f t="shared" si="69"/>
        <v>0</v>
      </c>
      <c r="I123" s="13">
        <f t="shared" ca="1" si="69"/>
        <v>1</v>
      </c>
      <c r="J123" s="13">
        <f t="shared" si="69"/>
        <v>0</v>
      </c>
      <c r="K123" s="13">
        <f t="shared" ca="1" si="69"/>
        <v>1</v>
      </c>
      <c r="L123" s="13">
        <f t="shared" ca="1" si="69"/>
        <v>1</v>
      </c>
      <c r="M123" s="13">
        <f t="shared" ca="1" si="69"/>
        <v>0</v>
      </c>
      <c r="N123" s="13">
        <f t="shared" si="69"/>
        <v>0</v>
      </c>
      <c r="O123" s="13">
        <f t="shared" ca="1" si="69"/>
        <v>0</v>
      </c>
      <c r="P123" s="13">
        <f t="shared" ca="1" si="42"/>
        <v>6</v>
      </c>
      <c r="Q123">
        <f t="shared" si="67"/>
        <v>3</v>
      </c>
      <c r="R123" s="13" t="str">
        <f t="shared" si="70"/>
        <v>3C</v>
      </c>
      <c r="S123" s="13" t="str">
        <f t="shared" si="70"/>
        <v>3J</v>
      </c>
      <c r="T123" s="13" t="str">
        <f t="shared" si="70"/>
        <v>3B</v>
      </c>
      <c r="U123" s="13" t="str">
        <f t="shared" si="70"/>
        <v>3D</v>
      </c>
      <c r="V123" s="13" t="str">
        <f t="shared" si="70"/>
        <v>3H</v>
      </c>
      <c r="W123" s="13" t="str">
        <f t="shared" si="70"/>
        <v>3F</v>
      </c>
      <c r="X123" s="13" t="str">
        <f t="shared" si="70"/>
        <v>3L</v>
      </c>
      <c r="Y123" s="13" t="str">
        <f t="shared" si="70"/>
        <v>3I</v>
      </c>
      <c r="AA123" s="13" t="str">
        <f t="shared" ca="1" si="43"/>
        <v/>
      </c>
      <c r="AB123" s="13" t="str">
        <f t="shared" ca="1" si="44"/>
        <v/>
      </c>
      <c r="AC123" s="13" t="str">
        <f t="shared" ca="1" si="45"/>
        <v/>
      </c>
      <c r="AD123" s="13" t="str">
        <f t="shared" ca="1" si="46"/>
        <v/>
      </c>
      <c r="AE123" s="13" t="str">
        <f t="shared" ca="1" si="47"/>
        <v/>
      </c>
      <c r="AF123" s="13" t="str">
        <f t="shared" ca="1" si="48"/>
        <v/>
      </c>
      <c r="AG123" s="13" t="str">
        <f t="shared" ca="1" si="49"/>
        <v/>
      </c>
      <c r="AH123" s="13" t="str">
        <f t="shared" ca="1" si="50"/>
        <v/>
      </c>
      <c r="AJ123" s="6" t="str">
        <f t="shared" ca="1" si="51"/>
        <v/>
      </c>
      <c r="AK123" s="13" t="str">
        <f t="shared" ca="1" si="52"/>
        <v/>
      </c>
      <c r="AL123" s="13" t="str">
        <f t="shared" ca="1" si="53"/>
        <v/>
      </c>
      <c r="AM123" s="13" t="str">
        <f t="shared" ca="1" si="54"/>
        <v/>
      </c>
      <c r="AN123" s="13" t="str">
        <f t="shared" ca="1" si="55"/>
        <v/>
      </c>
      <c r="AO123" s="13" t="str">
        <f t="shared" ca="1" si="56"/>
        <v/>
      </c>
      <c r="AP123" s="13" t="str">
        <f t="shared" ca="1" si="57"/>
        <v/>
      </c>
      <c r="AQ123" s="58" t="str">
        <f t="shared" ca="1" si="58"/>
        <v/>
      </c>
    </row>
    <row r="124" spans="1:43" x14ac:dyDescent="0.2">
      <c r="A124" t="s">
        <v>1265</v>
      </c>
      <c r="D124" s="13">
        <f t="shared" si="69"/>
        <v>0</v>
      </c>
      <c r="E124" s="13">
        <f t="shared" ca="1" si="69"/>
        <v>1</v>
      </c>
      <c r="F124" s="13">
        <f t="shared" ca="1" si="69"/>
        <v>1</v>
      </c>
      <c r="G124" s="13">
        <f t="shared" ca="1" si="69"/>
        <v>1</v>
      </c>
      <c r="H124" s="13">
        <f t="shared" si="69"/>
        <v>0</v>
      </c>
      <c r="I124" s="13">
        <f t="shared" ca="1" si="69"/>
        <v>1</v>
      </c>
      <c r="J124" s="13">
        <f t="shared" si="69"/>
        <v>0</v>
      </c>
      <c r="K124" s="13">
        <f t="shared" ca="1" si="69"/>
        <v>1</v>
      </c>
      <c r="L124" s="13">
        <f t="shared" ca="1" si="69"/>
        <v>1</v>
      </c>
      <c r="M124" s="13">
        <f t="shared" ca="1" si="69"/>
        <v>0</v>
      </c>
      <c r="N124" s="13">
        <f t="shared" ca="1" si="69"/>
        <v>0</v>
      </c>
      <c r="O124" s="13">
        <f t="shared" si="69"/>
        <v>0</v>
      </c>
      <c r="P124" s="13">
        <f t="shared" ca="1" si="42"/>
        <v>6</v>
      </c>
      <c r="Q124">
        <f t="shared" si="67"/>
        <v>3</v>
      </c>
      <c r="R124" s="13" t="str">
        <f t="shared" si="70"/>
        <v>3C</v>
      </c>
      <c r="S124" s="13" t="str">
        <f t="shared" si="70"/>
        <v>3J</v>
      </c>
      <c r="T124" s="13" t="str">
        <f t="shared" si="70"/>
        <v>3B</v>
      </c>
      <c r="U124" s="13" t="str">
        <f t="shared" si="70"/>
        <v>3D</v>
      </c>
      <c r="V124" s="13" t="str">
        <f t="shared" si="70"/>
        <v>3H</v>
      </c>
      <c r="W124" s="13" t="str">
        <f t="shared" si="70"/>
        <v>3F</v>
      </c>
      <c r="X124" s="13" t="str">
        <f t="shared" si="70"/>
        <v>3I</v>
      </c>
      <c r="Y124" s="13" t="str">
        <f t="shared" si="70"/>
        <v>3K</v>
      </c>
      <c r="AA124" s="13" t="str">
        <f t="shared" ca="1" si="43"/>
        <v/>
      </c>
      <c r="AB124" s="13" t="str">
        <f t="shared" ca="1" si="44"/>
        <v/>
      </c>
      <c r="AC124" s="13" t="str">
        <f t="shared" ca="1" si="45"/>
        <v/>
      </c>
      <c r="AD124" s="13" t="str">
        <f t="shared" ca="1" si="46"/>
        <v/>
      </c>
      <c r="AE124" s="13" t="str">
        <f t="shared" ca="1" si="47"/>
        <v/>
      </c>
      <c r="AF124" s="13" t="str">
        <f t="shared" ca="1" si="48"/>
        <v/>
      </c>
      <c r="AG124" s="13" t="str">
        <f t="shared" ca="1" si="49"/>
        <v/>
      </c>
      <c r="AH124" s="13" t="str">
        <f t="shared" ca="1" si="50"/>
        <v/>
      </c>
      <c r="AJ124" s="6" t="str">
        <f t="shared" ca="1" si="51"/>
        <v/>
      </c>
      <c r="AK124" s="13" t="str">
        <f t="shared" ca="1" si="52"/>
        <v/>
      </c>
      <c r="AL124" s="13" t="str">
        <f t="shared" ca="1" si="53"/>
        <v/>
      </c>
      <c r="AM124" s="13" t="str">
        <f t="shared" ca="1" si="54"/>
        <v/>
      </c>
      <c r="AN124" s="13" t="str">
        <f t="shared" ca="1" si="55"/>
        <v/>
      </c>
      <c r="AO124" s="13" t="str">
        <f t="shared" ca="1" si="56"/>
        <v/>
      </c>
      <c r="AP124" s="13" t="str">
        <f t="shared" ca="1" si="57"/>
        <v/>
      </c>
      <c r="AQ124" s="58" t="str">
        <f t="shared" ca="1" si="58"/>
        <v/>
      </c>
    </row>
    <row r="125" spans="1:43" x14ac:dyDescent="0.2">
      <c r="A125" t="s">
        <v>1266</v>
      </c>
      <c r="D125" s="13">
        <f t="shared" ref="D125:O134" si="71">IF(IFERROR(FIND(D$3,$A125),0)&gt;0,D$4,0)</f>
        <v>0</v>
      </c>
      <c r="E125" s="13">
        <f t="shared" ca="1" si="71"/>
        <v>1</v>
      </c>
      <c r="F125" s="13">
        <f t="shared" ca="1" si="71"/>
        <v>1</v>
      </c>
      <c r="G125" s="13">
        <f t="shared" ca="1" si="71"/>
        <v>1</v>
      </c>
      <c r="H125" s="13">
        <f t="shared" si="71"/>
        <v>0</v>
      </c>
      <c r="I125" s="13">
        <f t="shared" ca="1" si="71"/>
        <v>1</v>
      </c>
      <c r="J125" s="13">
        <f t="shared" ca="1" si="71"/>
        <v>1</v>
      </c>
      <c r="K125" s="13">
        <f t="shared" si="71"/>
        <v>0</v>
      </c>
      <c r="L125" s="13">
        <f t="shared" si="71"/>
        <v>0</v>
      </c>
      <c r="M125" s="13">
        <f t="shared" ca="1" si="71"/>
        <v>0</v>
      </c>
      <c r="N125" s="13">
        <f t="shared" ca="1" si="71"/>
        <v>0</v>
      </c>
      <c r="O125" s="13">
        <f t="shared" ca="1" si="71"/>
        <v>0</v>
      </c>
      <c r="P125" s="13">
        <f t="shared" ca="1" si="42"/>
        <v>5</v>
      </c>
      <c r="Q125">
        <f t="shared" si="67"/>
        <v>3</v>
      </c>
      <c r="R125" s="13" t="str">
        <f t="shared" ref="R125:Y134" si="72">RIGHT(LEFT($A125,R$3+$Q125),2)</f>
        <v>3C</v>
      </c>
      <c r="S125" s="13" t="str">
        <f t="shared" si="72"/>
        <v>3G</v>
      </c>
      <c r="T125" s="13" t="str">
        <f t="shared" si="72"/>
        <v>3B</v>
      </c>
      <c r="U125" s="13" t="str">
        <f t="shared" si="72"/>
        <v>3D</v>
      </c>
      <c r="V125" s="13" t="str">
        <f t="shared" si="72"/>
        <v>3J</v>
      </c>
      <c r="W125" s="13" t="str">
        <f t="shared" si="72"/>
        <v>3F</v>
      </c>
      <c r="X125" s="13" t="str">
        <f t="shared" si="72"/>
        <v>3L</v>
      </c>
      <c r="Y125" s="13" t="str">
        <f t="shared" si="72"/>
        <v>3K</v>
      </c>
      <c r="AA125" s="13" t="str">
        <f t="shared" ca="1" si="43"/>
        <v/>
      </c>
      <c r="AB125" s="13" t="str">
        <f t="shared" ca="1" si="44"/>
        <v/>
      </c>
      <c r="AC125" s="13" t="str">
        <f t="shared" ca="1" si="45"/>
        <v/>
      </c>
      <c r="AD125" s="13" t="str">
        <f t="shared" ca="1" si="46"/>
        <v/>
      </c>
      <c r="AE125" s="13" t="str">
        <f t="shared" ca="1" si="47"/>
        <v/>
      </c>
      <c r="AF125" s="13" t="str">
        <f t="shared" ca="1" si="48"/>
        <v/>
      </c>
      <c r="AG125" s="13" t="str">
        <f t="shared" ca="1" si="49"/>
        <v/>
      </c>
      <c r="AH125" s="13" t="str">
        <f t="shared" ca="1" si="50"/>
        <v/>
      </c>
      <c r="AJ125" s="6" t="str">
        <f t="shared" ca="1" si="51"/>
        <v/>
      </c>
      <c r="AK125" s="13" t="str">
        <f t="shared" ca="1" si="52"/>
        <v/>
      </c>
      <c r="AL125" s="13" t="str">
        <f t="shared" ca="1" si="53"/>
        <v/>
      </c>
      <c r="AM125" s="13" t="str">
        <f t="shared" ca="1" si="54"/>
        <v/>
      </c>
      <c r="AN125" s="13" t="str">
        <f t="shared" ca="1" si="55"/>
        <v/>
      </c>
      <c r="AO125" s="13" t="str">
        <f t="shared" ca="1" si="56"/>
        <v/>
      </c>
      <c r="AP125" s="13" t="str">
        <f t="shared" ca="1" si="57"/>
        <v/>
      </c>
      <c r="AQ125" s="58" t="str">
        <f t="shared" ca="1" si="58"/>
        <v/>
      </c>
    </row>
    <row r="126" spans="1:43" x14ac:dyDescent="0.2">
      <c r="A126" t="s">
        <v>1267</v>
      </c>
      <c r="D126" s="13">
        <f t="shared" si="71"/>
        <v>0</v>
      </c>
      <c r="E126" s="13">
        <f t="shared" ca="1" si="71"/>
        <v>1</v>
      </c>
      <c r="F126" s="13">
        <f t="shared" ca="1" si="71"/>
        <v>1</v>
      </c>
      <c r="G126" s="13">
        <f t="shared" ca="1" si="71"/>
        <v>1</v>
      </c>
      <c r="H126" s="13">
        <f t="shared" si="71"/>
        <v>0</v>
      </c>
      <c r="I126" s="13">
        <f t="shared" ca="1" si="71"/>
        <v>1</v>
      </c>
      <c r="J126" s="13">
        <f t="shared" ca="1" si="71"/>
        <v>1</v>
      </c>
      <c r="K126" s="13">
        <f t="shared" si="71"/>
        <v>0</v>
      </c>
      <c r="L126" s="13">
        <f t="shared" ca="1" si="71"/>
        <v>1</v>
      </c>
      <c r="M126" s="13">
        <f t="shared" si="71"/>
        <v>0</v>
      </c>
      <c r="N126" s="13">
        <f t="shared" ca="1" si="71"/>
        <v>0</v>
      </c>
      <c r="O126" s="13">
        <f t="shared" ca="1" si="71"/>
        <v>0</v>
      </c>
      <c r="P126" s="13">
        <f t="shared" ca="1" si="42"/>
        <v>6</v>
      </c>
      <c r="Q126">
        <f t="shared" si="67"/>
        <v>3</v>
      </c>
      <c r="R126" s="13" t="str">
        <f t="shared" si="72"/>
        <v>3C</v>
      </c>
      <c r="S126" s="13" t="str">
        <f t="shared" si="72"/>
        <v>3G</v>
      </c>
      <c r="T126" s="13" t="str">
        <f t="shared" si="72"/>
        <v>3B</v>
      </c>
      <c r="U126" s="13" t="str">
        <f t="shared" si="72"/>
        <v>3D</v>
      </c>
      <c r="V126" s="13" t="str">
        <f t="shared" si="72"/>
        <v>3I</v>
      </c>
      <c r="W126" s="13" t="str">
        <f t="shared" si="72"/>
        <v>3F</v>
      </c>
      <c r="X126" s="13" t="str">
        <f t="shared" si="72"/>
        <v>3L</v>
      </c>
      <c r="Y126" s="13" t="str">
        <f t="shared" si="72"/>
        <v>3K</v>
      </c>
      <c r="AA126" s="13" t="str">
        <f t="shared" ca="1" si="43"/>
        <v/>
      </c>
      <c r="AB126" s="13" t="str">
        <f t="shared" ca="1" si="44"/>
        <v/>
      </c>
      <c r="AC126" s="13" t="str">
        <f t="shared" ca="1" si="45"/>
        <v/>
      </c>
      <c r="AD126" s="13" t="str">
        <f t="shared" ca="1" si="46"/>
        <v/>
      </c>
      <c r="AE126" s="13" t="str">
        <f t="shared" ca="1" si="47"/>
        <v/>
      </c>
      <c r="AF126" s="13" t="str">
        <f t="shared" ca="1" si="48"/>
        <v/>
      </c>
      <c r="AG126" s="13" t="str">
        <f t="shared" ca="1" si="49"/>
        <v/>
      </c>
      <c r="AH126" s="13" t="str">
        <f t="shared" ca="1" si="50"/>
        <v/>
      </c>
      <c r="AJ126" s="6" t="str">
        <f t="shared" ca="1" si="51"/>
        <v/>
      </c>
      <c r="AK126" s="13" t="str">
        <f t="shared" ca="1" si="52"/>
        <v/>
      </c>
      <c r="AL126" s="13" t="str">
        <f t="shared" ca="1" si="53"/>
        <v/>
      </c>
      <c r="AM126" s="13" t="str">
        <f t="shared" ca="1" si="54"/>
        <v/>
      </c>
      <c r="AN126" s="13" t="str">
        <f t="shared" ca="1" si="55"/>
        <v/>
      </c>
      <c r="AO126" s="13" t="str">
        <f t="shared" ca="1" si="56"/>
        <v/>
      </c>
      <c r="AP126" s="13" t="str">
        <f t="shared" ca="1" si="57"/>
        <v/>
      </c>
      <c r="AQ126" s="58" t="str">
        <f t="shared" ca="1" si="58"/>
        <v/>
      </c>
    </row>
    <row r="127" spans="1:43" x14ac:dyDescent="0.2">
      <c r="A127" t="s">
        <v>1268</v>
      </c>
      <c r="D127" s="13">
        <f t="shared" si="71"/>
        <v>0</v>
      </c>
      <c r="E127" s="13">
        <f t="shared" ca="1" si="71"/>
        <v>1</v>
      </c>
      <c r="F127" s="13">
        <f t="shared" ca="1" si="71"/>
        <v>1</v>
      </c>
      <c r="G127" s="13">
        <f t="shared" ca="1" si="71"/>
        <v>1</v>
      </c>
      <c r="H127" s="13">
        <f t="shared" si="71"/>
        <v>0</v>
      </c>
      <c r="I127" s="13">
        <f t="shared" ca="1" si="71"/>
        <v>1</v>
      </c>
      <c r="J127" s="13">
        <f t="shared" ca="1" si="71"/>
        <v>1</v>
      </c>
      <c r="K127" s="13">
        <f t="shared" si="71"/>
        <v>0</v>
      </c>
      <c r="L127" s="13">
        <f t="shared" ca="1" si="71"/>
        <v>1</v>
      </c>
      <c r="M127" s="13">
        <f t="shared" ca="1" si="71"/>
        <v>0</v>
      </c>
      <c r="N127" s="13">
        <f t="shared" si="71"/>
        <v>0</v>
      </c>
      <c r="O127" s="13">
        <f t="shared" ca="1" si="71"/>
        <v>0</v>
      </c>
      <c r="P127" s="13">
        <f t="shared" ca="1" si="42"/>
        <v>6</v>
      </c>
      <c r="Q127">
        <f t="shared" si="67"/>
        <v>3</v>
      </c>
      <c r="R127" s="13" t="str">
        <f t="shared" si="72"/>
        <v>3C</v>
      </c>
      <c r="S127" s="13" t="str">
        <f t="shared" si="72"/>
        <v>3G</v>
      </c>
      <c r="T127" s="13" t="str">
        <f t="shared" si="72"/>
        <v>3B</v>
      </c>
      <c r="U127" s="13" t="str">
        <f t="shared" si="72"/>
        <v>3D</v>
      </c>
      <c r="V127" s="13" t="str">
        <f t="shared" si="72"/>
        <v>3J</v>
      </c>
      <c r="W127" s="13" t="str">
        <f t="shared" si="72"/>
        <v>3F</v>
      </c>
      <c r="X127" s="13" t="str">
        <f t="shared" si="72"/>
        <v>3L</v>
      </c>
      <c r="Y127" s="13" t="str">
        <f t="shared" si="72"/>
        <v>3I</v>
      </c>
      <c r="AA127" s="13" t="str">
        <f t="shared" ca="1" si="43"/>
        <v/>
      </c>
      <c r="AB127" s="13" t="str">
        <f t="shared" ca="1" si="44"/>
        <v/>
      </c>
      <c r="AC127" s="13" t="str">
        <f t="shared" ca="1" si="45"/>
        <v/>
      </c>
      <c r="AD127" s="13" t="str">
        <f t="shared" ca="1" si="46"/>
        <v/>
      </c>
      <c r="AE127" s="13" t="str">
        <f t="shared" ca="1" si="47"/>
        <v/>
      </c>
      <c r="AF127" s="13" t="str">
        <f t="shared" ca="1" si="48"/>
        <v/>
      </c>
      <c r="AG127" s="13" t="str">
        <f t="shared" ca="1" si="49"/>
        <v/>
      </c>
      <c r="AH127" s="13" t="str">
        <f t="shared" ca="1" si="50"/>
        <v/>
      </c>
      <c r="AJ127" s="6" t="str">
        <f t="shared" ca="1" si="51"/>
        <v/>
      </c>
      <c r="AK127" s="13" t="str">
        <f t="shared" ca="1" si="52"/>
        <v/>
      </c>
      <c r="AL127" s="13" t="str">
        <f t="shared" ca="1" si="53"/>
        <v/>
      </c>
      <c r="AM127" s="13" t="str">
        <f t="shared" ca="1" si="54"/>
        <v/>
      </c>
      <c r="AN127" s="13" t="str">
        <f t="shared" ca="1" si="55"/>
        <v/>
      </c>
      <c r="AO127" s="13" t="str">
        <f t="shared" ca="1" si="56"/>
        <v/>
      </c>
      <c r="AP127" s="13" t="str">
        <f t="shared" ca="1" si="57"/>
        <v/>
      </c>
      <c r="AQ127" s="58" t="str">
        <f t="shared" ca="1" si="58"/>
        <v/>
      </c>
    </row>
    <row r="128" spans="1:43" x14ac:dyDescent="0.2">
      <c r="A128" t="s">
        <v>1269</v>
      </c>
      <c r="D128" s="13">
        <f t="shared" si="71"/>
        <v>0</v>
      </c>
      <c r="E128" s="13">
        <f t="shared" ca="1" si="71"/>
        <v>1</v>
      </c>
      <c r="F128" s="13">
        <f t="shared" ca="1" si="71"/>
        <v>1</v>
      </c>
      <c r="G128" s="13">
        <f t="shared" ca="1" si="71"/>
        <v>1</v>
      </c>
      <c r="H128" s="13">
        <f t="shared" si="71"/>
        <v>0</v>
      </c>
      <c r="I128" s="13">
        <f t="shared" ca="1" si="71"/>
        <v>1</v>
      </c>
      <c r="J128" s="13">
        <f t="shared" ca="1" si="71"/>
        <v>1</v>
      </c>
      <c r="K128" s="13">
        <f t="shared" si="71"/>
        <v>0</v>
      </c>
      <c r="L128" s="13">
        <f t="shared" ca="1" si="71"/>
        <v>1</v>
      </c>
      <c r="M128" s="13">
        <f t="shared" ca="1" si="71"/>
        <v>0</v>
      </c>
      <c r="N128" s="13">
        <f t="shared" ca="1" si="71"/>
        <v>0</v>
      </c>
      <c r="O128" s="13">
        <f t="shared" si="71"/>
        <v>0</v>
      </c>
      <c r="P128" s="13">
        <f t="shared" ca="1" si="42"/>
        <v>6</v>
      </c>
      <c r="Q128">
        <f t="shared" si="67"/>
        <v>3</v>
      </c>
      <c r="R128" s="13" t="str">
        <f t="shared" si="72"/>
        <v>3C</v>
      </c>
      <c r="S128" s="13" t="str">
        <f t="shared" si="72"/>
        <v>3G</v>
      </c>
      <c r="T128" s="13" t="str">
        <f t="shared" si="72"/>
        <v>3B</v>
      </c>
      <c r="U128" s="13" t="str">
        <f t="shared" si="72"/>
        <v>3D</v>
      </c>
      <c r="V128" s="13" t="str">
        <f t="shared" si="72"/>
        <v>3J</v>
      </c>
      <c r="W128" s="13" t="str">
        <f t="shared" si="72"/>
        <v>3F</v>
      </c>
      <c r="X128" s="13" t="str">
        <f t="shared" si="72"/>
        <v>3I</v>
      </c>
      <c r="Y128" s="13" t="str">
        <f t="shared" si="72"/>
        <v>3K</v>
      </c>
      <c r="AA128" s="13" t="str">
        <f t="shared" ca="1" si="43"/>
        <v/>
      </c>
      <c r="AB128" s="13" t="str">
        <f t="shared" ca="1" si="44"/>
        <v/>
      </c>
      <c r="AC128" s="13" t="str">
        <f t="shared" ca="1" si="45"/>
        <v/>
      </c>
      <c r="AD128" s="13" t="str">
        <f t="shared" ca="1" si="46"/>
        <v/>
      </c>
      <c r="AE128" s="13" t="str">
        <f t="shared" ca="1" si="47"/>
        <v/>
      </c>
      <c r="AF128" s="13" t="str">
        <f t="shared" ca="1" si="48"/>
        <v/>
      </c>
      <c r="AG128" s="13" t="str">
        <f t="shared" ca="1" si="49"/>
        <v/>
      </c>
      <c r="AH128" s="13" t="str">
        <f t="shared" ca="1" si="50"/>
        <v/>
      </c>
      <c r="AJ128" s="6" t="str">
        <f t="shared" ca="1" si="51"/>
        <v/>
      </c>
      <c r="AK128" s="13" t="str">
        <f t="shared" ca="1" si="52"/>
        <v/>
      </c>
      <c r="AL128" s="13" t="str">
        <f t="shared" ca="1" si="53"/>
        <v/>
      </c>
      <c r="AM128" s="13" t="str">
        <f t="shared" ca="1" si="54"/>
        <v/>
      </c>
      <c r="AN128" s="13" t="str">
        <f t="shared" ca="1" si="55"/>
        <v/>
      </c>
      <c r="AO128" s="13" t="str">
        <f t="shared" ca="1" si="56"/>
        <v/>
      </c>
      <c r="AP128" s="13" t="str">
        <f t="shared" ca="1" si="57"/>
        <v/>
      </c>
      <c r="AQ128" s="58" t="str">
        <f t="shared" ca="1" si="58"/>
        <v/>
      </c>
    </row>
    <row r="129" spans="1:43" x14ac:dyDescent="0.2">
      <c r="A129" t="s">
        <v>1270</v>
      </c>
      <c r="D129" s="13">
        <f t="shared" si="71"/>
        <v>0</v>
      </c>
      <c r="E129" s="13">
        <f t="shared" ca="1" si="71"/>
        <v>1</v>
      </c>
      <c r="F129" s="13">
        <f t="shared" ca="1" si="71"/>
        <v>1</v>
      </c>
      <c r="G129" s="13">
        <f t="shared" ca="1" si="71"/>
        <v>1</v>
      </c>
      <c r="H129" s="13">
        <f t="shared" si="71"/>
        <v>0</v>
      </c>
      <c r="I129" s="13">
        <f t="shared" ca="1" si="71"/>
        <v>1</v>
      </c>
      <c r="J129" s="13">
        <f t="shared" ca="1" si="71"/>
        <v>1</v>
      </c>
      <c r="K129" s="13">
        <f t="shared" ca="1" si="71"/>
        <v>1</v>
      </c>
      <c r="L129" s="13">
        <f t="shared" si="71"/>
        <v>0</v>
      </c>
      <c r="M129" s="13">
        <f t="shared" si="71"/>
        <v>0</v>
      </c>
      <c r="N129" s="13">
        <f t="shared" ca="1" si="71"/>
        <v>0</v>
      </c>
      <c r="O129" s="13">
        <f t="shared" ca="1" si="71"/>
        <v>0</v>
      </c>
      <c r="P129" s="13">
        <f t="shared" ca="1" si="42"/>
        <v>6</v>
      </c>
      <c r="Q129">
        <f t="shared" si="67"/>
        <v>3</v>
      </c>
      <c r="R129" s="13" t="str">
        <f t="shared" si="72"/>
        <v>3C</v>
      </c>
      <c r="S129" s="13" t="str">
        <f t="shared" si="72"/>
        <v>3G</v>
      </c>
      <c r="T129" s="13" t="str">
        <f t="shared" si="72"/>
        <v>3B</v>
      </c>
      <c r="U129" s="13" t="str">
        <f t="shared" si="72"/>
        <v>3D</v>
      </c>
      <c r="V129" s="13" t="str">
        <f t="shared" si="72"/>
        <v>3H</v>
      </c>
      <c r="W129" s="13" t="str">
        <f t="shared" si="72"/>
        <v>3F</v>
      </c>
      <c r="X129" s="13" t="str">
        <f t="shared" si="72"/>
        <v>3L</v>
      </c>
      <c r="Y129" s="13" t="str">
        <f t="shared" si="72"/>
        <v>3K</v>
      </c>
      <c r="AA129" s="13" t="str">
        <f t="shared" ca="1" si="43"/>
        <v/>
      </c>
      <c r="AB129" s="13" t="str">
        <f t="shared" ca="1" si="44"/>
        <v/>
      </c>
      <c r="AC129" s="13" t="str">
        <f t="shared" ca="1" si="45"/>
        <v/>
      </c>
      <c r="AD129" s="13" t="str">
        <f t="shared" ca="1" si="46"/>
        <v/>
      </c>
      <c r="AE129" s="13" t="str">
        <f t="shared" ca="1" si="47"/>
        <v/>
      </c>
      <c r="AF129" s="13" t="str">
        <f t="shared" ca="1" si="48"/>
        <v/>
      </c>
      <c r="AG129" s="13" t="str">
        <f t="shared" ca="1" si="49"/>
        <v/>
      </c>
      <c r="AH129" s="13" t="str">
        <f t="shared" ca="1" si="50"/>
        <v/>
      </c>
      <c r="AJ129" s="6" t="str">
        <f t="shared" ca="1" si="51"/>
        <v/>
      </c>
      <c r="AK129" s="13" t="str">
        <f t="shared" ca="1" si="52"/>
        <v/>
      </c>
      <c r="AL129" s="13" t="str">
        <f t="shared" ca="1" si="53"/>
        <v/>
      </c>
      <c r="AM129" s="13" t="str">
        <f t="shared" ca="1" si="54"/>
        <v/>
      </c>
      <c r="AN129" s="13" t="str">
        <f t="shared" ca="1" si="55"/>
        <v/>
      </c>
      <c r="AO129" s="13" t="str">
        <f t="shared" ca="1" si="56"/>
        <v/>
      </c>
      <c r="AP129" s="13" t="str">
        <f t="shared" ca="1" si="57"/>
        <v/>
      </c>
      <c r="AQ129" s="58" t="str">
        <f t="shared" ca="1" si="58"/>
        <v/>
      </c>
    </row>
    <row r="130" spans="1:43" x14ac:dyDescent="0.2">
      <c r="A130" t="s">
        <v>1271</v>
      </c>
      <c r="D130" s="13">
        <f t="shared" si="71"/>
        <v>0</v>
      </c>
      <c r="E130" s="13">
        <f t="shared" ca="1" si="71"/>
        <v>1</v>
      </c>
      <c r="F130" s="13">
        <f t="shared" ca="1" si="71"/>
        <v>1</v>
      </c>
      <c r="G130" s="13">
        <f t="shared" ca="1" si="71"/>
        <v>1</v>
      </c>
      <c r="H130" s="13">
        <f t="shared" si="71"/>
        <v>0</v>
      </c>
      <c r="I130" s="13">
        <f t="shared" ca="1" si="71"/>
        <v>1</v>
      </c>
      <c r="J130" s="13">
        <f t="shared" ca="1" si="71"/>
        <v>1</v>
      </c>
      <c r="K130" s="13">
        <f t="shared" ca="1" si="71"/>
        <v>1</v>
      </c>
      <c r="L130" s="13">
        <f t="shared" si="71"/>
        <v>0</v>
      </c>
      <c r="M130" s="13">
        <f t="shared" ca="1" si="71"/>
        <v>0</v>
      </c>
      <c r="N130" s="13">
        <f t="shared" si="71"/>
        <v>0</v>
      </c>
      <c r="O130" s="13">
        <f t="shared" ca="1" si="71"/>
        <v>0</v>
      </c>
      <c r="P130" s="13">
        <f t="shared" ca="1" si="42"/>
        <v>6</v>
      </c>
      <c r="Q130">
        <f t="shared" si="67"/>
        <v>3</v>
      </c>
      <c r="R130" s="13" t="str">
        <f t="shared" si="72"/>
        <v>3C</v>
      </c>
      <c r="S130" s="13" t="str">
        <f t="shared" si="72"/>
        <v>3G</v>
      </c>
      <c r="T130" s="13" t="str">
        <f t="shared" si="72"/>
        <v>3B</v>
      </c>
      <c r="U130" s="13" t="str">
        <f t="shared" si="72"/>
        <v>3D</v>
      </c>
      <c r="V130" s="13" t="str">
        <f t="shared" si="72"/>
        <v>3H</v>
      </c>
      <c r="W130" s="13" t="str">
        <f t="shared" si="72"/>
        <v>3F</v>
      </c>
      <c r="X130" s="13" t="str">
        <f t="shared" si="72"/>
        <v>3L</v>
      </c>
      <c r="Y130" s="13" t="str">
        <f t="shared" si="72"/>
        <v>3J</v>
      </c>
      <c r="AA130" s="13" t="str">
        <f t="shared" ca="1" si="43"/>
        <v/>
      </c>
      <c r="AB130" s="13" t="str">
        <f t="shared" ca="1" si="44"/>
        <v/>
      </c>
      <c r="AC130" s="13" t="str">
        <f t="shared" ca="1" si="45"/>
        <v/>
      </c>
      <c r="AD130" s="13" t="str">
        <f t="shared" ca="1" si="46"/>
        <v/>
      </c>
      <c r="AE130" s="13" t="str">
        <f t="shared" ca="1" si="47"/>
        <v/>
      </c>
      <c r="AF130" s="13" t="str">
        <f t="shared" ca="1" si="48"/>
        <v/>
      </c>
      <c r="AG130" s="13" t="str">
        <f t="shared" ca="1" si="49"/>
        <v/>
      </c>
      <c r="AH130" s="13" t="str">
        <f t="shared" ca="1" si="50"/>
        <v/>
      </c>
      <c r="AJ130" s="6" t="str">
        <f t="shared" ca="1" si="51"/>
        <v/>
      </c>
      <c r="AK130" s="13" t="str">
        <f t="shared" ca="1" si="52"/>
        <v/>
      </c>
      <c r="AL130" s="13" t="str">
        <f t="shared" ca="1" si="53"/>
        <v/>
      </c>
      <c r="AM130" s="13" t="str">
        <f t="shared" ca="1" si="54"/>
        <v/>
      </c>
      <c r="AN130" s="13" t="str">
        <f t="shared" ca="1" si="55"/>
        <v/>
      </c>
      <c r="AO130" s="13" t="str">
        <f t="shared" ca="1" si="56"/>
        <v/>
      </c>
      <c r="AP130" s="13" t="str">
        <f t="shared" ca="1" si="57"/>
        <v/>
      </c>
      <c r="AQ130" s="58" t="str">
        <f t="shared" ca="1" si="58"/>
        <v/>
      </c>
    </row>
    <row r="131" spans="1:43" x14ac:dyDescent="0.2">
      <c r="A131" t="s">
        <v>1272</v>
      </c>
      <c r="D131" s="13">
        <f t="shared" si="71"/>
        <v>0</v>
      </c>
      <c r="E131" s="13">
        <f t="shared" ca="1" si="71"/>
        <v>1</v>
      </c>
      <c r="F131" s="13">
        <f t="shared" ca="1" si="71"/>
        <v>1</v>
      </c>
      <c r="G131" s="13">
        <f t="shared" ca="1" si="71"/>
        <v>1</v>
      </c>
      <c r="H131" s="13">
        <f t="shared" si="71"/>
        <v>0</v>
      </c>
      <c r="I131" s="13">
        <f t="shared" ca="1" si="71"/>
        <v>1</v>
      </c>
      <c r="J131" s="13">
        <f t="shared" ca="1" si="71"/>
        <v>1</v>
      </c>
      <c r="K131" s="13">
        <f t="shared" ca="1" si="71"/>
        <v>1</v>
      </c>
      <c r="L131" s="13">
        <f t="shared" si="71"/>
        <v>0</v>
      </c>
      <c r="M131" s="13">
        <f t="shared" ca="1" si="71"/>
        <v>0</v>
      </c>
      <c r="N131" s="13">
        <f t="shared" ca="1" si="71"/>
        <v>0</v>
      </c>
      <c r="O131" s="13">
        <f t="shared" si="71"/>
        <v>0</v>
      </c>
      <c r="P131" s="13">
        <f t="shared" ca="1" si="42"/>
        <v>6</v>
      </c>
      <c r="Q131">
        <f t="shared" si="67"/>
        <v>3</v>
      </c>
      <c r="R131" s="13" t="str">
        <f t="shared" si="72"/>
        <v>3H</v>
      </c>
      <c r="S131" s="13" t="str">
        <f t="shared" si="72"/>
        <v>3G</v>
      </c>
      <c r="T131" s="13" t="str">
        <f t="shared" si="72"/>
        <v>3B</v>
      </c>
      <c r="U131" s="13" t="str">
        <f t="shared" si="72"/>
        <v>3C</v>
      </c>
      <c r="V131" s="13" t="str">
        <f t="shared" si="72"/>
        <v>3J</v>
      </c>
      <c r="W131" s="13" t="str">
        <f t="shared" si="72"/>
        <v>3F</v>
      </c>
      <c r="X131" s="13" t="str">
        <f t="shared" si="72"/>
        <v>3D</v>
      </c>
      <c r="Y131" s="13" t="str">
        <f t="shared" si="72"/>
        <v>3K</v>
      </c>
      <c r="AA131" s="13" t="str">
        <f t="shared" ca="1" si="43"/>
        <v/>
      </c>
      <c r="AB131" s="13" t="str">
        <f t="shared" ca="1" si="44"/>
        <v/>
      </c>
      <c r="AC131" s="13" t="str">
        <f t="shared" ca="1" si="45"/>
        <v/>
      </c>
      <c r="AD131" s="13" t="str">
        <f t="shared" ca="1" si="46"/>
        <v/>
      </c>
      <c r="AE131" s="13" t="str">
        <f t="shared" ca="1" si="47"/>
        <v/>
      </c>
      <c r="AF131" s="13" t="str">
        <f t="shared" ca="1" si="48"/>
        <v/>
      </c>
      <c r="AG131" s="13" t="str">
        <f t="shared" ca="1" si="49"/>
        <v/>
      </c>
      <c r="AH131" s="13" t="str">
        <f t="shared" ca="1" si="50"/>
        <v/>
      </c>
      <c r="AJ131" s="6" t="str">
        <f t="shared" ca="1" si="51"/>
        <v/>
      </c>
      <c r="AK131" s="13" t="str">
        <f t="shared" ca="1" si="52"/>
        <v/>
      </c>
      <c r="AL131" s="13" t="str">
        <f t="shared" ca="1" si="53"/>
        <v/>
      </c>
      <c r="AM131" s="13" t="str">
        <f t="shared" ca="1" si="54"/>
        <v/>
      </c>
      <c r="AN131" s="13" t="str">
        <f t="shared" ca="1" si="55"/>
        <v/>
      </c>
      <c r="AO131" s="13" t="str">
        <f t="shared" ca="1" si="56"/>
        <v/>
      </c>
      <c r="AP131" s="13" t="str">
        <f t="shared" ca="1" si="57"/>
        <v/>
      </c>
      <c r="AQ131" s="58" t="str">
        <f t="shared" ca="1" si="58"/>
        <v/>
      </c>
    </row>
    <row r="132" spans="1:43" x14ac:dyDescent="0.2">
      <c r="A132" t="s">
        <v>1273</v>
      </c>
      <c r="D132" s="13">
        <f t="shared" si="71"/>
        <v>0</v>
      </c>
      <c r="E132" s="13">
        <f t="shared" ca="1" si="71"/>
        <v>1</v>
      </c>
      <c r="F132" s="13">
        <f t="shared" ca="1" si="71"/>
        <v>1</v>
      </c>
      <c r="G132" s="13">
        <f t="shared" ca="1" si="71"/>
        <v>1</v>
      </c>
      <c r="H132" s="13">
        <f t="shared" si="71"/>
        <v>0</v>
      </c>
      <c r="I132" s="13">
        <f t="shared" ca="1" si="71"/>
        <v>1</v>
      </c>
      <c r="J132" s="13">
        <f t="shared" ca="1" si="71"/>
        <v>1</v>
      </c>
      <c r="K132" s="13">
        <f t="shared" ca="1" si="71"/>
        <v>1</v>
      </c>
      <c r="L132" s="13">
        <f t="shared" ca="1" si="71"/>
        <v>1</v>
      </c>
      <c r="M132" s="13">
        <f t="shared" si="71"/>
        <v>0</v>
      </c>
      <c r="N132" s="13">
        <f t="shared" si="71"/>
        <v>0</v>
      </c>
      <c r="O132" s="13">
        <f t="shared" ca="1" si="71"/>
        <v>0</v>
      </c>
      <c r="P132" s="13">
        <f t="shared" ca="1" si="42"/>
        <v>7</v>
      </c>
      <c r="Q132">
        <f t="shared" si="67"/>
        <v>3</v>
      </c>
      <c r="R132" s="13" t="str">
        <f t="shared" si="72"/>
        <v>3C</v>
      </c>
      <c r="S132" s="13" t="str">
        <f t="shared" si="72"/>
        <v>3G</v>
      </c>
      <c r="T132" s="13" t="str">
        <f t="shared" si="72"/>
        <v>3B</v>
      </c>
      <c r="U132" s="13" t="str">
        <f t="shared" si="72"/>
        <v>3D</v>
      </c>
      <c r="V132" s="13" t="str">
        <f t="shared" si="72"/>
        <v>3H</v>
      </c>
      <c r="W132" s="13" t="str">
        <f t="shared" si="72"/>
        <v>3F</v>
      </c>
      <c r="X132" s="13" t="str">
        <f t="shared" si="72"/>
        <v>3L</v>
      </c>
      <c r="Y132" s="13" t="str">
        <f t="shared" si="72"/>
        <v>3I</v>
      </c>
      <c r="AA132" s="13" t="str">
        <f t="shared" ca="1" si="43"/>
        <v/>
      </c>
      <c r="AB132" s="13" t="str">
        <f t="shared" ca="1" si="44"/>
        <v/>
      </c>
      <c r="AC132" s="13" t="str">
        <f t="shared" ca="1" si="45"/>
        <v/>
      </c>
      <c r="AD132" s="13" t="str">
        <f t="shared" ca="1" si="46"/>
        <v/>
      </c>
      <c r="AE132" s="13" t="str">
        <f t="shared" ca="1" si="47"/>
        <v/>
      </c>
      <c r="AF132" s="13" t="str">
        <f t="shared" ca="1" si="48"/>
        <v/>
      </c>
      <c r="AG132" s="13" t="str">
        <f t="shared" ca="1" si="49"/>
        <v/>
      </c>
      <c r="AH132" s="13" t="str">
        <f t="shared" ca="1" si="50"/>
        <v/>
      </c>
      <c r="AJ132" s="6" t="str">
        <f t="shared" ca="1" si="51"/>
        <v/>
      </c>
      <c r="AK132" s="13" t="str">
        <f t="shared" ca="1" si="52"/>
        <v/>
      </c>
      <c r="AL132" s="13" t="str">
        <f t="shared" ca="1" si="53"/>
        <v/>
      </c>
      <c r="AM132" s="13" t="str">
        <f t="shared" ca="1" si="54"/>
        <v/>
      </c>
      <c r="AN132" s="13" t="str">
        <f t="shared" ca="1" si="55"/>
        <v/>
      </c>
      <c r="AO132" s="13" t="str">
        <f t="shared" ca="1" si="56"/>
        <v/>
      </c>
      <c r="AP132" s="13" t="str">
        <f t="shared" ca="1" si="57"/>
        <v/>
      </c>
      <c r="AQ132" s="58" t="str">
        <f t="shared" ca="1" si="58"/>
        <v/>
      </c>
    </row>
    <row r="133" spans="1:43" x14ac:dyDescent="0.2">
      <c r="A133" t="s">
        <v>1274</v>
      </c>
      <c r="D133" s="13">
        <f t="shared" si="71"/>
        <v>0</v>
      </c>
      <c r="E133" s="13">
        <f t="shared" ca="1" si="71"/>
        <v>1</v>
      </c>
      <c r="F133" s="13">
        <f t="shared" ca="1" si="71"/>
        <v>1</v>
      </c>
      <c r="G133" s="13">
        <f t="shared" ca="1" si="71"/>
        <v>1</v>
      </c>
      <c r="H133" s="13">
        <f t="shared" si="71"/>
        <v>0</v>
      </c>
      <c r="I133" s="13">
        <f t="shared" ca="1" si="71"/>
        <v>1</v>
      </c>
      <c r="J133" s="13">
        <f t="shared" ca="1" si="71"/>
        <v>1</v>
      </c>
      <c r="K133" s="13">
        <f t="shared" ca="1" si="71"/>
        <v>1</v>
      </c>
      <c r="L133" s="13">
        <f t="shared" ca="1" si="71"/>
        <v>1</v>
      </c>
      <c r="M133" s="13">
        <f t="shared" si="71"/>
        <v>0</v>
      </c>
      <c r="N133" s="13">
        <f t="shared" ca="1" si="71"/>
        <v>0</v>
      </c>
      <c r="O133" s="13">
        <f t="shared" si="71"/>
        <v>0</v>
      </c>
      <c r="P133" s="13">
        <f t="shared" ref="P133:P196" ca="1" si="73">SUM(D133:O133)</f>
        <v>7</v>
      </c>
      <c r="Q133">
        <f t="shared" si="67"/>
        <v>3</v>
      </c>
      <c r="R133" s="13" t="str">
        <f t="shared" si="72"/>
        <v>3C</v>
      </c>
      <c r="S133" s="13" t="str">
        <f t="shared" si="72"/>
        <v>3G</v>
      </c>
      <c r="T133" s="13" t="str">
        <f t="shared" si="72"/>
        <v>3B</v>
      </c>
      <c r="U133" s="13" t="str">
        <f t="shared" si="72"/>
        <v>3D</v>
      </c>
      <c r="V133" s="13" t="str">
        <f t="shared" si="72"/>
        <v>3H</v>
      </c>
      <c r="W133" s="13" t="str">
        <f t="shared" si="72"/>
        <v>3F</v>
      </c>
      <c r="X133" s="13" t="str">
        <f t="shared" si="72"/>
        <v>3I</v>
      </c>
      <c r="Y133" s="13" t="str">
        <f t="shared" si="72"/>
        <v>3K</v>
      </c>
      <c r="AA133" s="13" t="str">
        <f t="shared" ref="AA133:AA196" ca="1" si="74">IF($P133=8,R133,"")</f>
        <v/>
      </c>
      <c r="AB133" s="13" t="str">
        <f t="shared" ref="AB133:AB196" ca="1" si="75">IF($P133=8,S133,"")</f>
        <v/>
      </c>
      <c r="AC133" s="13" t="str">
        <f t="shared" ref="AC133:AC196" ca="1" si="76">IF($P133=8,T133,"")</f>
        <v/>
      </c>
      <c r="AD133" s="13" t="str">
        <f t="shared" ref="AD133:AD196" ca="1" si="77">IF($P133=8,U133,"")</f>
        <v/>
      </c>
      <c r="AE133" s="13" t="str">
        <f t="shared" ref="AE133:AE196" ca="1" si="78">IF($P133=8,V133,"")</f>
        <v/>
      </c>
      <c r="AF133" s="13" t="str">
        <f t="shared" ref="AF133:AF196" ca="1" si="79">IF($P133=8,W133,"")</f>
        <v/>
      </c>
      <c r="AG133" s="13" t="str">
        <f t="shared" ref="AG133:AG196" ca="1" si="80">IF($P133=8,X133,"")</f>
        <v/>
      </c>
      <c r="AH133" s="13" t="str">
        <f t="shared" ref="AH133:AH196" ca="1" si="81">IF($P133=8,Y133,"")</f>
        <v/>
      </c>
      <c r="AJ133" s="6" t="str">
        <f t="shared" ref="AJ133:AJ196" ca="1" si="82">CONCATENATE(AJ132,AA133)</f>
        <v/>
      </c>
      <c r="AK133" s="13" t="str">
        <f t="shared" ref="AK133:AK196" ca="1" si="83">CONCATENATE(AK132,AB133)</f>
        <v/>
      </c>
      <c r="AL133" s="13" t="str">
        <f t="shared" ref="AL133:AL196" ca="1" si="84">CONCATENATE(AL132,AC133)</f>
        <v/>
      </c>
      <c r="AM133" s="13" t="str">
        <f t="shared" ref="AM133:AM196" ca="1" si="85">CONCATENATE(AM132,AD133)</f>
        <v/>
      </c>
      <c r="AN133" s="13" t="str">
        <f t="shared" ref="AN133:AN196" ca="1" si="86">CONCATENATE(AN132,AE133)</f>
        <v/>
      </c>
      <c r="AO133" s="13" t="str">
        <f t="shared" ref="AO133:AO196" ca="1" si="87">CONCATENATE(AO132,AF133)</f>
        <v/>
      </c>
      <c r="AP133" s="13" t="str">
        <f t="shared" ref="AP133:AP196" ca="1" si="88">CONCATENATE(AP132,AG133)</f>
        <v/>
      </c>
      <c r="AQ133" s="58" t="str">
        <f t="shared" ref="AQ133:AQ196" ca="1" si="89">CONCATENATE(AQ132,AH133)</f>
        <v/>
      </c>
    </row>
    <row r="134" spans="1:43" x14ac:dyDescent="0.2">
      <c r="A134" t="s">
        <v>1275</v>
      </c>
      <c r="D134" s="13">
        <f t="shared" si="71"/>
        <v>0</v>
      </c>
      <c r="E134" s="13">
        <f t="shared" ca="1" si="71"/>
        <v>1</v>
      </c>
      <c r="F134" s="13">
        <f t="shared" ca="1" si="71"/>
        <v>1</v>
      </c>
      <c r="G134" s="13">
        <f t="shared" ca="1" si="71"/>
        <v>1</v>
      </c>
      <c r="H134" s="13">
        <f t="shared" si="71"/>
        <v>0</v>
      </c>
      <c r="I134" s="13">
        <f t="shared" ca="1" si="71"/>
        <v>1</v>
      </c>
      <c r="J134" s="13">
        <f t="shared" ca="1" si="71"/>
        <v>1</v>
      </c>
      <c r="K134" s="13">
        <f t="shared" ca="1" si="71"/>
        <v>1</v>
      </c>
      <c r="L134" s="13">
        <f t="shared" ca="1" si="71"/>
        <v>1</v>
      </c>
      <c r="M134" s="13">
        <f t="shared" ca="1" si="71"/>
        <v>0</v>
      </c>
      <c r="N134" s="13">
        <f t="shared" si="71"/>
        <v>0</v>
      </c>
      <c r="O134" s="13">
        <f t="shared" si="71"/>
        <v>0</v>
      </c>
      <c r="P134" s="13">
        <f t="shared" ca="1" si="73"/>
        <v>7</v>
      </c>
      <c r="Q134">
        <f t="shared" si="67"/>
        <v>3</v>
      </c>
      <c r="R134" s="13" t="str">
        <f t="shared" si="72"/>
        <v>3H</v>
      </c>
      <c r="S134" s="13" t="str">
        <f t="shared" si="72"/>
        <v>3G</v>
      </c>
      <c r="T134" s="13" t="str">
        <f t="shared" si="72"/>
        <v>3B</v>
      </c>
      <c r="U134" s="13" t="str">
        <f t="shared" si="72"/>
        <v>3C</v>
      </c>
      <c r="V134" s="13" t="str">
        <f t="shared" si="72"/>
        <v>3J</v>
      </c>
      <c r="W134" s="13" t="str">
        <f t="shared" si="72"/>
        <v>3F</v>
      </c>
      <c r="X134" s="13" t="str">
        <f t="shared" si="72"/>
        <v>3D</v>
      </c>
      <c r="Y134" s="13" t="str">
        <f t="shared" si="72"/>
        <v>3I</v>
      </c>
      <c r="AA134" s="13" t="str">
        <f t="shared" ca="1" si="74"/>
        <v/>
      </c>
      <c r="AB134" s="13" t="str">
        <f t="shared" ca="1" si="75"/>
        <v/>
      </c>
      <c r="AC134" s="13" t="str">
        <f t="shared" ca="1" si="76"/>
        <v/>
      </c>
      <c r="AD134" s="13" t="str">
        <f t="shared" ca="1" si="77"/>
        <v/>
      </c>
      <c r="AE134" s="13" t="str">
        <f t="shared" ca="1" si="78"/>
        <v/>
      </c>
      <c r="AF134" s="13" t="str">
        <f t="shared" ca="1" si="79"/>
        <v/>
      </c>
      <c r="AG134" s="13" t="str">
        <f t="shared" ca="1" si="80"/>
        <v/>
      </c>
      <c r="AH134" s="13" t="str">
        <f t="shared" ca="1" si="81"/>
        <v/>
      </c>
      <c r="AJ134" s="6" t="str">
        <f t="shared" ca="1" si="82"/>
        <v/>
      </c>
      <c r="AK134" s="13" t="str">
        <f t="shared" ca="1" si="83"/>
        <v/>
      </c>
      <c r="AL134" s="13" t="str">
        <f t="shared" ca="1" si="84"/>
        <v/>
      </c>
      <c r="AM134" s="13" t="str">
        <f t="shared" ca="1" si="85"/>
        <v/>
      </c>
      <c r="AN134" s="13" t="str">
        <f t="shared" ca="1" si="86"/>
        <v/>
      </c>
      <c r="AO134" s="13" t="str">
        <f t="shared" ca="1" si="87"/>
        <v/>
      </c>
      <c r="AP134" s="13" t="str">
        <f t="shared" ca="1" si="88"/>
        <v/>
      </c>
      <c r="AQ134" s="58" t="str">
        <f t="shared" ca="1" si="89"/>
        <v/>
      </c>
    </row>
    <row r="135" spans="1:43" x14ac:dyDescent="0.2">
      <c r="A135" t="s">
        <v>1276</v>
      </c>
      <c r="D135" s="13">
        <f t="shared" ref="D135:O144" si="90">IF(IFERROR(FIND(D$3,$A135),0)&gt;0,D$4,0)</f>
        <v>0</v>
      </c>
      <c r="E135" s="13">
        <f t="shared" ca="1" si="90"/>
        <v>1</v>
      </c>
      <c r="F135" s="13">
        <f t="shared" ca="1" si="90"/>
        <v>1</v>
      </c>
      <c r="G135" s="13">
        <f t="shared" ca="1" si="90"/>
        <v>1</v>
      </c>
      <c r="H135" s="13">
        <f t="shared" ca="1" si="90"/>
        <v>1</v>
      </c>
      <c r="I135" s="13">
        <f t="shared" si="90"/>
        <v>0</v>
      </c>
      <c r="J135" s="13">
        <f t="shared" si="90"/>
        <v>0</v>
      </c>
      <c r="K135" s="13">
        <f t="shared" si="90"/>
        <v>0</v>
      </c>
      <c r="L135" s="13">
        <f t="shared" ca="1" si="90"/>
        <v>1</v>
      </c>
      <c r="M135" s="13">
        <f t="shared" ca="1" si="90"/>
        <v>0</v>
      </c>
      <c r="N135" s="13">
        <f t="shared" ca="1" si="90"/>
        <v>0</v>
      </c>
      <c r="O135" s="13">
        <f t="shared" ca="1" si="90"/>
        <v>0</v>
      </c>
      <c r="P135" s="13">
        <f t="shared" ca="1" si="73"/>
        <v>5</v>
      </c>
      <c r="Q135">
        <f t="shared" si="67"/>
        <v>3</v>
      </c>
      <c r="R135" s="13" t="str">
        <f t="shared" ref="R135:Y144" si="91">RIGHT(LEFT($A135,R$3+$Q135),2)</f>
        <v>3E</v>
      </c>
      <c r="S135" s="13" t="str">
        <f t="shared" si="91"/>
        <v>3J</v>
      </c>
      <c r="T135" s="13" t="str">
        <f t="shared" si="91"/>
        <v>3B</v>
      </c>
      <c r="U135" s="13" t="str">
        <f t="shared" si="91"/>
        <v>3C</v>
      </c>
      <c r="V135" s="13" t="str">
        <f t="shared" si="91"/>
        <v>3I</v>
      </c>
      <c r="W135" s="13" t="str">
        <f t="shared" si="91"/>
        <v>3D</v>
      </c>
      <c r="X135" s="13" t="str">
        <f t="shared" si="91"/>
        <v>3L</v>
      </c>
      <c r="Y135" s="13" t="str">
        <f t="shared" si="91"/>
        <v>3K</v>
      </c>
      <c r="AA135" s="13" t="str">
        <f t="shared" ca="1" si="74"/>
        <v/>
      </c>
      <c r="AB135" s="13" t="str">
        <f t="shared" ca="1" si="75"/>
        <v/>
      </c>
      <c r="AC135" s="13" t="str">
        <f t="shared" ca="1" si="76"/>
        <v/>
      </c>
      <c r="AD135" s="13" t="str">
        <f t="shared" ca="1" si="77"/>
        <v/>
      </c>
      <c r="AE135" s="13" t="str">
        <f t="shared" ca="1" si="78"/>
        <v/>
      </c>
      <c r="AF135" s="13" t="str">
        <f t="shared" ca="1" si="79"/>
        <v/>
      </c>
      <c r="AG135" s="13" t="str">
        <f t="shared" ca="1" si="80"/>
        <v/>
      </c>
      <c r="AH135" s="13" t="str">
        <f t="shared" ca="1" si="81"/>
        <v/>
      </c>
      <c r="AJ135" s="6" t="str">
        <f t="shared" ca="1" si="82"/>
        <v/>
      </c>
      <c r="AK135" s="13" t="str">
        <f t="shared" ca="1" si="83"/>
        <v/>
      </c>
      <c r="AL135" s="13" t="str">
        <f t="shared" ca="1" si="84"/>
        <v/>
      </c>
      <c r="AM135" s="13" t="str">
        <f t="shared" ca="1" si="85"/>
        <v/>
      </c>
      <c r="AN135" s="13" t="str">
        <f t="shared" ca="1" si="86"/>
        <v/>
      </c>
      <c r="AO135" s="13" t="str">
        <f t="shared" ca="1" si="87"/>
        <v/>
      </c>
      <c r="AP135" s="13" t="str">
        <f t="shared" ca="1" si="88"/>
        <v/>
      </c>
      <c r="AQ135" s="58" t="str">
        <f t="shared" ca="1" si="89"/>
        <v/>
      </c>
    </row>
    <row r="136" spans="1:43" x14ac:dyDescent="0.2">
      <c r="A136" t="s">
        <v>1277</v>
      </c>
      <c r="D136" s="13">
        <f t="shared" si="90"/>
        <v>0</v>
      </c>
      <c r="E136" s="13">
        <f t="shared" ca="1" si="90"/>
        <v>1</v>
      </c>
      <c r="F136" s="13">
        <f t="shared" ca="1" si="90"/>
        <v>1</v>
      </c>
      <c r="G136" s="13">
        <f t="shared" ca="1" si="90"/>
        <v>1</v>
      </c>
      <c r="H136" s="13">
        <f t="shared" ca="1" si="90"/>
        <v>1</v>
      </c>
      <c r="I136" s="13">
        <f t="shared" si="90"/>
        <v>0</v>
      </c>
      <c r="J136" s="13">
        <f t="shared" si="90"/>
        <v>0</v>
      </c>
      <c r="K136" s="13">
        <f t="shared" ca="1" si="90"/>
        <v>1</v>
      </c>
      <c r="L136" s="13">
        <f t="shared" si="90"/>
        <v>0</v>
      </c>
      <c r="M136" s="13">
        <f t="shared" ca="1" si="90"/>
        <v>0</v>
      </c>
      <c r="N136" s="13">
        <f t="shared" ca="1" si="90"/>
        <v>0</v>
      </c>
      <c r="O136" s="13">
        <f t="shared" ca="1" si="90"/>
        <v>0</v>
      </c>
      <c r="P136" s="13">
        <f t="shared" ca="1" si="73"/>
        <v>5</v>
      </c>
      <c r="Q136">
        <f t="shared" si="67"/>
        <v>3</v>
      </c>
      <c r="R136" s="13" t="str">
        <f t="shared" si="91"/>
        <v>3E</v>
      </c>
      <c r="S136" s="13" t="str">
        <f t="shared" si="91"/>
        <v>3J</v>
      </c>
      <c r="T136" s="13" t="str">
        <f t="shared" si="91"/>
        <v>3B</v>
      </c>
      <c r="U136" s="13" t="str">
        <f t="shared" si="91"/>
        <v>3C</v>
      </c>
      <c r="V136" s="13" t="str">
        <f t="shared" si="91"/>
        <v>3H</v>
      </c>
      <c r="W136" s="13" t="str">
        <f t="shared" si="91"/>
        <v>3D</v>
      </c>
      <c r="X136" s="13" t="str">
        <f t="shared" si="91"/>
        <v>3L</v>
      </c>
      <c r="Y136" s="13" t="str">
        <f t="shared" si="91"/>
        <v>3K</v>
      </c>
      <c r="AA136" s="13" t="str">
        <f t="shared" ca="1" si="74"/>
        <v/>
      </c>
      <c r="AB136" s="13" t="str">
        <f t="shared" ca="1" si="75"/>
        <v/>
      </c>
      <c r="AC136" s="13" t="str">
        <f t="shared" ca="1" si="76"/>
        <v/>
      </c>
      <c r="AD136" s="13" t="str">
        <f t="shared" ca="1" si="77"/>
        <v/>
      </c>
      <c r="AE136" s="13" t="str">
        <f t="shared" ca="1" si="78"/>
        <v/>
      </c>
      <c r="AF136" s="13" t="str">
        <f t="shared" ca="1" si="79"/>
        <v/>
      </c>
      <c r="AG136" s="13" t="str">
        <f t="shared" ca="1" si="80"/>
        <v/>
      </c>
      <c r="AH136" s="13" t="str">
        <f t="shared" ca="1" si="81"/>
        <v/>
      </c>
      <c r="AJ136" s="6" t="str">
        <f t="shared" ca="1" si="82"/>
        <v/>
      </c>
      <c r="AK136" s="13" t="str">
        <f t="shared" ca="1" si="83"/>
        <v/>
      </c>
      <c r="AL136" s="13" t="str">
        <f t="shared" ca="1" si="84"/>
        <v/>
      </c>
      <c r="AM136" s="13" t="str">
        <f t="shared" ca="1" si="85"/>
        <v/>
      </c>
      <c r="AN136" s="13" t="str">
        <f t="shared" ca="1" si="86"/>
        <v/>
      </c>
      <c r="AO136" s="13" t="str">
        <f t="shared" ca="1" si="87"/>
        <v/>
      </c>
      <c r="AP136" s="13" t="str">
        <f t="shared" ca="1" si="88"/>
        <v/>
      </c>
      <c r="AQ136" s="58" t="str">
        <f t="shared" ca="1" si="89"/>
        <v/>
      </c>
    </row>
    <row r="137" spans="1:43" x14ac:dyDescent="0.2">
      <c r="A137" t="s">
        <v>1278</v>
      </c>
      <c r="D137" s="13">
        <f t="shared" si="90"/>
        <v>0</v>
      </c>
      <c r="E137" s="13">
        <f t="shared" ca="1" si="90"/>
        <v>1</v>
      </c>
      <c r="F137" s="13">
        <f t="shared" ca="1" si="90"/>
        <v>1</v>
      </c>
      <c r="G137" s="13">
        <f t="shared" ca="1" si="90"/>
        <v>1</v>
      </c>
      <c r="H137" s="13">
        <f t="shared" ca="1" si="90"/>
        <v>1</v>
      </c>
      <c r="I137" s="13">
        <f t="shared" si="90"/>
        <v>0</v>
      </c>
      <c r="J137" s="13">
        <f t="shared" si="90"/>
        <v>0</v>
      </c>
      <c r="K137" s="13">
        <f t="shared" ca="1" si="90"/>
        <v>1</v>
      </c>
      <c r="L137" s="13">
        <f t="shared" ca="1" si="90"/>
        <v>1</v>
      </c>
      <c r="M137" s="13">
        <f t="shared" si="90"/>
        <v>0</v>
      </c>
      <c r="N137" s="13">
        <f t="shared" ca="1" si="90"/>
        <v>0</v>
      </c>
      <c r="O137" s="13">
        <f t="shared" ca="1" si="90"/>
        <v>0</v>
      </c>
      <c r="P137" s="13">
        <f t="shared" ca="1" si="73"/>
        <v>6</v>
      </c>
      <c r="Q137">
        <f t="shared" si="67"/>
        <v>3</v>
      </c>
      <c r="R137" s="13" t="str">
        <f t="shared" si="91"/>
        <v>3E</v>
      </c>
      <c r="S137" s="13" t="str">
        <f t="shared" si="91"/>
        <v>3I</v>
      </c>
      <c r="T137" s="13" t="str">
        <f t="shared" si="91"/>
        <v>3B</v>
      </c>
      <c r="U137" s="13" t="str">
        <f t="shared" si="91"/>
        <v>3C</v>
      </c>
      <c r="V137" s="13" t="str">
        <f t="shared" si="91"/>
        <v>3H</v>
      </c>
      <c r="W137" s="13" t="str">
        <f t="shared" si="91"/>
        <v>3D</v>
      </c>
      <c r="X137" s="13" t="str">
        <f t="shared" si="91"/>
        <v>3L</v>
      </c>
      <c r="Y137" s="13" t="str">
        <f t="shared" si="91"/>
        <v>3K</v>
      </c>
      <c r="AA137" s="13" t="str">
        <f t="shared" ca="1" si="74"/>
        <v/>
      </c>
      <c r="AB137" s="13" t="str">
        <f t="shared" ca="1" si="75"/>
        <v/>
      </c>
      <c r="AC137" s="13" t="str">
        <f t="shared" ca="1" si="76"/>
        <v/>
      </c>
      <c r="AD137" s="13" t="str">
        <f t="shared" ca="1" si="77"/>
        <v/>
      </c>
      <c r="AE137" s="13" t="str">
        <f t="shared" ca="1" si="78"/>
        <v/>
      </c>
      <c r="AF137" s="13" t="str">
        <f t="shared" ca="1" si="79"/>
        <v/>
      </c>
      <c r="AG137" s="13" t="str">
        <f t="shared" ca="1" si="80"/>
        <v/>
      </c>
      <c r="AH137" s="13" t="str">
        <f t="shared" ca="1" si="81"/>
        <v/>
      </c>
      <c r="AJ137" s="6" t="str">
        <f t="shared" ca="1" si="82"/>
        <v/>
      </c>
      <c r="AK137" s="13" t="str">
        <f t="shared" ca="1" si="83"/>
        <v/>
      </c>
      <c r="AL137" s="13" t="str">
        <f t="shared" ca="1" si="84"/>
        <v/>
      </c>
      <c r="AM137" s="13" t="str">
        <f t="shared" ca="1" si="85"/>
        <v/>
      </c>
      <c r="AN137" s="13" t="str">
        <f t="shared" ca="1" si="86"/>
        <v/>
      </c>
      <c r="AO137" s="13" t="str">
        <f t="shared" ca="1" si="87"/>
        <v/>
      </c>
      <c r="AP137" s="13" t="str">
        <f t="shared" ca="1" si="88"/>
        <v/>
      </c>
      <c r="AQ137" s="58" t="str">
        <f t="shared" ca="1" si="89"/>
        <v/>
      </c>
    </row>
    <row r="138" spans="1:43" x14ac:dyDescent="0.2">
      <c r="A138" t="s">
        <v>1279</v>
      </c>
      <c r="D138" s="13">
        <f t="shared" si="90"/>
        <v>0</v>
      </c>
      <c r="E138" s="13">
        <f t="shared" ca="1" si="90"/>
        <v>1</v>
      </c>
      <c r="F138" s="13">
        <f t="shared" ca="1" si="90"/>
        <v>1</v>
      </c>
      <c r="G138" s="13">
        <f t="shared" ca="1" si="90"/>
        <v>1</v>
      </c>
      <c r="H138" s="13">
        <f t="shared" ca="1" si="90"/>
        <v>1</v>
      </c>
      <c r="I138" s="13">
        <f t="shared" si="90"/>
        <v>0</v>
      </c>
      <c r="J138" s="13">
        <f t="shared" si="90"/>
        <v>0</v>
      </c>
      <c r="K138" s="13">
        <f t="shared" ca="1" si="90"/>
        <v>1</v>
      </c>
      <c r="L138" s="13">
        <f t="shared" ca="1" si="90"/>
        <v>1</v>
      </c>
      <c r="M138" s="13">
        <f t="shared" ca="1" si="90"/>
        <v>0</v>
      </c>
      <c r="N138" s="13">
        <f t="shared" si="90"/>
        <v>0</v>
      </c>
      <c r="O138" s="13">
        <f t="shared" ca="1" si="90"/>
        <v>0</v>
      </c>
      <c r="P138" s="13">
        <f t="shared" ca="1" si="73"/>
        <v>6</v>
      </c>
      <c r="Q138">
        <f t="shared" si="67"/>
        <v>3</v>
      </c>
      <c r="R138" s="13" t="str">
        <f t="shared" si="91"/>
        <v>3E</v>
      </c>
      <c r="S138" s="13" t="str">
        <f t="shared" si="91"/>
        <v>3J</v>
      </c>
      <c r="T138" s="13" t="str">
        <f t="shared" si="91"/>
        <v>3B</v>
      </c>
      <c r="U138" s="13" t="str">
        <f t="shared" si="91"/>
        <v>3C</v>
      </c>
      <c r="V138" s="13" t="str">
        <f t="shared" si="91"/>
        <v>3H</v>
      </c>
      <c r="W138" s="13" t="str">
        <f t="shared" si="91"/>
        <v>3D</v>
      </c>
      <c r="X138" s="13" t="str">
        <f t="shared" si="91"/>
        <v>3L</v>
      </c>
      <c r="Y138" s="13" t="str">
        <f t="shared" si="91"/>
        <v>3I</v>
      </c>
      <c r="AA138" s="13" t="str">
        <f t="shared" ca="1" si="74"/>
        <v/>
      </c>
      <c r="AB138" s="13" t="str">
        <f t="shared" ca="1" si="75"/>
        <v/>
      </c>
      <c r="AC138" s="13" t="str">
        <f t="shared" ca="1" si="76"/>
        <v/>
      </c>
      <c r="AD138" s="13" t="str">
        <f t="shared" ca="1" si="77"/>
        <v/>
      </c>
      <c r="AE138" s="13" t="str">
        <f t="shared" ca="1" si="78"/>
        <v/>
      </c>
      <c r="AF138" s="13" t="str">
        <f t="shared" ca="1" si="79"/>
        <v/>
      </c>
      <c r="AG138" s="13" t="str">
        <f t="shared" ca="1" si="80"/>
        <v/>
      </c>
      <c r="AH138" s="13" t="str">
        <f t="shared" ca="1" si="81"/>
        <v/>
      </c>
      <c r="AJ138" s="6" t="str">
        <f t="shared" ca="1" si="82"/>
        <v/>
      </c>
      <c r="AK138" s="13" t="str">
        <f t="shared" ca="1" si="83"/>
        <v/>
      </c>
      <c r="AL138" s="13" t="str">
        <f t="shared" ca="1" si="84"/>
        <v/>
      </c>
      <c r="AM138" s="13" t="str">
        <f t="shared" ca="1" si="85"/>
        <v/>
      </c>
      <c r="AN138" s="13" t="str">
        <f t="shared" ca="1" si="86"/>
        <v/>
      </c>
      <c r="AO138" s="13" t="str">
        <f t="shared" ca="1" si="87"/>
        <v/>
      </c>
      <c r="AP138" s="13" t="str">
        <f t="shared" ca="1" si="88"/>
        <v/>
      </c>
      <c r="AQ138" s="58" t="str">
        <f t="shared" ca="1" si="89"/>
        <v/>
      </c>
    </row>
    <row r="139" spans="1:43" x14ac:dyDescent="0.2">
      <c r="A139" t="s">
        <v>1280</v>
      </c>
      <c r="D139" s="13">
        <f t="shared" si="90"/>
        <v>0</v>
      </c>
      <c r="E139" s="13">
        <f t="shared" ca="1" si="90"/>
        <v>1</v>
      </c>
      <c r="F139" s="13">
        <f t="shared" ca="1" si="90"/>
        <v>1</v>
      </c>
      <c r="G139" s="13">
        <f t="shared" ca="1" si="90"/>
        <v>1</v>
      </c>
      <c r="H139" s="13">
        <f t="shared" ca="1" si="90"/>
        <v>1</v>
      </c>
      <c r="I139" s="13">
        <f t="shared" si="90"/>
        <v>0</v>
      </c>
      <c r="J139" s="13">
        <f t="shared" si="90"/>
        <v>0</v>
      </c>
      <c r="K139" s="13">
        <f t="shared" ca="1" si="90"/>
        <v>1</v>
      </c>
      <c r="L139" s="13">
        <f t="shared" ca="1" si="90"/>
        <v>1</v>
      </c>
      <c r="M139" s="13">
        <f t="shared" ca="1" si="90"/>
        <v>0</v>
      </c>
      <c r="N139" s="13">
        <f t="shared" ca="1" si="90"/>
        <v>0</v>
      </c>
      <c r="O139" s="13">
        <f t="shared" si="90"/>
        <v>0</v>
      </c>
      <c r="P139" s="13">
        <f t="shared" ca="1" si="73"/>
        <v>6</v>
      </c>
      <c r="Q139">
        <f t="shared" si="67"/>
        <v>3</v>
      </c>
      <c r="R139" s="13" t="str">
        <f t="shared" si="91"/>
        <v>3E</v>
      </c>
      <c r="S139" s="13" t="str">
        <f t="shared" si="91"/>
        <v>3J</v>
      </c>
      <c r="T139" s="13" t="str">
        <f t="shared" si="91"/>
        <v>3B</v>
      </c>
      <c r="U139" s="13" t="str">
        <f t="shared" si="91"/>
        <v>3C</v>
      </c>
      <c r="V139" s="13" t="str">
        <f t="shared" si="91"/>
        <v>3H</v>
      </c>
      <c r="W139" s="13" t="str">
        <f t="shared" si="91"/>
        <v>3D</v>
      </c>
      <c r="X139" s="13" t="str">
        <f t="shared" si="91"/>
        <v>3I</v>
      </c>
      <c r="Y139" s="13" t="str">
        <f t="shared" si="91"/>
        <v>3K</v>
      </c>
      <c r="AA139" s="13" t="str">
        <f t="shared" ca="1" si="74"/>
        <v/>
      </c>
      <c r="AB139" s="13" t="str">
        <f t="shared" ca="1" si="75"/>
        <v/>
      </c>
      <c r="AC139" s="13" t="str">
        <f t="shared" ca="1" si="76"/>
        <v/>
      </c>
      <c r="AD139" s="13" t="str">
        <f t="shared" ca="1" si="77"/>
        <v/>
      </c>
      <c r="AE139" s="13" t="str">
        <f t="shared" ca="1" si="78"/>
        <v/>
      </c>
      <c r="AF139" s="13" t="str">
        <f t="shared" ca="1" si="79"/>
        <v/>
      </c>
      <c r="AG139" s="13" t="str">
        <f t="shared" ca="1" si="80"/>
        <v/>
      </c>
      <c r="AH139" s="13" t="str">
        <f t="shared" ca="1" si="81"/>
        <v/>
      </c>
      <c r="AJ139" s="6" t="str">
        <f t="shared" ca="1" si="82"/>
        <v/>
      </c>
      <c r="AK139" s="13" t="str">
        <f t="shared" ca="1" si="83"/>
        <v/>
      </c>
      <c r="AL139" s="13" t="str">
        <f t="shared" ca="1" si="84"/>
        <v/>
      </c>
      <c r="AM139" s="13" t="str">
        <f t="shared" ca="1" si="85"/>
        <v/>
      </c>
      <c r="AN139" s="13" t="str">
        <f t="shared" ca="1" si="86"/>
        <v/>
      </c>
      <c r="AO139" s="13" t="str">
        <f t="shared" ca="1" si="87"/>
        <v/>
      </c>
      <c r="AP139" s="13" t="str">
        <f t="shared" ca="1" si="88"/>
        <v/>
      </c>
      <c r="AQ139" s="58" t="str">
        <f t="shared" ca="1" si="89"/>
        <v/>
      </c>
    </row>
    <row r="140" spans="1:43" x14ac:dyDescent="0.2">
      <c r="A140" t="s">
        <v>1281</v>
      </c>
      <c r="D140" s="13">
        <f t="shared" si="90"/>
        <v>0</v>
      </c>
      <c r="E140" s="13">
        <f t="shared" ca="1" si="90"/>
        <v>1</v>
      </c>
      <c r="F140" s="13">
        <f t="shared" ca="1" si="90"/>
        <v>1</v>
      </c>
      <c r="G140" s="13">
        <f t="shared" ca="1" si="90"/>
        <v>1</v>
      </c>
      <c r="H140" s="13">
        <f t="shared" ca="1" si="90"/>
        <v>1</v>
      </c>
      <c r="I140" s="13">
        <f t="shared" si="90"/>
        <v>0</v>
      </c>
      <c r="J140" s="13">
        <f t="shared" ca="1" si="90"/>
        <v>1</v>
      </c>
      <c r="K140" s="13">
        <f t="shared" si="90"/>
        <v>0</v>
      </c>
      <c r="L140" s="13">
        <f t="shared" si="90"/>
        <v>0</v>
      </c>
      <c r="M140" s="13">
        <f t="shared" ca="1" si="90"/>
        <v>0</v>
      </c>
      <c r="N140" s="13">
        <f t="shared" ca="1" si="90"/>
        <v>0</v>
      </c>
      <c r="O140" s="13">
        <f t="shared" ca="1" si="90"/>
        <v>0</v>
      </c>
      <c r="P140" s="13">
        <f t="shared" ca="1" si="73"/>
        <v>5</v>
      </c>
      <c r="Q140">
        <f t="shared" si="67"/>
        <v>3</v>
      </c>
      <c r="R140" s="13" t="str">
        <f t="shared" si="91"/>
        <v>3E</v>
      </c>
      <c r="S140" s="13" t="str">
        <f t="shared" si="91"/>
        <v>3G</v>
      </c>
      <c r="T140" s="13" t="str">
        <f t="shared" si="91"/>
        <v>3B</v>
      </c>
      <c r="U140" s="13" t="str">
        <f t="shared" si="91"/>
        <v>3C</v>
      </c>
      <c r="V140" s="13" t="str">
        <f t="shared" si="91"/>
        <v>3J</v>
      </c>
      <c r="W140" s="13" t="str">
        <f t="shared" si="91"/>
        <v>3D</v>
      </c>
      <c r="X140" s="13" t="str">
        <f t="shared" si="91"/>
        <v>3L</v>
      </c>
      <c r="Y140" s="13" t="str">
        <f t="shared" si="91"/>
        <v>3K</v>
      </c>
      <c r="AA140" s="13" t="str">
        <f t="shared" ca="1" si="74"/>
        <v/>
      </c>
      <c r="AB140" s="13" t="str">
        <f t="shared" ca="1" si="75"/>
        <v/>
      </c>
      <c r="AC140" s="13" t="str">
        <f t="shared" ca="1" si="76"/>
        <v/>
      </c>
      <c r="AD140" s="13" t="str">
        <f t="shared" ca="1" si="77"/>
        <v/>
      </c>
      <c r="AE140" s="13" t="str">
        <f t="shared" ca="1" si="78"/>
        <v/>
      </c>
      <c r="AF140" s="13" t="str">
        <f t="shared" ca="1" si="79"/>
        <v/>
      </c>
      <c r="AG140" s="13" t="str">
        <f t="shared" ca="1" si="80"/>
        <v/>
      </c>
      <c r="AH140" s="13" t="str">
        <f t="shared" ca="1" si="81"/>
        <v/>
      </c>
      <c r="AJ140" s="6" t="str">
        <f t="shared" ca="1" si="82"/>
        <v/>
      </c>
      <c r="AK140" s="13" t="str">
        <f t="shared" ca="1" si="83"/>
        <v/>
      </c>
      <c r="AL140" s="13" t="str">
        <f t="shared" ca="1" si="84"/>
        <v/>
      </c>
      <c r="AM140" s="13" t="str">
        <f t="shared" ca="1" si="85"/>
        <v/>
      </c>
      <c r="AN140" s="13" t="str">
        <f t="shared" ca="1" si="86"/>
        <v/>
      </c>
      <c r="AO140" s="13" t="str">
        <f t="shared" ca="1" si="87"/>
        <v/>
      </c>
      <c r="AP140" s="13" t="str">
        <f t="shared" ca="1" si="88"/>
        <v/>
      </c>
      <c r="AQ140" s="58" t="str">
        <f t="shared" ca="1" si="89"/>
        <v/>
      </c>
    </row>
    <row r="141" spans="1:43" x14ac:dyDescent="0.2">
      <c r="A141" t="s">
        <v>1282</v>
      </c>
      <c r="D141" s="13">
        <f t="shared" si="90"/>
        <v>0</v>
      </c>
      <c r="E141" s="13">
        <f t="shared" ca="1" si="90"/>
        <v>1</v>
      </c>
      <c r="F141" s="13">
        <f t="shared" ca="1" si="90"/>
        <v>1</v>
      </c>
      <c r="G141" s="13">
        <f t="shared" ca="1" si="90"/>
        <v>1</v>
      </c>
      <c r="H141" s="13">
        <f t="shared" ca="1" si="90"/>
        <v>1</v>
      </c>
      <c r="I141" s="13">
        <f t="shared" si="90"/>
        <v>0</v>
      </c>
      <c r="J141" s="13">
        <f t="shared" ca="1" si="90"/>
        <v>1</v>
      </c>
      <c r="K141" s="13">
        <f t="shared" si="90"/>
        <v>0</v>
      </c>
      <c r="L141" s="13">
        <f t="shared" ca="1" si="90"/>
        <v>1</v>
      </c>
      <c r="M141" s="13">
        <f t="shared" si="90"/>
        <v>0</v>
      </c>
      <c r="N141" s="13">
        <f t="shared" ca="1" si="90"/>
        <v>0</v>
      </c>
      <c r="O141" s="13">
        <f t="shared" ca="1" si="90"/>
        <v>0</v>
      </c>
      <c r="P141" s="13">
        <f t="shared" ca="1" si="73"/>
        <v>6</v>
      </c>
      <c r="Q141">
        <f t="shared" si="67"/>
        <v>3</v>
      </c>
      <c r="R141" s="13" t="str">
        <f t="shared" si="91"/>
        <v>3E</v>
      </c>
      <c r="S141" s="13" t="str">
        <f t="shared" si="91"/>
        <v>3G</v>
      </c>
      <c r="T141" s="13" t="str">
        <f t="shared" si="91"/>
        <v>3B</v>
      </c>
      <c r="U141" s="13" t="str">
        <f t="shared" si="91"/>
        <v>3C</v>
      </c>
      <c r="V141" s="13" t="str">
        <f t="shared" si="91"/>
        <v>3I</v>
      </c>
      <c r="W141" s="13" t="str">
        <f t="shared" si="91"/>
        <v>3D</v>
      </c>
      <c r="X141" s="13" t="str">
        <f t="shared" si="91"/>
        <v>3L</v>
      </c>
      <c r="Y141" s="13" t="str">
        <f t="shared" si="91"/>
        <v>3K</v>
      </c>
      <c r="AA141" s="13" t="str">
        <f t="shared" ca="1" si="74"/>
        <v/>
      </c>
      <c r="AB141" s="13" t="str">
        <f t="shared" ca="1" si="75"/>
        <v/>
      </c>
      <c r="AC141" s="13" t="str">
        <f t="shared" ca="1" si="76"/>
        <v/>
      </c>
      <c r="AD141" s="13" t="str">
        <f t="shared" ca="1" si="77"/>
        <v/>
      </c>
      <c r="AE141" s="13" t="str">
        <f t="shared" ca="1" si="78"/>
        <v/>
      </c>
      <c r="AF141" s="13" t="str">
        <f t="shared" ca="1" si="79"/>
        <v/>
      </c>
      <c r="AG141" s="13" t="str">
        <f t="shared" ca="1" si="80"/>
        <v/>
      </c>
      <c r="AH141" s="13" t="str">
        <f t="shared" ca="1" si="81"/>
        <v/>
      </c>
      <c r="AJ141" s="6" t="str">
        <f t="shared" ca="1" si="82"/>
        <v/>
      </c>
      <c r="AK141" s="13" t="str">
        <f t="shared" ca="1" si="83"/>
        <v/>
      </c>
      <c r="AL141" s="13" t="str">
        <f t="shared" ca="1" si="84"/>
        <v/>
      </c>
      <c r="AM141" s="13" t="str">
        <f t="shared" ca="1" si="85"/>
        <v/>
      </c>
      <c r="AN141" s="13" t="str">
        <f t="shared" ca="1" si="86"/>
        <v/>
      </c>
      <c r="AO141" s="13" t="str">
        <f t="shared" ca="1" si="87"/>
        <v/>
      </c>
      <c r="AP141" s="13" t="str">
        <f t="shared" ca="1" si="88"/>
        <v/>
      </c>
      <c r="AQ141" s="58" t="str">
        <f t="shared" ca="1" si="89"/>
        <v/>
      </c>
    </row>
    <row r="142" spans="1:43" x14ac:dyDescent="0.2">
      <c r="A142" t="s">
        <v>1283</v>
      </c>
      <c r="D142" s="13">
        <f t="shared" si="90"/>
        <v>0</v>
      </c>
      <c r="E142" s="13">
        <f t="shared" ca="1" si="90"/>
        <v>1</v>
      </c>
      <c r="F142" s="13">
        <f t="shared" ca="1" si="90"/>
        <v>1</v>
      </c>
      <c r="G142" s="13">
        <f t="shared" ca="1" si="90"/>
        <v>1</v>
      </c>
      <c r="H142" s="13">
        <f t="shared" ca="1" si="90"/>
        <v>1</v>
      </c>
      <c r="I142" s="13">
        <f t="shared" si="90"/>
        <v>0</v>
      </c>
      <c r="J142" s="13">
        <f t="shared" ca="1" si="90"/>
        <v>1</v>
      </c>
      <c r="K142" s="13">
        <f t="shared" si="90"/>
        <v>0</v>
      </c>
      <c r="L142" s="13">
        <f t="shared" ca="1" si="90"/>
        <v>1</v>
      </c>
      <c r="M142" s="13">
        <f t="shared" ca="1" si="90"/>
        <v>0</v>
      </c>
      <c r="N142" s="13">
        <f t="shared" si="90"/>
        <v>0</v>
      </c>
      <c r="O142" s="13">
        <f t="shared" ca="1" si="90"/>
        <v>0</v>
      </c>
      <c r="P142" s="13">
        <f t="shared" ca="1" si="73"/>
        <v>6</v>
      </c>
      <c r="Q142">
        <f t="shared" si="67"/>
        <v>3</v>
      </c>
      <c r="R142" s="13" t="str">
        <f t="shared" si="91"/>
        <v>3E</v>
      </c>
      <c r="S142" s="13" t="str">
        <f t="shared" si="91"/>
        <v>3G</v>
      </c>
      <c r="T142" s="13" t="str">
        <f t="shared" si="91"/>
        <v>3B</v>
      </c>
      <c r="U142" s="13" t="str">
        <f t="shared" si="91"/>
        <v>3C</v>
      </c>
      <c r="V142" s="13" t="str">
        <f t="shared" si="91"/>
        <v>3J</v>
      </c>
      <c r="W142" s="13" t="str">
        <f t="shared" si="91"/>
        <v>3D</v>
      </c>
      <c r="X142" s="13" t="str">
        <f t="shared" si="91"/>
        <v>3L</v>
      </c>
      <c r="Y142" s="13" t="str">
        <f t="shared" si="91"/>
        <v>3I</v>
      </c>
      <c r="AA142" s="13" t="str">
        <f t="shared" ca="1" si="74"/>
        <v/>
      </c>
      <c r="AB142" s="13" t="str">
        <f t="shared" ca="1" si="75"/>
        <v/>
      </c>
      <c r="AC142" s="13" t="str">
        <f t="shared" ca="1" si="76"/>
        <v/>
      </c>
      <c r="AD142" s="13" t="str">
        <f t="shared" ca="1" si="77"/>
        <v/>
      </c>
      <c r="AE142" s="13" t="str">
        <f t="shared" ca="1" si="78"/>
        <v/>
      </c>
      <c r="AF142" s="13" t="str">
        <f t="shared" ca="1" si="79"/>
        <v/>
      </c>
      <c r="AG142" s="13" t="str">
        <f t="shared" ca="1" si="80"/>
        <v/>
      </c>
      <c r="AH142" s="13" t="str">
        <f t="shared" ca="1" si="81"/>
        <v/>
      </c>
      <c r="AJ142" s="6" t="str">
        <f t="shared" ca="1" si="82"/>
        <v/>
      </c>
      <c r="AK142" s="13" t="str">
        <f t="shared" ca="1" si="83"/>
        <v/>
      </c>
      <c r="AL142" s="13" t="str">
        <f t="shared" ca="1" si="84"/>
        <v/>
      </c>
      <c r="AM142" s="13" t="str">
        <f t="shared" ca="1" si="85"/>
        <v/>
      </c>
      <c r="AN142" s="13" t="str">
        <f t="shared" ca="1" si="86"/>
        <v/>
      </c>
      <c r="AO142" s="13" t="str">
        <f t="shared" ca="1" si="87"/>
        <v/>
      </c>
      <c r="AP142" s="13" t="str">
        <f t="shared" ca="1" si="88"/>
        <v/>
      </c>
      <c r="AQ142" s="58" t="str">
        <f t="shared" ca="1" si="89"/>
        <v/>
      </c>
    </row>
    <row r="143" spans="1:43" x14ac:dyDescent="0.2">
      <c r="A143" t="s">
        <v>1284</v>
      </c>
      <c r="D143" s="13">
        <f t="shared" si="90"/>
        <v>0</v>
      </c>
      <c r="E143" s="13">
        <f t="shared" ca="1" si="90"/>
        <v>1</v>
      </c>
      <c r="F143" s="13">
        <f t="shared" ca="1" si="90"/>
        <v>1</v>
      </c>
      <c r="G143" s="13">
        <f t="shared" ca="1" si="90"/>
        <v>1</v>
      </c>
      <c r="H143" s="13">
        <f t="shared" ca="1" si="90"/>
        <v>1</v>
      </c>
      <c r="I143" s="13">
        <f t="shared" si="90"/>
        <v>0</v>
      </c>
      <c r="J143" s="13">
        <f t="shared" ca="1" si="90"/>
        <v>1</v>
      </c>
      <c r="K143" s="13">
        <f t="shared" si="90"/>
        <v>0</v>
      </c>
      <c r="L143" s="13">
        <f t="shared" ca="1" si="90"/>
        <v>1</v>
      </c>
      <c r="M143" s="13">
        <f t="shared" ca="1" si="90"/>
        <v>0</v>
      </c>
      <c r="N143" s="13">
        <f t="shared" ca="1" si="90"/>
        <v>0</v>
      </c>
      <c r="O143" s="13">
        <f t="shared" si="90"/>
        <v>0</v>
      </c>
      <c r="P143" s="13">
        <f t="shared" ca="1" si="73"/>
        <v>6</v>
      </c>
      <c r="Q143">
        <f t="shared" si="67"/>
        <v>3</v>
      </c>
      <c r="R143" s="13" t="str">
        <f t="shared" si="91"/>
        <v>3E</v>
      </c>
      <c r="S143" s="13" t="str">
        <f t="shared" si="91"/>
        <v>3G</v>
      </c>
      <c r="T143" s="13" t="str">
        <f t="shared" si="91"/>
        <v>3B</v>
      </c>
      <c r="U143" s="13" t="str">
        <f t="shared" si="91"/>
        <v>3C</v>
      </c>
      <c r="V143" s="13" t="str">
        <f t="shared" si="91"/>
        <v>3J</v>
      </c>
      <c r="W143" s="13" t="str">
        <f t="shared" si="91"/>
        <v>3D</v>
      </c>
      <c r="X143" s="13" t="str">
        <f t="shared" si="91"/>
        <v>3I</v>
      </c>
      <c r="Y143" s="13" t="str">
        <f t="shared" si="91"/>
        <v>3K</v>
      </c>
      <c r="AA143" s="13" t="str">
        <f t="shared" ca="1" si="74"/>
        <v/>
      </c>
      <c r="AB143" s="13" t="str">
        <f t="shared" ca="1" si="75"/>
        <v/>
      </c>
      <c r="AC143" s="13" t="str">
        <f t="shared" ca="1" si="76"/>
        <v/>
      </c>
      <c r="AD143" s="13" t="str">
        <f t="shared" ca="1" si="77"/>
        <v/>
      </c>
      <c r="AE143" s="13" t="str">
        <f t="shared" ca="1" si="78"/>
        <v/>
      </c>
      <c r="AF143" s="13" t="str">
        <f t="shared" ca="1" si="79"/>
        <v/>
      </c>
      <c r="AG143" s="13" t="str">
        <f t="shared" ca="1" si="80"/>
        <v/>
      </c>
      <c r="AH143" s="13" t="str">
        <f t="shared" ca="1" si="81"/>
        <v/>
      </c>
      <c r="AJ143" s="6" t="str">
        <f t="shared" ca="1" si="82"/>
        <v/>
      </c>
      <c r="AK143" s="13" t="str">
        <f t="shared" ca="1" si="83"/>
        <v/>
      </c>
      <c r="AL143" s="13" t="str">
        <f t="shared" ca="1" si="84"/>
        <v/>
      </c>
      <c r="AM143" s="13" t="str">
        <f t="shared" ca="1" si="85"/>
        <v/>
      </c>
      <c r="AN143" s="13" t="str">
        <f t="shared" ca="1" si="86"/>
        <v/>
      </c>
      <c r="AO143" s="13" t="str">
        <f t="shared" ca="1" si="87"/>
        <v/>
      </c>
      <c r="AP143" s="13" t="str">
        <f t="shared" ca="1" si="88"/>
        <v/>
      </c>
      <c r="AQ143" s="58" t="str">
        <f t="shared" ca="1" si="89"/>
        <v/>
      </c>
    </row>
    <row r="144" spans="1:43" x14ac:dyDescent="0.2">
      <c r="A144" t="s">
        <v>1285</v>
      </c>
      <c r="D144" s="13">
        <f t="shared" si="90"/>
        <v>0</v>
      </c>
      <c r="E144" s="13">
        <f t="shared" ca="1" si="90"/>
        <v>1</v>
      </c>
      <c r="F144" s="13">
        <f t="shared" ca="1" si="90"/>
        <v>1</v>
      </c>
      <c r="G144" s="13">
        <f t="shared" ca="1" si="90"/>
        <v>1</v>
      </c>
      <c r="H144" s="13">
        <f t="shared" ca="1" si="90"/>
        <v>1</v>
      </c>
      <c r="I144" s="13">
        <f t="shared" si="90"/>
        <v>0</v>
      </c>
      <c r="J144" s="13">
        <f t="shared" ca="1" si="90"/>
        <v>1</v>
      </c>
      <c r="K144" s="13">
        <f t="shared" ca="1" si="90"/>
        <v>1</v>
      </c>
      <c r="L144" s="13">
        <f t="shared" si="90"/>
        <v>0</v>
      </c>
      <c r="M144" s="13">
        <f t="shared" si="90"/>
        <v>0</v>
      </c>
      <c r="N144" s="13">
        <f t="shared" ca="1" si="90"/>
        <v>0</v>
      </c>
      <c r="O144" s="13">
        <f t="shared" ca="1" si="90"/>
        <v>0</v>
      </c>
      <c r="P144" s="13">
        <f t="shared" ca="1" si="73"/>
        <v>6</v>
      </c>
      <c r="Q144">
        <f t="shared" si="67"/>
        <v>3</v>
      </c>
      <c r="R144" s="13" t="str">
        <f t="shared" si="91"/>
        <v>3E</v>
      </c>
      <c r="S144" s="13" t="str">
        <f t="shared" si="91"/>
        <v>3G</v>
      </c>
      <c r="T144" s="13" t="str">
        <f t="shared" si="91"/>
        <v>3B</v>
      </c>
      <c r="U144" s="13" t="str">
        <f t="shared" si="91"/>
        <v>3C</v>
      </c>
      <c r="V144" s="13" t="str">
        <f t="shared" si="91"/>
        <v>3H</v>
      </c>
      <c r="W144" s="13" t="str">
        <f t="shared" si="91"/>
        <v>3D</v>
      </c>
      <c r="X144" s="13" t="str">
        <f t="shared" si="91"/>
        <v>3L</v>
      </c>
      <c r="Y144" s="13" t="str">
        <f t="shared" si="91"/>
        <v>3K</v>
      </c>
      <c r="AA144" s="13" t="str">
        <f t="shared" ca="1" si="74"/>
        <v/>
      </c>
      <c r="AB144" s="13" t="str">
        <f t="shared" ca="1" si="75"/>
        <v/>
      </c>
      <c r="AC144" s="13" t="str">
        <f t="shared" ca="1" si="76"/>
        <v/>
      </c>
      <c r="AD144" s="13" t="str">
        <f t="shared" ca="1" si="77"/>
        <v/>
      </c>
      <c r="AE144" s="13" t="str">
        <f t="shared" ca="1" si="78"/>
        <v/>
      </c>
      <c r="AF144" s="13" t="str">
        <f t="shared" ca="1" si="79"/>
        <v/>
      </c>
      <c r="AG144" s="13" t="str">
        <f t="shared" ca="1" si="80"/>
        <v/>
      </c>
      <c r="AH144" s="13" t="str">
        <f t="shared" ca="1" si="81"/>
        <v/>
      </c>
      <c r="AJ144" s="6" t="str">
        <f t="shared" ca="1" si="82"/>
        <v/>
      </c>
      <c r="AK144" s="13" t="str">
        <f t="shared" ca="1" si="83"/>
        <v/>
      </c>
      <c r="AL144" s="13" t="str">
        <f t="shared" ca="1" si="84"/>
        <v/>
      </c>
      <c r="AM144" s="13" t="str">
        <f t="shared" ca="1" si="85"/>
        <v/>
      </c>
      <c r="AN144" s="13" t="str">
        <f t="shared" ca="1" si="86"/>
        <v/>
      </c>
      <c r="AO144" s="13" t="str">
        <f t="shared" ca="1" si="87"/>
        <v/>
      </c>
      <c r="AP144" s="13" t="str">
        <f t="shared" ca="1" si="88"/>
        <v/>
      </c>
      <c r="AQ144" s="58" t="str">
        <f t="shared" ca="1" si="89"/>
        <v/>
      </c>
    </row>
    <row r="145" spans="1:43" x14ac:dyDescent="0.2">
      <c r="A145" t="s">
        <v>1286</v>
      </c>
      <c r="D145" s="13">
        <f t="shared" ref="D145:O154" si="92">IF(IFERROR(FIND(D$3,$A145),0)&gt;0,D$4,0)</f>
        <v>0</v>
      </c>
      <c r="E145" s="13">
        <f t="shared" ca="1" si="92"/>
        <v>1</v>
      </c>
      <c r="F145" s="13">
        <f t="shared" ca="1" si="92"/>
        <v>1</v>
      </c>
      <c r="G145" s="13">
        <f t="shared" ca="1" si="92"/>
        <v>1</v>
      </c>
      <c r="H145" s="13">
        <f t="shared" ca="1" si="92"/>
        <v>1</v>
      </c>
      <c r="I145" s="13">
        <f t="shared" si="92"/>
        <v>0</v>
      </c>
      <c r="J145" s="13">
        <f t="shared" ca="1" si="92"/>
        <v>1</v>
      </c>
      <c r="K145" s="13">
        <f t="shared" ca="1" si="92"/>
        <v>1</v>
      </c>
      <c r="L145" s="13">
        <f t="shared" si="92"/>
        <v>0</v>
      </c>
      <c r="M145" s="13">
        <f t="shared" ca="1" si="92"/>
        <v>0</v>
      </c>
      <c r="N145" s="13">
        <f t="shared" si="92"/>
        <v>0</v>
      </c>
      <c r="O145" s="13">
        <f t="shared" ca="1" si="92"/>
        <v>0</v>
      </c>
      <c r="P145" s="13">
        <f t="shared" ca="1" si="73"/>
        <v>6</v>
      </c>
      <c r="Q145">
        <f t="shared" si="67"/>
        <v>3</v>
      </c>
      <c r="R145" s="13" t="str">
        <f t="shared" ref="R145:Y154" si="93">RIGHT(LEFT($A145,R$3+$Q145),2)</f>
        <v>3H</v>
      </c>
      <c r="S145" s="13" t="str">
        <f t="shared" si="93"/>
        <v>3G</v>
      </c>
      <c r="T145" s="13" t="str">
        <f t="shared" si="93"/>
        <v>3B</v>
      </c>
      <c r="U145" s="13" t="str">
        <f t="shared" si="93"/>
        <v>3C</v>
      </c>
      <c r="V145" s="13" t="str">
        <f t="shared" si="93"/>
        <v>3J</v>
      </c>
      <c r="W145" s="13" t="str">
        <f t="shared" si="93"/>
        <v>3D</v>
      </c>
      <c r="X145" s="13" t="str">
        <f t="shared" si="93"/>
        <v>3L</v>
      </c>
      <c r="Y145" s="13" t="str">
        <f t="shared" si="93"/>
        <v>3E</v>
      </c>
      <c r="AA145" s="13" t="str">
        <f t="shared" ca="1" si="74"/>
        <v/>
      </c>
      <c r="AB145" s="13" t="str">
        <f t="shared" ca="1" si="75"/>
        <v/>
      </c>
      <c r="AC145" s="13" t="str">
        <f t="shared" ca="1" si="76"/>
        <v/>
      </c>
      <c r="AD145" s="13" t="str">
        <f t="shared" ca="1" si="77"/>
        <v/>
      </c>
      <c r="AE145" s="13" t="str">
        <f t="shared" ca="1" si="78"/>
        <v/>
      </c>
      <c r="AF145" s="13" t="str">
        <f t="shared" ca="1" si="79"/>
        <v/>
      </c>
      <c r="AG145" s="13" t="str">
        <f t="shared" ca="1" si="80"/>
        <v/>
      </c>
      <c r="AH145" s="13" t="str">
        <f t="shared" ca="1" si="81"/>
        <v/>
      </c>
      <c r="AJ145" s="6" t="str">
        <f t="shared" ca="1" si="82"/>
        <v/>
      </c>
      <c r="AK145" s="13" t="str">
        <f t="shared" ca="1" si="83"/>
        <v/>
      </c>
      <c r="AL145" s="13" t="str">
        <f t="shared" ca="1" si="84"/>
        <v/>
      </c>
      <c r="AM145" s="13" t="str">
        <f t="shared" ca="1" si="85"/>
        <v/>
      </c>
      <c r="AN145" s="13" t="str">
        <f t="shared" ca="1" si="86"/>
        <v/>
      </c>
      <c r="AO145" s="13" t="str">
        <f t="shared" ca="1" si="87"/>
        <v/>
      </c>
      <c r="AP145" s="13" t="str">
        <f t="shared" ca="1" si="88"/>
        <v/>
      </c>
      <c r="AQ145" s="58" t="str">
        <f t="shared" ca="1" si="89"/>
        <v/>
      </c>
    </row>
    <row r="146" spans="1:43" x14ac:dyDescent="0.2">
      <c r="A146" t="s">
        <v>1287</v>
      </c>
      <c r="D146" s="13">
        <f t="shared" si="92"/>
        <v>0</v>
      </c>
      <c r="E146" s="13">
        <f t="shared" ca="1" si="92"/>
        <v>1</v>
      </c>
      <c r="F146" s="13">
        <f t="shared" ca="1" si="92"/>
        <v>1</v>
      </c>
      <c r="G146" s="13">
        <f t="shared" ca="1" si="92"/>
        <v>1</v>
      </c>
      <c r="H146" s="13">
        <f t="shared" ca="1" si="92"/>
        <v>1</v>
      </c>
      <c r="I146" s="13">
        <f t="shared" si="92"/>
        <v>0</v>
      </c>
      <c r="J146" s="13">
        <f t="shared" ca="1" si="92"/>
        <v>1</v>
      </c>
      <c r="K146" s="13">
        <f t="shared" ca="1" si="92"/>
        <v>1</v>
      </c>
      <c r="L146" s="13">
        <f t="shared" si="92"/>
        <v>0</v>
      </c>
      <c r="M146" s="13">
        <f t="shared" ca="1" si="92"/>
        <v>0</v>
      </c>
      <c r="N146" s="13">
        <f t="shared" ca="1" si="92"/>
        <v>0</v>
      </c>
      <c r="O146" s="13">
        <f t="shared" si="92"/>
        <v>0</v>
      </c>
      <c r="P146" s="13">
        <f t="shared" ca="1" si="73"/>
        <v>6</v>
      </c>
      <c r="Q146">
        <f t="shared" si="67"/>
        <v>3</v>
      </c>
      <c r="R146" s="13" t="str">
        <f t="shared" si="93"/>
        <v>3H</v>
      </c>
      <c r="S146" s="13" t="str">
        <f t="shared" si="93"/>
        <v>3G</v>
      </c>
      <c r="T146" s="13" t="str">
        <f t="shared" si="93"/>
        <v>3B</v>
      </c>
      <c r="U146" s="13" t="str">
        <f t="shared" si="93"/>
        <v>3C</v>
      </c>
      <c r="V146" s="13" t="str">
        <f t="shared" si="93"/>
        <v>3J</v>
      </c>
      <c r="W146" s="13" t="str">
        <f t="shared" si="93"/>
        <v>3D</v>
      </c>
      <c r="X146" s="13" t="str">
        <f t="shared" si="93"/>
        <v>3E</v>
      </c>
      <c r="Y146" s="13" t="str">
        <f t="shared" si="93"/>
        <v>3K</v>
      </c>
      <c r="AA146" s="13" t="str">
        <f t="shared" ca="1" si="74"/>
        <v/>
      </c>
      <c r="AB146" s="13" t="str">
        <f t="shared" ca="1" si="75"/>
        <v/>
      </c>
      <c r="AC146" s="13" t="str">
        <f t="shared" ca="1" si="76"/>
        <v/>
      </c>
      <c r="AD146" s="13" t="str">
        <f t="shared" ca="1" si="77"/>
        <v/>
      </c>
      <c r="AE146" s="13" t="str">
        <f t="shared" ca="1" si="78"/>
        <v/>
      </c>
      <c r="AF146" s="13" t="str">
        <f t="shared" ca="1" si="79"/>
        <v/>
      </c>
      <c r="AG146" s="13" t="str">
        <f t="shared" ca="1" si="80"/>
        <v/>
      </c>
      <c r="AH146" s="13" t="str">
        <f t="shared" ca="1" si="81"/>
        <v/>
      </c>
      <c r="AJ146" s="6" t="str">
        <f t="shared" ca="1" si="82"/>
        <v/>
      </c>
      <c r="AK146" s="13" t="str">
        <f t="shared" ca="1" si="83"/>
        <v/>
      </c>
      <c r="AL146" s="13" t="str">
        <f t="shared" ca="1" si="84"/>
        <v/>
      </c>
      <c r="AM146" s="13" t="str">
        <f t="shared" ca="1" si="85"/>
        <v/>
      </c>
      <c r="AN146" s="13" t="str">
        <f t="shared" ca="1" si="86"/>
        <v/>
      </c>
      <c r="AO146" s="13" t="str">
        <f t="shared" ca="1" si="87"/>
        <v/>
      </c>
      <c r="AP146" s="13" t="str">
        <f t="shared" ca="1" si="88"/>
        <v/>
      </c>
      <c r="AQ146" s="58" t="str">
        <f t="shared" ca="1" si="89"/>
        <v/>
      </c>
    </row>
    <row r="147" spans="1:43" x14ac:dyDescent="0.2">
      <c r="A147" t="s">
        <v>1288</v>
      </c>
      <c r="D147" s="13">
        <f t="shared" si="92"/>
        <v>0</v>
      </c>
      <c r="E147" s="13">
        <f t="shared" ca="1" si="92"/>
        <v>1</v>
      </c>
      <c r="F147" s="13">
        <f t="shared" ca="1" si="92"/>
        <v>1</v>
      </c>
      <c r="G147" s="13">
        <f t="shared" ca="1" si="92"/>
        <v>1</v>
      </c>
      <c r="H147" s="13">
        <f t="shared" ca="1" si="92"/>
        <v>1</v>
      </c>
      <c r="I147" s="13">
        <f t="shared" si="92"/>
        <v>0</v>
      </c>
      <c r="J147" s="13">
        <f t="shared" ca="1" si="92"/>
        <v>1</v>
      </c>
      <c r="K147" s="13">
        <f t="shared" ca="1" si="92"/>
        <v>1</v>
      </c>
      <c r="L147" s="13">
        <f t="shared" ca="1" si="92"/>
        <v>1</v>
      </c>
      <c r="M147" s="13">
        <f t="shared" si="92"/>
        <v>0</v>
      </c>
      <c r="N147" s="13">
        <f t="shared" si="92"/>
        <v>0</v>
      </c>
      <c r="O147" s="13">
        <f t="shared" ca="1" si="92"/>
        <v>0</v>
      </c>
      <c r="P147" s="13">
        <f t="shared" ca="1" si="73"/>
        <v>7</v>
      </c>
      <c r="Q147">
        <f t="shared" si="67"/>
        <v>3</v>
      </c>
      <c r="R147" s="13" t="str">
        <f t="shared" si="93"/>
        <v>3E</v>
      </c>
      <c r="S147" s="13" t="str">
        <f t="shared" si="93"/>
        <v>3G</v>
      </c>
      <c r="T147" s="13" t="str">
        <f t="shared" si="93"/>
        <v>3B</v>
      </c>
      <c r="U147" s="13" t="str">
        <f t="shared" si="93"/>
        <v>3C</v>
      </c>
      <c r="V147" s="13" t="str">
        <f t="shared" si="93"/>
        <v>3H</v>
      </c>
      <c r="W147" s="13" t="str">
        <f t="shared" si="93"/>
        <v>3D</v>
      </c>
      <c r="X147" s="13" t="str">
        <f t="shared" si="93"/>
        <v>3L</v>
      </c>
      <c r="Y147" s="13" t="str">
        <f t="shared" si="93"/>
        <v>3I</v>
      </c>
      <c r="AA147" s="13" t="str">
        <f t="shared" ca="1" si="74"/>
        <v/>
      </c>
      <c r="AB147" s="13" t="str">
        <f t="shared" ca="1" si="75"/>
        <v/>
      </c>
      <c r="AC147" s="13" t="str">
        <f t="shared" ca="1" si="76"/>
        <v/>
      </c>
      <c r="AD147" s="13" t="str">
        <f t="shared" ca="1" si="77"/>
        <v/>
      </c>
      <c r="AE147" s="13" t="str">
        <f t="shared" ca="1" si="78"/>
        <v/>
      </c>
      <c r="AF147" s="13" t="str">
        <f t="shared" ca="1" si="79"/>
        <v/>
      </c>
      <c r="AG147" s="13" t="str">
        <f t="shared" ca="1" si="80"/>
        <v/>
      </c>
      <c r="AH147" s="13" t="str">
        <f t="shared" ca="1" si="81"/>
        <v/>
      </c>
      <c r="AJ147" s="6" t="str">
        <f t="shared" ca="1" si="82"/>
        <v/>
      </c>
      <c r="AK147" s="13" t="str">
        <f t="shared" ca="1" si="83"/>
        <v/>
      </c>
      <c r="AL147" s="13" t="str">
        <f t="shared" ca="1" si="84"/>
        <v/>
      </c>
      <c r="AM147" s="13" t="str">
        <f t="shared" ca="1" si="85"/>
        <v/>
      </c>
      <c r="AN147" s="13" t="str">
        <f t="shared" ca="1" si="86"/>
        <v/>
      </c>
      <c r="AO147" s="13" t="str">
        <f t="shared" ca="1" si="87"/>
        <v/>
      </c>
      <c r="AP147" s="13" t="str">
        <f t="shared" ca="1" si="88"/>
        <v/>
      </c>
      <c r="AQ147" s="58" t="str">
        <f t="shared" ca="1" si="89"/>
        <v/>
      </c>
    </row>
    <row r="148" spans="1:43" x14ac:dyDescent="0.2">
      <c r="A148" t="s">
        <v>1289</v>
      </c>
      <c r="D148" s="13">
        <f t="shared" si="92"/>
        <v>0</v>
      </c>
      <c r="E148" s="13">
        <f t="shared" ca="1" si="92"/>
        <v>1</v>
      </c>
      <c r="F148" s="13">
        <f t="shared" ca="1" si="92"/>
        <v>1</v>
      </c>
      <c r="G148" s="13">
        <f t="shared" ca="1" si="92"/>
        <v>1</v>
      </c>
      <c r="H148" s="13">
        <f t="shared" ca="1" si="92"/>
        <v>1</v>
      </c>
      <c r="I148" s="13">
        <f t="shared" si="92"/>
        <v>0</v>
      </c>
      <c r="J148" s="13">
        <f t="shared" ca="1" si="92"/>
        <v>1</v>
      </c>
      <c r="K148" s="13">
        <f t="shared" ca="1" si="92"/>
        <v>1</v>
      </c>
      <c r="L148" s="13">
        <f t="shared" ca="1" si="92"/>
        <v>1</v>
      </c>
      <c r="M148" s="13">
        <f t="shared" si="92"/>
        <v>0</v>
      </c>
      <c r="N148" s="13">
        <f t="shared" ca="1" si="92"/>
        <v>0</v>
      </c>
      <c r="O148" s="13">
        <f t="shared" si="92"/>
        <v>0</v>
      </c>
      <c r="P148" s="13">
        <f t="shared" ca="1" si="73"/>
        <v>7</v>
      </c>
      <c r="Q148">
        <f t="shared" si="67"/>
        <v>3</v>
      </c>
      <c r="R148" s="13" t="str">
        <f t="shared" si="93"/>
        <v>3E</v>
      </c>
      <c r="S148" s="13" t="str">
        <f t="shared" si="93"/>
        <v>3G</v>
      </c>
      <c r="T148" s="13" t="str">
        <f t="shared" si="93"/>
        <v>3B</v>
      </c>
      <c r="U148" s="13" t="str">
        <f t="shared" si="93"/>
        <v>3C</v>
      </c>
      <c r="V148" s="13" t="str">
        <f t="shared" si="93"/>
        <v>3H</v>
      </c>
      <c r="W148" s="13" t="str">
        <f t="shared" si="93"/>
        <v>3D</v>
      </c>
      <c r="X148" s="13" t="str">
        <f t="shared" si="93"/>
        <v>3I</v>
      </c>
      <c r="Y148" s="13" t="str">
        <f t="shared" si="93"/>
        <v>3K</v>
      </c>
      <c r="AA148" s="13" t="str">
        <f t="shared" ca="1" si="74"/>
        <v/>
      </c>
      <c r="AB148" s="13" t="str">
        <f t="shared" ca="1" si="75"/>
        <v/>
      </c>
      <c r="AC148" s="13" t="str">
        <f t="shared" ca="1" si="76"/>
        <v/>
      </c>
      <c r="AD148" s="13" t="str">
        <f t="shared" ca="1" si="77"/>
        <v/>
      </c>
      <c r="AE148" s="13" t="str">
        <f t="shared" ca="1" si="78"/>
        <v/>
      </c>
      <c r="AF148" s="13" t="str">
        <f t="shared" ca="1" si="79"/>
        <v/>
      </c>
      <c r="AG148" s="13" t="str">
        <f t="shared" ca="1" si="80"/>
        <v/>
      </c>
      <c r="AH148" s="13" t="str">
        <f t="shared" ca="1" si="81"/>
        <v/>
      </c>
      <c r="AJ148" s="6" t="str">
        <f t="shared" ca="1" si="82"/>
        <v/>
      </c>
      <c r="AK148" s="13" t="str">
        <f t="shared" ca="1" si="83"/>
        <v/>
      </c>
      <c r="AL148" s="13" t="str">
        <f t="shared" ca="1" si="84"/>
        <v/>
      </c>
      <c r="AM148" s="13" t="str">
        <f t="shared" ca="1" si="85"/>
        <v/>
      </c>
      <c r="AN148" s="13" t="str">
        <f t="shared" ca="1" si="86"/>
        <v/>
      </c>
      <c r="AO148" s="13" t="str">
        <f t="shared" ca="1" si="87"/>
        <v/>
      </c>
      <c r="AP148" s="13" t="str">
        <f t="shared" ca="1" si="88"/>
        <v/>
      </c>
      <c r="AQ148" s="58" t="str">
        <f t="shared" ca="1" si="89"/>
        <v/>
      </c>
    </row>
    <row r="149" spans="1:43" x14ac:dyDescent="0.2">
      <c r="A149" t="s">
        <v>1290</v>
      </c>
      <c r="D149" s="13">
        <f t="shared" si="92"/>
        <v>0</v>
      </c>
      <c r="E149" s="13">
        <f t="shared" ca="1" si="92"/>
        <v>1</v>
      </c>
      <c r="F149" s="13">
        <f t="shared" ca="1" si="92"/>
        <v>1</v>
      </c>
      <c r="G149" s="13">
        <f t="shared" ca="1" si="92"/>
        <v>1</v>
      </c>
      <c r="H149" s="13">
        <f t="shared" ca="1" si="92"/>
        <v>1</v>
      </c>
      <c r="I149" s="13">
        <f t="shared" si="92"/>
        <v>0</v>
      </c>
      <c r="J149" s="13">
        <f t="shared" ca="1" si="92"/>
        <v>1</v>
      </c>
      <c r="K149" s="13">
        <f t="shared" ca="1" si="92"/>
        <v>1</v>
      </c>
      <c r="L149" s="13">
        <f t="shared" ca="1" si="92"/>
        <v>1</v>
      </c>
      <c r="M149" s="13">
        <f t="shared" ca="1" si="92"/>
        <v>0</v>
      </c>
      <c r="N149" s="13">
        <f t="shared" si="92"/>
        <v>0</v>
      </c>
      <c r="O149" s="13">
        <f t="shared" si="92"/>
        <v>0</v>
      </c>
      <c r="P149" s="13">
        <f t="shared" ca="1" si="73"/>
        <v>7</v>
      </c>
      <c r="Q149">
        <f t="shared" si="67"/>
        <v>3</v>
      </c>
      <c r="R149" s="13" t="str">
        <f t="shared" si="93"/>
        <v>3H</v>
      </c>
      <c r="S149" s="13" t="str">
        <f t="shared" si="93"/>
        <v>3G</v>
      </c>
      <c r="T149" s="13" t="str">
        <f t="shared" si="93"/>
        <v>3B</v>
      </c>
      <c r="U149" s="13" t="str">
        <f t="shared" si="93"/>
        <v>3C</v>
      </c>
      <c r="V149" s="13" t="str">
        <f t="shared" si="93"/>
        <v>3J</v>
      </c>
      <c r="W149" s="13" t="str">
        <f t="shared" si="93"/>
        <v>3D</v>
      </c>
      <c r="X149" s="13" t="str">
        <f t="shared" si="93"/>
        <v>3E</v>
      </c>
      <c r="Y149" s="13" t="str">
        <f t="shared" si="93"/>
        <v>3I</v>
      </c>
      <c r="AA149" s="13" t="str">
        <f t="shared" ca="1" si="74"/>
        <v/>
      </c>
      <c r="AB149" s="13" t="str">
        <f t="shared" ca="1" si="75"/>
        <v/>
      </c>
      <c r="AC149" s="13" t="str">
        <f t="shared" ca="1" si="76"/>
        <v/>
      </c>
      <c r="AD149" s="13" t="str">
        <f t="shared" ca="1" si="77"/>
        <v/>
      </c>
      <c r="AE149" s="13" t="str">
        <f t="shared" ca="1" si="78"/>
        <v/>
      </c>
      <c r="AF149" s="13" t="str">
        <f t="shared" ca="1" si="79"/>
        <v/>
      </c>
      <c r="AG149" s="13" t="str">
        <f t="shared" ca="1" si="80"/>
        <v/>
      </c>
      <c r="AH149" s="13" t="str">
        <f t="shared" ca="1" si="81"/>
        <v/>
      </c>
      <c r="AJ149" s="6" t="str">
        <f t="shared" ca="1" si="82"/>
        <v/>
      </c>
      <c r="AK149" s="13" t="str">
        <f t="shared" ca="1" si="83"/>
        <v/>
      </c>
      <c r="AL149" s="13" t="str">
        <f t="shared" ca="1" si="84"/>
        <v/>
      </c>
      <c r="AM149" s="13" t="str">
        <f t="shared" ca="1" si="85"/>
        <v/>
      </c>
      <c r="AN149" s="13" t="str">
        <f t="shared" ca="1" si="86"/>
        <v/>
      </c>
      <c r="AO149" s="13" t="str">
        <f t="shared" ca="1" si="87"/>
        <v/>
      </c>
      <c r="AP149" s="13" t="str">
        <f t="shared" ca="1" si="88"/>
        <v/>
      </c>
      <c r="AQ149" s="58" t="str">
        <f t="shared" ca="1" si="89"/>
        <v/>
      </c>
    </row>
    <row r="150" spans="1:43" x14ac:dyDescent="0.2">
      <c r="A150" t="s">
        <v>1291</v>
      </c>
      <c r="D150" s="13">
        <f t="shared" si="92"/>
        <v>0</v>
      </c>
      <c r="E150" s="13">
        <f t="shared" ca="1" si="92"/>
        <v>1</v>
      </c>
      <c r="F150" s="13">
        <f t="shared" ca="1" si="92"/>
        <v>1</v>
      </c>
      <c r="G150" s="13">
        <f t="shared" ca="1" si="92"/>
        <v>1</v>
      </c>
      <c r="H150" s="13">
        <f t="shared" ca="1" si="92"/>
        <v>1</v>
      </c>
      <c r="I150" s="13">
        <f t="shared" ca="1" si="92"/>
        <v>1</v>
      </c>
      <c r="J150" s="13">
        <f t="shared" si="92"/>
        <v>0</v>
      </c>
      <c r="K150" s="13">
        <f t="shared" si="92"/>
        <v>0</v>
      </c>
      <c r="L150" s="13">
        <f t="shared" si="92"/>
        <v>0</v>
      </c>
      <c r="M150" s="13">
        <f t="shared" ca="1" si="92"/>
        <v>0</v>
      </c>
      <c r="N150" s="13">
        <f t="shared" ca="1" si="92"/>
        <v>0</v>
      </c>
      <c r="O150" s="13">
        <f t="shared" ca="1" si="92"/>
        <v>0</v>
      </c>
      <c r="P150" s="13">
        <f t="shared" ca="1" si="73"/>
        <v>5</v>
      </c>
      <c r="Q150">
        <f t="shared" si="67"/>
        <v>3</v>
      </c>
      <c r="R150" s="13" t="str">
        <f t="shared" si="93"/>
        <v>3C</v>
      </c>
      <c r="S150" s="13" t="str">
        <f t="shared" si="93"/>
        <v>3J</v>
      </c>
      <c r="T150" s="13" t="str">
        <f t="shared" si="93"/>
        <v>3B</v>
      </c>
      <c r="U150" s="13" t="str">
        <f t="shared" si="93"/>
        <v>3D</v>
      </c>
      <c r="V150" s="13" t="str">
        <f t="shared" si="93"/>
        <v>3E</v>
      </c>
      <c r="W150" s="13" t="str">
        <f t="shared" si="93"/>
        <v>3F</v>
      </c>
      <c r="X150" s="13" t="str">
        <f t="shared" si="93"/>
        <v>3L</v>
      </c>
      <c r="Y150" s="13" t="str">
        <f t="shared" si="93"/>
        <v>3K</v>
      </c>
      <c r="AA150" s="13" t="str">
        <f t="shared" ca="1" si="74"/>
        <v/>
      </c>
      <c r="AB150" s="13" t="str">
        <f t="shared" ca="1" si="75"/>
        <v/>
      </c>
      <c r="AC150" s="13" t="str">
        <f t="shared" ca="1" si="76"/>
        <v/>
      </c>
      <c r="AD150" s="13" t="str">
        <f t="shared" ca="1" si="77"/>
        <v/>
      </c>
      <c r="AE150" s="13" t="str">
        <f t="shared" ca="1" si="78"/>
        <v/>
      </c>
      <c r="AF150" s="13" t="str">
        <f t="shared" ca="1" si="79"/>
        <v/>
      </c>
      <c r="AG150" s="13" t="str">
        <f t="shared" ca="1" si="80"/>
        <v/>
      </c>
      <c r="AH150" s="13" t="str">
        <f t="shared" ca="1" si="81"/>
        <v/>
      </c>
      <c r="AJ150" s="6" t="str">
        <f t="shared" ca="1" si="82"/>
        <v/>
      </c>
      <c r="AK150" s="13" t="str">
        <f t="shared" ca="1" si="83"/>
        <v/>
      </c>
      <c r="AL150" s="13" t="str">
        <f t="shared" ca="1" si="84"/>
        <v/>
      </c>
      <c r="AM150" s="13" t="str">
        <f t="shared" ca="1" si="85"/>
        <v/>
      </c>
      <c r="AN150" s="13" t="str">
        <f t="shared" ca="1" si="86"/>
        <v/>
      </c>
      <c r="AO150" s="13" t="str">
        <f t="shared" ca="1" si="87"/>
        <v/>
      </c>
      <c r="AP150" s="13" t="str">
        <f t="shared" ca="1" si="88"/>
        <v/>
      </c>
      <c r="AQ150" s="58" t="str">
        <f t="shared" ca="1" si="89"/>
        <v/>
      </c>
    </row>
    <row r="151" spans="1:43" x14ac:dyDescent="0.2">
      <c r="A151" t="s">
        <v>1292</v>
      </c>
      <c r="D151" s="13">
        <f t="shared" si="92"/>
        <v>0</v>
      </c>
      <c r="E151" s="13">
        <f t="shared" ca="1" si="92"/>
        <v>1</v>
      </c>
      <c r="F151" s="13">
        <f t="shared" ca="1" si="92"/>
        <v>1</v>
      </c>
      <c r="G151" s="13">
        <f t="shared" ca="1" si="92"/>
        <v>1</v>
      </c>
      <c r="H151" s="13">
        <f t="shared" ca="1" si="92"/>
        <v>1</v>
      </c>
      <c r="I151" s="13">
        <f t="shared" ca="1" si="92"/>
        <v>1</v>
      </c>
      <c r="J151" s="13">
        <f t="shared" si="92"/>
        <v>0</v>
      </c>
      <c r="K151" s="13">
        <f t="shared" si="92"/>
        <v>0</v>
      </c>
      <c r="L151" s="13">
        <f t="shared" ca="1" si="92"/>
        <v>1</v>
      </c>
      <c r="M151" s="13">
        <f t="shared" si="92"/>
        <v>0</v>
      </c>
      <c r="N151" s="13">
        <f t="shared" ca="1" si="92"/>
        <v>0</v>
      </c>
      <c r="O151" s="13">
        <f t="shared" ca="1" si="92"/>
        <v>0</v>
      </c>
      <c r="P151" s="13">
        <f t="shared" ca="1" si="73"/>
        <v>6</v>
      </c>
      <c r="Q151">
        <f t="shared" si="67"/>
        <v>3</v>
      </c>
      <c r="R151" s="13" t="str">
        <f t="shared" si="93"/>
        <v>3C</v>
      </c>
      <c r="S151" s="13" t="str">
        <f t="shared" si="93"/>
        <v>3E</v>
      </c>
      <c r="T151" s="13" t="str">
        <f t="shared" si="93"/>
        <v>3B</v>
      </c>
      <c r="U151" s="13" t="str">
        <f t="shared" si="93"/>
        <v>3D</v>
      </c>
      <c r="V151" s="13" t="str">
        <f t="shared" si="93"/>
        <v>3I</v>
      </c>
      <c r="W151" s="13" t="str">
        <f t="shared" si="93"/>
        <v>3F</v>
      </c>
      <c r="X151" s="13" t="str">
        <f t="shared" si="93"/>
        <v>3L</v>
      </c>
      <c r="Y151" s="13" t="str">
        <f t="shared" si="93"/>
        <v>3K</v>
      </c>
      <c r="AA151" s="13" t="str">
        <f t="shared" ca="1" si="74"/>
        <v/>
      </c>
      <c r="AB151" s="13" t="str">
        <f t="shared" ca="1" si="75"/>
        <v/>
      </c>
      <c r="AC151" s="13" t="str">
        <f t="shared" ca="1" si="76"/>
        <v/>
      </c>
      <c r="AD151" s="13" t="str">
        <f t="shared" ca="1" si="77"/>
        <v/>
      </c>
      <c r="AE151" s="13" t="str">
        <f t="shared" ca="1" si="78"/>
        <v/>
      </c>
      <c r="AF151" s="13" t="str">
        <f t="shared" ca="1" si="79"/>
        <v/>
      </c>
      <c r="AG151" s="13" t="str">
        <f t="shared" ca="1" si="80"/>
        <v/>
      </c>
      <c r="AH151" s="13" t="str">
        <f t="shared" ca="1" si="81"/>
        <v/>
      </c>
      <c r="AJ151" s="6" t="str">
        <f t="shared" ca="1" si="82"/>
        <v/>
      </c>
      <c r="AK151" s="13" t="str">
        <f t="shared" ca="1" si="83"/>
        <v/>
      </c>
      <c r="AL151" s="13" t="str">
        <f t="shared" ca="1" si="84"/>
        <v/>
      </c>
      <c r="AM151" s="13" t="str">
        <f t="shared" ca="1" si="85"/>
        <v/>
      </c>
      <c r="AN151" s="13" t="str">
        <f t="shared" ca="1" si="86"/>
        <v/>
      </c>
      <c r="AO151" s="13" t="str">
        <f t="shared" ca="1" si="87"/>
        <v/>
      </c>
      <c r="AP151" s="13" t="str">
        <f t="shared" ca="1" si="88"/>
        <v/>
      </c>
      <c r="AQ151" s="58" t="str">
        <f t="shared" ca="1" si="89"/>
        <v/>
      </c>
    </row>
    <row r="152" spans="1:43" x14ac:dyDescent="0.2">
      <c r="A152" t="s">
        <v>1293</v>
      </c>
      <c r="D152" s="13">
        <f t="shared" si="92"/>
        <v>0</v>
      </c>
      <c r="E152" s="13">
        <f t="shared" ca="1" si="92"/>
        <v>1</v>
      </c>
      <c r="F152" s="13">
        <f t="shared" ca="1" si="92"/>
        <v>1</v>
      </c>
      <c r="G152" s="13">
        <f t="shared" ca="1" si="92"/>
        <v>1</v>
      </c>
      <c r="H152" s="13">
        <f t="shared" ca="1" si="92"/>
        <v>1</v>
      </c>
      <c r="I152" s="13">
        <f t="shared" ca="1" si="92"/>
        <v>1</v>
      </c>
      <c r="J152" s="13">
        <f t="shared" si="92"/>
        <v>0</v>
      </c>
      <c r="K152" s="13">
        <f t="shared" si="92"/>
        <v>0</v>
      </c>
      <c r="L152" s="13">
        <f t="shared" ca="1" si="92"/>
        <v>1</v>
      </c>
      <c r="M152" s="13">
        <f t="shared" ca="1" si="92"/>
        <v>0</v>
      </c>
      <c r="N152" s="13">
        <f t="shared" si="92"/>
        <v>0</v>
      </c>
      <c r="O152" s="13">
        <f t="shared" ca="1" si="92"/>
        <v>0</v>
      </c>
      <c r="P152" s="13">
        <f t="shared" ca="1" si="73"/>
        <v>6</v>
      </c>
      <c r="Q152">
        <f t="shared" si="67"/>
        <v>3</v>
      </c>
      <c r="R152" s="13" t="str">
        <f t="shared" si="93"/>
        <v>3C</v>
      </c>
      <c r="S152" s="13" t="str">
        <f t="shared" si="93"/>
        <v>3J</v>
      </c>
      <c r="T152" s="13" t="str">
        <f t="shared" si="93"/>
        <v>3B</v>
      </c>
      <c r="U152" s="13" t="str">
        <f t="shared" si="93"/>
        <v>3D</v>
      </c>
      <c r="V152" s="13" t="str">
        <f t="shared" si="93"/>
        <v>3E</v>
      </c>
      <c r="W152" s="13" t="str">
        <f t="shared" si="93"/>
        <v>3F</v>
      </c>
      <c r="X152" s="13" t="str">
        <f t="shared" si="93"/>
        <v>3L</v>
      </c>
      <c r="Y152" s="13" t="str">
        <f t="shared" si="93"/>
        <v>3I</v>
      </c>
      <c r="AA152" s="13" t="str">
        <f t="shared" ca="1" si="74"/>
        <v/>
      </c>
      <c r="AB152" s="13" t="str">
        <f t="shared" ca="1" si="75"/>
        <v/>
      </c>
      <c r="AC152" s="13" t="str">
        <f t="shared" ca="1" si="76"/>
        <v/>
      </c>
      <c r="AD152" s="13" t="str">
        <f t="shared" ca="1" si="77"/>
        <v/>
      </c>
      <c r="AE152" s="13" t="str">
        <f t="shared" ca="1" si="78"/>
        <v/>
      </c>
      <c r="AF152" s="13" t="str">
        <f t="shared" ca="1" si="79"/>
        <v/>
      </c>
      <c r="AG152" s="13" t="str">
        <f t="shared" ca="1" si="80"/>
        <v/>
      </c>
      <c r="AH152" s="13" t="str">
        <f t="shared" ca="1" si="81"/>
        <v/>
      </c>
      <c r="AJ152" s="6" t="str">
        <f t="shared" ca="1" si="82"/>
        <v/>
      </c>
      <c r="AK152" s="13" t="str">
        <f t="shared" ca="1" si="83"/>
        <v/>
      </c>
      <c r="AL152" s="13" t="str">
        <f t="shared" ca="1" si="84"/>
        <v/>
      </c>
      <c r="AM152" s="13" t="str">
        <f t="shared" ca="1" si="85"/>
        <v/>
      </c>
      <c r="AN152" s="13" t="str">
        <f t="shared" ca="1" si="86"/>
        <v/>
      </c>
      <c r="AO152" s="13" t="str">
        <f t="shared" ca="1" si="87"/>
        <v/>
      </c>
      <c r="AP152" s="13" t="str">
        <f t="shared" ca="1" si="88"/>
        <v/>
      </c>
      <c r="AQ152" s="58" t="str">
        <f t="shared" ca="1" si="89"/>
        <v/>
      </c>
    </row>
    <row r="153" spans="1:43" x14ac:dyDescent="0.2">
      <c r="A153" t="s">
        <v>1294</v>
      </c>
      <c r="D153" s="13">
        <f t="shared" si="92"/>
        <v>0</v>
      </c>
      <c r="E153" s="13">
        <f t="shared" ca="1" si="92"/>
        <v>1</v>
      </c>
      <c r="F153" s="13">
        <f t="shared" ca="1" si="92"/>
        <v>1</v>
      </c>
      <c r="G153" s="13">
        <f t="shared" ca="1" si="92"/>
        <v>1</v>
      </c>
      <c r="H153" s="13">
        <f t="shared" ca="1" si="92"/>
        <v>1</v>
      </c>
      <c r="I153" s="13">
        <f t="shared" ca="1" si="92"/>
        <v>1</v>
      </c>
      <c r="J153" s="13">
        <f t="shared" si="92"/>
        <v>0</v>
      </c>
      <c r="K153" s="13">
        <f t="shared" si="92"/>
        <v>0</v>
      </c>
      <c r="L153" s="13">
        <f t="shared" ca="1" si="92"/>
        <v>1</v>
      </c>
      <c r="M153" s="13">
        <f t="shared" ca="1" si="92"/>
        <v>0</v>
      </c>
      <c r="N153" s="13">
        <f t="shared" ca="1" si="92"/>
        <v>0</v>
      </c>
      <c r="O153" s="13">
        <f t="shared" si="92"/>
        <v>0</v>
      </c>
      <c r="P153" s="13">
        <f t="shared" ca="1" si="73"/>
        <v>6</v>
      </c>
      <c r="Q153">
        <f t="shared" si="67"/>
        <v>3</v>
      </c>
      <c r="R153" s="13" t="str">
        <f t="shared" si="93"/>
        <v>3C</v>
      </c>
      <c r="S153" s="13" t="str">
        <f t="shared" si="93"/>
        <v>3J</v>
      </c>
      <c r="T153" s="13" t="str">
        <f t="shared" si="93"/>
        <v>3B</v>
      </c>
      <c r="U153" s="13" t="str">
        <f t="shared" si="93"/>
        <v>3D</v>
      </c>
      <c r="V153" s="13" t="str">
        <f t="shared" si="93"/>
        <v>3E</v>
      </c>
      <c r="W153" s="13" t="str">
        <f t="shared" si="93"/>
        <v>3F</v>
      </c>
      <c r="X153" s="13" t="str">
        <f t="shared" si="93"/>
        <v>3I</v>
      </c>
      <c r="Y153" s="13" t="str">
        <f t="shared" si="93"/>
        <v>3K</v>
      </c>
      <c r="AA153" s="13" t="str">
        <f t="shared" ca="1" si="74"/>
        <v/>
      </c>
      <c r="AB153" s="13" t="str">
        <f t="shared" ca="1" si="75"/>
        <v/>
      </c>
      <c r="AC153" s="13" t="str">
        <f t="shared" ca="1" si="76"/>
        <v/>
      </c>
      <c r="AD153" s="13" t="str">
        <f t="shared" ca="1" si="77"/>
        <v/>
      </c>
      <c r="AE153" s="13" t="str">
        <f t="shared" ca="1" si="78"/>
        <v/>
      </c>
      <c r="AF153" s="13" t="str">
        <f t="shared" ca="1" si="79"/>
        <v/>
      </c>
      <c r="AG153" s="13" t="str">
        <f t="shared" ca="1" si="80"/>
        <v/>
      </c>
      <c r="AH153" s="13" t="str">
        <f t="shared" ca="1" si="81"/>
        <v/>
      </c>
      <c r="AJ153" s="6" t="str">
        <f t="shared" ca="1" si="82"/>
        <v/>
      </c>
      <c r="AK153" s="13" t="str">
        <f t="shared" ca="1" si="83"/>
        <v/>
      </c>
      <c r="AL153" s="13" t="str">
        <f t="shared" ca="1" si="84"/>
        <v/>
      </c>
      <c r="AM153" s="13" t="str">
        <f t="shared" ca="1" si="85"/>
        <v/>
      </c>
      <c r="AN153" s="13" t="str">
        <f t="shared" ca="1" si="86"/>
        <v/>
      </c>
      <c r="AO153" s="13" t="str">
        <f t="shared" ca="1" si="87"/>
        <v/>
      </c>
      <c r="AP153" s="13" t="str">
        <f t="shared" ca="1" si="88"/>
        <v/>
      </c>
      <c r="AQ153" s="58" t="str">
        <f t="shared" ca="1" si="89"/>
        <v/>
      </c>
    </row>
    <row r="154" spans="1:43" x14ac:dyDescent="0.2">
      <c r="A154" t="s">
        <v>1295</v>
      </c>
      <c r="D154" s="13">
        <f t="shared" si="92"/>
        <v>0</v>
      </c>
      <c r="E154" s="13">
        <f t="shared" ca="1" si="92"/>
        <v>1</v>
      </c>
      <c r="F154" s="13">
        <f t="shared" ca="1" si="92"/>
        <v>1</v>
      </c>
      <c r="G154" s="13">
        <f t="shared" ca="1" si="92"/>
        <v>1</v>
      </c>
      <c r="H154" s="13">
        <f t="shared" ca="1" si="92"/>
        <v>1</v>
      </c>
      <c r="I154" s="13">
        <f t="shared" ca="1" si="92"/>
        <v>1</v>
      </c>
      <c r="J154" s="13">
        <f t="shared" si="92"/>
        <v>0</v>
      </c>
      <c r="K154" s="13">
        <f t="shared" ca="1" si="92"/>
        <v>1</v>
      </c>
      <c r="L154" s="13">
        <f t="shared" si="92"/>
        <v>0</v>
      </c>
      <c r="M154" s="13">
        <f t="shared" si="92"/>
        <v>0</v>
      </c>
      <c r="N154" s="13">
        <f t="shared" ca="1" si="92"/>
        <v>0</v>
      </c>
      <c r="O154" s="13">
        <f t="shared" ca="1" si="92"/>
        <v>0</v>
      </c>
      <c r="P154" s="13">
        <f t="shared" ca="1" si="73"/>
        <v>6</v>
      </c>
      <c r="Q154">
        <f t="shared" si="67"/>
        <v>3</v>
      </c>
      <c r="R154" s="13" t="str">
        <f t="shared" si="93"/>
        <v>3C</v>
      </c>
      <c r="S154" s="13" t="str">
        <f t="shared" si="93"/>
        <v>3E</v>
      </c>
      <c r="T154" s="13" t="str">
        <f t="shared" si="93"/>
        <v>3B</v>
      </c>
      <c r="U154" s="13" t="str">
        <f t="shared" si="93"/>
        <v>3D</v>
      </c>
      <c r="V154" s="13" t="str">
        <f t="shared" si="93"/>
        <v>3H</v>
      </c>
      <c r="W154" s="13" t="str">
        <f t="shared" si="93"/>
        <v>3F</v>
      </c>
      <c r="X154" s="13" t="str">
        <f t="shared" si="93"/>
        <v>3L</v>
      </c>
      <c r="Y154" s="13" t="str">
        <f t="shared" si="93"/>
        <v>3K</v>
      </c>
      <c r="AA154" s="13" t="str">
        <f t="shared" ca="1" si="74"/>
        <v/>
      </c>
      <c r="AB154" s="13" t="str">
        <f t="shared" ca="1" si="75"/>
        <v/>
      </c>
      <c r="AC154" s="13" t="str">
        <f t="shared" ca="1" si="76"/>
        <v/>
      </c>
      <c r="AD154" s="13" t="str">
        <f t="shared" ca="1" si="77"/>
        <v/>
      </c>
      <c r="AE154" s="13" t="str">
        <f t="shared" ca="1" si="78"/>
        <v/>
      </c>
      <c r="AF154" s="13" t="str">
        <f t="shared" ca="1" si="79"/>
        <v/>
      </c>
      <c r="AG154" s="13" t="str">
        <f t="shared" ca="1" si="80"/>
        <v/>
      </c>
      <c r="AH154" s="13" t="str">
        <f t="shared" ca="1" si="81"/>
        <v/>
      </c>
      <c r="AJ154" s="6" t="str">
        <f t="shared" ca="1" si="82"/>
        <v/>
      </c>
      <c r="AK154" s="13" t="str">
        <f t="shared" ca="1" si="83"/>
        <v/>
      </c>
      <c r="AL154" s="13" t="str">
        <f t="shared" ca="1" si="84"/>
        <v/>
      </c>
      <c r="AM154" s="13" t="str">
        <f t="shared" ca="1" si="85"/>
        <v/>
      </c>
      <c r="AN154" s="13" t="str">
        <f t="shared" ca="1" si="86"/>
        <v/>
      </c>
      <c r="AO154" s="13" t="str">
        <f t="shared" ca="1" si="87"/>
        <v/>
      </c>
      <c r="AP154" s="13" t="str">
        <f t="shared" ca="1" si="88"/>
        <v/>
      </c>
      <c r="AQ154" s="58" t="str">
        <f t="shared" ca="1" si="89"/>
        <v/>
      </c>
    </row>
    <row r="155" spans="1:43" x14ac:dyDescent="0.2">
      <c r="A155" t="s">
        <v>1296</v>
      </c>
      <c r="D155" s="13">
        <f t="shared" ref="D155:O164" si="94">IF(IFERROR(FIND(D$3,$A155),0)&gt;0,D$4,0)</f>
        <v>0</v>
      </c>
      <c r="E155" s="13">
        <f t="shared" ca="1" si="94"/>
        <v>1</v>
      </c>
      <c r="F155" s="13">
        <f t="shared" ca="1" si="94"/>
        <v>1</v>
      </c>
      <c r="G155" s="13">
        <f t="shared" ca="1" si="94"/>
        <v>1</v>
      </c>
      <c r="H155" s="13">
        <f t="shared" ca="1" si="94"/>
        <v>1</v>
      </c>
      <c r="I155" s="13">
        <f t="shared" ca="1" si="94"/>
        <v>1</v>
      </c>
      <c r="J155" s="13">
        <f t="shared" si="94"/>
        <v>0</v>
      </c>
      <c r="K155" s="13">
        <f t="shared" ca="1" si="94"/>
        <v>1</v>
      </c>
      <c r="L155" s="13">
        <f t="shared" si="94"/>
        <v>0</v>
      </c>
      <c r="M155" s="13">
        <f t="shared" ca="1" si="94"/>
        <v>0</v>
      </c>
      <c r="N155" s="13">
        <f t="shared" si="94"/>
        <v>0</v>
      </c>
      <c r="O155" s="13">
        <f t="shared" ca="1" si="94"/>
        <v>0</v>
      </c>
      <c r="P155" s="13">
        <f t="shared" ca="1" si="73"/>
        <v>6</v>
      </c>
      <c r="Q155">
        <f t="shared" si="67"/>
        <v>3</v>
      </c>
      <c r="R155" s="13" t="str">
        <f t="shared" ref="R155:Y164" si="95">RIGHT(LEFT($A155,R$3+$Q155),2)</f>
        <v>3C</v>
      </c>
      <c r="S155" s="13" t="str">
        <f t="shared" si="95"/>
        <v>3J</v>
      </c>
      <c r="T155" s="13" t="str">
        <f t="shared" si="95"/>
        <v>3B</v>
      </c>
      <c r="U155" s="13" t="str">
        <f t="shared" si="95"/>
        <v>3D</v>
      </c>
      <c r="V155" s="13" t="str">
        <f t="shared" si="95"/>
        <v>3H</v>
      </c>
      <c r="W155" s="13" t="str">
        <f t="shared" si="95"/>
        <v>3F</v>
      </c>
      <c r="X155" s="13" t="str">
        <f t="shared" si="95"/>
        <v>3L</v>
      </c>
      <c r="Y155" s="13" t="str">
        <f t="shared" si="95"/>
        <v>3E</v>
      </c>
      <c r="AA155" s="13" t="str">
        <f t="shared" ca="1" si="74"/>
        <v/>
      </c>
      <c r="AB155" s="13" t="str">
        <f t="shared" ca="1" si="75"/>
        <v/>
      </c>
      <c r="AC155" s="13" t="str">
        <f t="shared" ca="1" si="76"/>
        <v/>
      </c>
      <c r="AD155" s="13" t="str">
        <f t="shared" ca="1" si="77"/>
        <v/>
      </c>
      <c r="AE155" s="13" t="str">
        <f t="shared" ca="1" si="78"/>
        <v/>
      </c>
      <c r="AF155" s="13" t="str">
        <f t="shared" ca="1" si="79"/>
        <v/>
      </c>
      <c r="AG155" s="13" t="str">
        <f t="shared" ca="1" si="80"/>
        <v/>
      </c>
      <c r="AH155" s="13" t="str">
        <f t="shared" ca="1" si="81"/>
        <v/>
      </c>
      <c r="AJ155" s="6" t="str">
        <f t="shared" ca="1" si="82"/>
        <v/>
      </c>
      <c r="AK155" s="13" t="str">
        <f t="shared" ca="1" si="83"/>
        <v/>
      </c>
      <c r="AL155" s="13" t="str">
        <f t="shared" ca="1" si="84"/>
        <v/>
      </c>
      <c r="AM155" s="13" t="str">
        <f t="shared" ca="1" si="85"/>
        <v/>
      </c>
      <c r="AN155" s="13" t="str">
        <f t="shared" ca="1" si="86"/>
        <v/>
      </c>
      <c r="AO155" s="13" t="str">
        <f t="shared" ca="1" si="87"/>
        <v/>
      </c>
      <c r="AP155" s="13" t="str">
        <f t="shared" ca="1" si="88"/>
        <v/>
      </c>
      <c r="AQ155" s="58" t="str">
        <f t="shared" ca="1" si="89"/>
        <v/>
      </c>
    </row>
    <row r="156" spans="1:43" x14ac:dyDescent="0.2">
      <c r="A156" t="s">
        <v>1297</v>
      </c>
      <c r="D156" s="13">
        <f t="shared" si="94"/>
        <v>0</v>
      </c>
      <c r="E156" s="13">
        <f t="shared" ca="1" si="94"/>
        <v>1</v>
      </c>
      <c r="F156" s="13">
        <f t="shared" ca="1" si="94"/>
        <v>1</v>
      </c>
      <c r="G156" s="13">
        <f t="shared" ca="1" si="94"/>
        <v>1</v>
      </c>
      <c r="H156" s="13">
        <f t="shared" ca="1" si="94"/>
        <v>1</v>
      </c>
      <c r="I156" s="13">
        <f t="shared" ca="1" si="94"/>
        <v>1</v>
      </c>
      <c r="J156" s="13">
        <f t="shared" si="94"/>
        <v>0</v>
      </c>
      <c r="K156" s="13">
        <f t="shared" ca="1" si="94"/>
        <v>1</v>
      </c>
      <c r="L156" s="13">
        <f t="shared" si="94"/>
        <v>0</v>
      </c>
      <c r="M156" s="13">
        <f t="shared" ca="1" si="94"/>
        <v>0</v>
      </c>
      <c r="N156" s="13">
        <f t="shared" ca="1" si="94"/>
        <v>0</v>
      </c>
      <c r="O156" s="13">
        <f t="shared" si="94"/>
        <v>0</v>
      </c>
      <c r="P156" s="13">
        <f t="shared" ca="1" si="73"/>
        <v>6</v>
      </c>
      <c r="Q156">
        <f t="shared" si="67"/>
        <v>3</v>
      </c>
      <c r="R156" s="13" t="str">
        <f t="shared" si="95"/>
        <v>3C</v>
      </c>
      <c r="S156" s="13" t="str">
        <f t="shared" si="95"/>
        <v>3J</v>
      </c>
      <c r="T156" s="13" t="str">
        <f t="shared" si="95"/>
        <v>3B</v>
      </c>
      <c r="U156" s="13" t="str">
        <f t="shared" si="95"/>
        <v>3D</v>
      </c>
      <c r="V156" s="13" t="str">
        <f t="shared" si="95"/>
        <v>3H</v>
      </c>
      <c r="W156" s="13" t="str">
        <f t="shared" si="95"/>
        <v>3F</v>
      </c>
      <c r="X156" s="13" t="str">
        <f t="shared" si="95"/>
        <v>3E</v>
      </c>
      <c r="Y156" s="13" t="str">
        <f t="shared" si="95"/>
        <v>3K</v>
      </c>
      <c r="AA156" s="13" t="str">
        <f t="shared" ca="1" si="74"/>
        <v/>
      </c>
      <c r="AB156" s="13" t="str">
        <f t="shared" ca="1" si="75"/>
        <v/>
      </c>
      <c r="AC156" s="13" t="str">
        <f t="shared" ca="1" si="76"/>
        <v/>
      </c>
      <c r="AD156" s="13" t="str">
        <f t="shared" ca="1" si="77"/>
        <v/>
      </c>
      <c r="AE156" s="13" t="str">
        <f t="shared" ca="1" si="78"/>
        <v/>
      </c>
      <c r="AF156" s="13" t="str">
        <f t="shared" ca="1" si="79"/>
        <v/>
      </c>
      <c r="AG156" s="13" t="str">
        <f t="shared" ca="1" si="80"/>
        <v/>
      </c>
      <c r="AH156" s="13" t="str">
        <f t="shared" ca="1" si="81"/>
        <v/>
      </c>
      <c r="AJ156" s="6" t="str">
        <f t="shared" ca="1" si="82"/>
        <v/>
      </c>
      <c r="AK156" s="13" t="str">
        <f t="shared" ca="1" si="83"/>
        <v/>
      </c>
      <c r="AL156" s="13" t="str">
        <f t="shared" ca="1" si="84"/>
        <v/>
      </c>
      <c r="AM156" s="13" t="str">
        <f t="shared" ca="1" si="85"/>
        <v/>
      </c>
      <c r="AN156" s="13" t="str">
        <f t="shared" ca="1" si="86"/>
        <v/>
      </c>
      <c r="AO156" s="13" t="str">
        <f t="shared" ca="1" si="87"/>
        <v/>
      </c>
      <c r="AP156" s="13" t="str">
        <f t="shared" ca="1" si="88"/>
        <v/>
      </c>
      <c r="AQ156" s="58" t="str">
        <f t="shared" ca="1" si="89"/>
        <v/>
      </c>
    </row>
    <row r="157" spans="1:43" x14ac:dyDescent="0.2">
      <c r="A157" t="s">
        <v>1298</v>
      </c>
      <c r="D157" s="13">
        <f t="shared" si="94"/>
        <v>0</v>
      </c>
      <c r="E157" s="13">
        <f t="shared" ca="1" si="94"/>
        <v>1</v>
      </c>
      <c r="F157" s="13">
        <f t="shared" ca="1" si="94"/>
        <v>1</v>
      </c>
      <c r="G157" s="13">
        <f t="shared" ca="1" si="94"/>
        <v>1</v>
      </c>
      <c r="H157" s="13">
        <f t="shared" ca="1" si="94"/>
        <v>1</v>
      </c>
      <c r="I157" s="13">
        <f t="shared" ca="1" si="94"/>
        <v>1</v>
      </c>
      <c r="J157" s="13">
        <f t="shared" si="94"/>
        <v>0</v>
      </c>
      <c r="K157" s="13">
        <f t="shared" ca="1" si="94"/>
        <v>1</v>
      </c>
      <c r="L157" s="13">
        <f t="shared" ca="1" si="94"/>
        <v>1</v>
      </c>
      <c r="M157" s="13">
        <f t="shared" si="94"/>
        <v>0</v>
      </c>
      <c r="N157" s="13">
        <f t="shared" si="94"/>
        <v>0</v>
      </c>
      <c r="O157" s="13">
        <f t="shared" ca="1" si="94"/>
        <v>0</v>
      </c>
      <c r="P157" s="13">
        <f t="shared" ca="1" si="73"/>
        <v>7</v>
      </c>
      <c r="Q157">
        <f t="shared" si="67"/>
        <v>3</v>
      </c>
      <c r="R157" s="13" t="str">
        <f t="shared" si="95"/>
        <v>3C</v>
      </c>
      <c r="S157" s="13" t="str">
        <f t="shared" si="95"/>
        <v>3E</v>
      </c>
      <c r="T157" s="13" t="str">
        <f t="shared" si="95"/>
        <v>3B</v>
      </c>
      <c r="U157" s="13" t="str">
        <f t="shared" si="95"/>
        <v>3D</v>
      </c>
      <c r="V157" s="13" t="str">
        <f t="shared" si="95"/>
        <v>3H</v>
      </c>
      <c r="W157" s="13" t="str">
        <f t="shared" si="95"/>
        <v>3F</v>
      </c>
      <c r="X157" s="13" t="str">
        <f t="shared" si="95"/>
        <v>3L</v>
      </c>
      <c r="Y157" s="13" t="str">
        <f t="shared" si="95"/>
        <v>3I</v>
      </c>
      <c r="AA157" s="13" t="str">
        <f t="shared" ca="1" si="74"/>
        <v/>
      </c>
      <c r="AB157" s="13" t="str">
        <f t="shared" ca="1" si="75"/>
        <v/>
      </c>
      <c r="AC157" s="13" t="str">
        <f t="shared" ca="1" si="76"/>
        <v/>
      </c>
      <c r="AD157" s="13" t="str">
        <f t="shared" ca="1" si="77"/>
        <v/>
      </c>
      <c r="AE157" s="13" t="str">
        <f t="shared" ca="1" si="78"/>
        <v/>
      </c>
      <c r="AF157" s="13" t="str">
        <f t="shared" ca="1" si="79"/>
        <v/>
      </c>
      <c r="AG157" s="13" t="str">
        <f t="shared" ca="1" si="80"/>
        <v/>
      </c>
      <c r="AH157" s="13" t="str">
        <f t="shared" ca="1" si="81"/>
        <v/>
      </c>
      <c r="AJ157" s="6" t="str">
        <f t="shared" ca="1" si="82"/>
        <v/>
      </c>
      <c r="AK157" s="13" t="str">
        <f t="shared" ca="1" si="83"/>
        <v/>
      </c>
      <c r="AL157" s="13" t="str">
        <f t="shared" ca="1" si="84"/>
        <v/>
      </c>
      <c r="AM157" s="13" t="str">
        <f t="shared" ca="1" si="85"/>
        <v/>
      </c>
      <c r="AN157" s="13" t="str">
        <f t="shared" ca="1" si="86"/>
        <v/>
      </c>
      <c r="AO157" s="13" t="str">
        <f t="shared" ca="1" si="87"/>
        <v/>
      </c>
      <c r="AP157" s="13" t="str">
        <f t="shared" ca="1" si="88"/>
        <v/>
      </c>
      <c r="AQ157" s="58" t="str">
        <f t="shared" ca="1" si="89"/>
        <v/>
      </c>
    </row>
    <row r="158" spans="1:43" x14ac:dyDescent="0.2">
      <c r="A158" t="s">
        <v>1299</v>
      </c>
      <c r="D158" s="13">
        <f t="shared" si="94"/>
        <v>0</v>
      </c>
      <c r="E158" s="13">
        <f t="shared" ca="1" si="94"/>
        <v>1</v>
      </c>
      <c r="F158" s="13">
        <f t="shared" ca="1" si="94"/>
        <v>1</v>
      </c>
      <c r="G158" s="13">
        <f t="shared" ca="1" si="94"/>
        <v>1</v>
      </c>
      <c r="H158" s="13">
        <f t="shared" ca="1" si="94"/>
        <v>1</v>
      </c>
      <c r="I158" s="13">
        <f t="shared" ca="1" si="94"/>
        <v>1</v>
      </c>
      <c r="J158" s="13">
        <f t="shared" si="94"/>
        <v>0</v>
      </c>
      <c r="K158" s="13">
        <f t="shared" ca="1" si="94"/>
        <v>1</v>
      </c>
      <c r="L158" s="13">
        <f t="shared" ca="1" si="94"/>
        <v>1</v>
      </c>
      <c r="M158" s="13">
        <f t="shared" si="94"/>
        <v>0</v>
      </c>
      <c r="N158" s="13">
        <f t="shared" ca="1" si="94"/>
        <v>0</v>
      </c>
      <c r="O158" s="13">
        <f t="shared" si="94"/>
        <v>0</v>
      </c>
      <c r="P158" s="13">
        <f t="shared" ca="1" si="73"/>
        <v>7</v>
      </c>
      <c r="Q158">
        <f t="shared" si="67"/>
        <v>3</v>
      </c>
      <c r="R158" s="13" t="str">
        <f t="shared" si="95"/>
        <v>3C</v>
      </c>
      <c r="S158" s="13" t="str">
        <f t="shared" si="95"/>
        <v>3E</v>
      </c>
      <c r="T158" s="13" t="str">
        <f t="shared" si="95"/>
        <v>3B</v>
      </c>
      <c r="U158" s="13" t="str">
        <f t="shared" si="95"/>
        <v>3D</v>
      </c>
      <c r="V158" s="13" t="str">
        <f t="shared" si="95"/>
        <v>3H</v>
      </c>
      <c r="W158" s="13" t="str">
        <f t="shared" si="95"/>
        <v>3F</v>
      </c>
      <c r="X158" s="13" t="str">
        <f t="shared" si="95"/>
        <v>3I</v>
      </c>
      <c r="Y158" s="13" t="str">
        <f t="shared" si="95"/>
        <v>3K</v>
      </c>
      <c r="AA158" s="13" t="str">
        <f t="shared" ca="1" si="74"/>
        <v/>
      </c>
      <c r="AB158" s="13" t="str">
        <f t="shared" ca="1" si="75"/>
        <v/>
      </c>
      <c r="AC158" s="13" t="str">
        <f t="shared" ca="1" si="76"/>
        <v/>
      </c>
      <c r="AD158" s="13" t="str">
        <f t="shared" ca="1" si="77"/>
        <v/>
      </c>
      <c r="AE158" s="13" t="str">
        <f t="shared" ca="1" si="78"/>
        <v/>
      </c>
      <c r="AF158" s="13" t="str">
        <f t="shared" ca="1" si="79"/>
        <v/>
      </c>
      <c r="AG158" s="13" t="str">
        <f t="shared" ca="1" si="80"/>
        <v/>
      </c>
      <c r="AH158" s="13" t="str">
        <f t="shared" ca="1" si="81"/>
        <v/>
      </c>
      <c r="AJ158" s="6" t="str">
        <f t="shared" ca="1" si="82"/>
        <v/>
      </c>
      <c r="AK158" s="13" t="str">
        <f t="shared" ca="1" si="83"/>
        <v/>
      </c>
      <c r="AL158" s="13" t="str">
        <f t="shared" ca="1" si="84"/>
        <v/>
      </c>
      <c r="AM158" s="13" t="str">
        <f t="shared" ca="1" si="85"/>
        <v/>
      </c>
      <c r="AN158" s="13" t="str">
        <f t="shared" ca="1" si="86"/>
        <v/>
      </c>
      <c r="AO158" s="13" t="str">
        <f t="shared" ca="1" si="87"/>
        <v/>
      </c>
      <c r="AP158" s="13" t="str">
        <f t="shared" ca="1" si="88"/>
        <v/>
      </c>
      <c r="AQ158" s="58" t="str">
        <f t="shared" ca="1" si="89"/>
        <v/>
      </c>
    </row>
    <row r="159" spans="1:43" x14ac:dyDescent="0.2">
      <c r="A159" t="s">
        <v>1300</v>
      </c>
      <c r="D159" s="13">
        <f t="shared" si="94"/>
        <v>0</v>
      </c>
      <c r="E159" s="13">
        <f t="shared" ca="1" si="94"/>
        <v>1</v>
      </c>
      <c r="F159" s="13">
        <f t="shared" ca="1" si="94"/>
        <v>1</v>
      </c>
      <c r="G159" s="13">
        <f t="shared" ca="1" si="94"/>
        <v>1</v>
      </c>
      <c r="H159" s="13">
        <f t="shared" ca="1" si="94"/>
        <v>1</v>
      </c>
      <c r="I159" s="13">
        <f t="shared" ca="1" si="94"/>
        <v>1</v>
      </c>
      <c r="J159" s="13">
        <f t="shared" si="94"/>
        <v>0</v>
      </c>
      <c r="K159" s="13">
        <f t="shared" ca="1" si="94"/>
        <v>1</v>
      </c>
      <c r="L159" s="13">
        <f t="shared" ca="1" si="94"/>
        <v>1</v>
      </c>
      <c r="M159" s="13">
        <f t="shared" ca="1" si="94"/>
        <v>0</v>
      </c>
      <c r="N159" s="13">
        <f t="shared" si="94"/>
        <v>0</v>
      </c>
      <c r="O159" s="13">
        <f t="shared" si="94"/>
        <v>0</v>
      </c>
      <c r="P159" s="13">
        <f t="shared" ca="1" si="73"/>
        <v>7</v>
      </c>
      <c r="Q159">
        <f t="shared" si="67"/>
        <v>3</v>
      </c>
      <c r="R159" s="13" t="str">
        <f t="shared" si="95"/>
        <v>3C</v>
      </c>
      <c r="S159" s="13" t="str">
        <f t="shared" si="95"/>
        <v>3J</v>
      </c>
      <c r="T159" s="13" t="str">
        <f t="shared" si="95"/>
        <v>3B</v>
      </c>
      <c r="U159" s="13" t="str">
        <f t="shared" si="95"/>
        <v>3D</v>
      </c>
      <c r="V159" s="13" t="str">
        <f t="shared" si="95"/>
        <v>3H</v>
      </c>
      <c r="W159" s="13" t="str">
        <f t="shared" si="95"/>
        <v>3F</v>
      </c>
      <c r="X159" s="13" t="str">
        <f t="shared" si="95"/>
        <v>3E</v>
      </c>
      <c r="Y159" s="13" t="str">
        <f t="shared" si="95"/>
        <v>3I</v>
      </c>
      <c r="AA159" s="13" t="str">
        <f t="shared" ca="1" si="74"/>
        <v/>
      </c>
      <c r="AB159" s="13" t="str">
        <f t="shared" ca="1" si="75"/>
        <v/>
      </c>
      <c r="AC159" s="13" t="str">
        <f t="shared" ca="1" si="76"/>
        <v/>
      </c>
      <c r="AD159" s="13" t="str">
        <f t="shared" ca="1" si="77"/>
        <v/>
      </c>
      <c r="AE159" s="13" t="str">
        <f t="shared" ca="1" si="78"/>
        <v/>
      </c>
      <c r="AF159" s="13" t="str">
        <f t="shared" ca="1" si="79"/>
        <v/>
      </c>
      <c r="AG159" s="13" t="str">
        <f t="shared" ca="1" si="80"/>
        <v/>
      </c>
      <c r="AH159" s="13" t="str">
        <f t="shared" ca="1" si="81"/>
        <v/>
      </c>
      <c r="AJ159" s="6" t="str">
        <f t="shared" ca="1" si="82"/>
        <v/>
      </c>
      <c r="AK159" s="13" t="str">
        <f t="shared" ca="1" si="83"/>
        <v/>
      </c>
      <c r="AL159" s="13" t="str">
        <f t="shared" ca="1" si="84"/>
        <v/>
      </c>
      <c r="AM159" s="13" t="str">
        <f t="shared" ca="1" si="85"/>
        <v/>
      </c>
      <c r="AN159" s="13" t="str">
        <f t="shared" ca="1" si="86"/>
        <v/>
      </c>
      <c r="AO159" s="13" t="str">
        <f t="shared" ca="1" si="87"/>
        <v/>
      </c>
      <c r="AP159" s="13" t="str">
        <f t="shared" ca="1" si="88"/>
        <v/>
      </c>
      <c r="AQ159" s="58" t="str">
        <f t="shared" ca="1" si="89"/>
        <v/>
      </c>
    </row>
    <row r="160" spans="1:43" x14ac:dyDescent="0.2">
      <c r="A160" t="s">
        <v>1301</v>
      </c>
      <c r="D160" s="13">
        <f t="shared" si="94"/>
        <v>0</v>
      </c>
      <c r="E160" s="13">
        <f t="shared" ca="1" si="94"/>
        <v>1</v>
      </c>
      <c r="F160" s="13">
        <f t="shared" ca="1" si="94"/>
        <v>1</v>
      </c>
      <c r="G160" s="13">
        <f t="shared" ca="1" si="94"/>
        <v>1</v>
      </c>
      <c r="H160" s="13">
        <f t="shared" ca="1" si="94"/>
        <v>1</v>
      </c>
      <c r="I160" s="13">
        <f t="shared" ca="1" si="94"/>
        <v>1</v>
      </c>
      <c r="J160" s="13">
        <f t="shared" ca="1" si="94"/>
        <v>1</v>
      </c>
      <c r="K160" s="13">
        <f t="shared" si="94"/>
        <v>0</v>
      </c>
      <c r="L160" s="13">
        <f t="shared" si="94"/>
        <v>0</v>
      </c>
      <c r="M160" s="13">
        <f t="shared" si="94"/>
        <v>0</v>
      </c>
      <c r="N160" s="13">
        <f t="shared" ca="1" si="94"/>
        <v>0</v>
      </c>
      <c r="O160" s="13">
        <f t="shared" ca="1" si="94"/>
        <v>0</v>
      </c>
      <c r="P160" s="13">
        <f t="shared" ca="1" si="73"/>
        <v>6</v>
      </c>
      <c r="Q160">
        <f t="shared" si="67"/>
        <v>3</v>
      </c>
      <c r="R160" s="13" t="str">
        <f t="shared" si="95"/>
        <v>3C</v>
      </c>
      <c r="S160" s="13" t="str">
        <f t="shared" si="95"/>
        <v>3G</v>
      </c>
      <c r="T160" s="13" t="str">
        <f t="shared" si="95"/>
        <v>3B</v>
      </c>
      <c r="U160" s="13" t="str">
        <f t="shared" si="95"/>
        <v>3D</v>
      </c>
      <c r="V160" s="13" t="str">
        <f t="shared" si="95"/>
        <v>3E</v>
      </c>
      <c r="W160" s="13" t="str">
        <f t="shared" si="95"/>
        <v>3F</v>
      </c>
      <c r="X160" s="13" t="str">
        <f t="shared" si="95"/>
        <v>3L</v>
      </c>
      <c r="Y160" s="13" t="str">
        <f t="shared" si="95"/>
        <v>3K</v>
      </c>
      <c r="AA160" s="13" t="str">
        <f t="shared" ca="1" si="74"/>
        <v/>
      </c>
      <c r="AB160" s="13" t="str">
        <f t="shared" ca="1" si="75"/>
        <v/>
      </c>
      <c r="AC160" s="13" t="str">
        <f t="shared" ca="1" si="76"/>
        <v/>
      </c>
      <c r="AD160" s="13" t="str">
        <f t="shared" ca="1" si="77"/>
        <v/>
      </c>
      <c r="AE160" s="13" t="str">
        <f t="shared" ca="1" si="78"/>
        <v/>
      </c>
      <c r="AF160" s="13" t="str">
        <f t="shared" ca="1" si="79"/>
        <v/>
      </c>
      <c r="AG160" s="13" t="str">
        <f t="shared" ca="1" si="80"/>
        <v/>
      </c>
      <c r="AH160" s="13" t="str">
        <f t="shared" ca="1" si="81"/>
        <v/>
      </c>
      <c r="AJ160" s="6" t="str">
        <f t="shared" ca="1" si="82"/>
        <v/>
      </c>
      <c r="AK160" s="13" t="str">
        <f t="shared" ca="1" si="83"/>
        <v/>
      </c>
      <c r="AL160" s="13" t="str">
        <f t="shared" ca="1" si="84"/>
        <v/>
      </c>
      <c r="AM160" s="13" t="str">
        <f t="shared" ca="1" si="85"/>
        <v/>
      </c>
      <c r="AN160" s="13" t="str">
        <f t="shared" ca="1" si="86"/>
        <v/>
      </c>
      <c r="AO160" s="13" t="str">
        <f t="shared" ca="1" si="87"/>
        <v/>
      </c>
      <c r="AP160" s="13" t="str">
        <f t="shared" ca="1" si="88"/>
        <v/>
      </c>
      <c r="AQ160" s="58" t="str">
        <f t="shared" ca="1" si="89"/>
        <v/>
      </c>
    </row>
    <row r="161" spans="1:43" x14ac:dyDescent="0.2">
      <c r="A161" t="s">
        <v>1302</v>
      </c>
      <c r="D161" s="13">
        <f t="shared" si="94"/>
        <v>0</v>
      </c>
      <c r="E161" s="13">
        <f t="shared" ca="1" si="94"/>
        <v>1</v>
      </c>
      <c r="F161" s="13">
        <f t="shared" ca="1" si="94"/>
        <v>1</v>
      </c>
      <c r="G161" s="13">
        <f t="shared" ca="1" si="94"/>
        <v>1</v>
      </c>
      <c r="H161" s="13">
        <f t="shared" ca="1" si="94"/>
        <v>1</v>
      </c>
      <c r="I161" s="13">
        <f t="shared" ca="1" si="94"/>
        <v>1</v>
      </c>
      <c r="J161" s="13">
        <f t="shared" ca="1" si="94"/>
        <v>1</v>
      </c>
      <c r="K161" s="13">
        <f t="shared" si="94"/>
        <v>0</v>
      </c>
      <c r="L161" s="13">
        <f t="shared" si="94"/>
        <v>0</v>
      </c>
      <c r="M161" s="13">
        <f t="shared" ca="1" si="94"/>
        <v>0</v>
      </c>
      <c r="N161" s="13">
        <f t="shared" si="94"/>
        <v>0</v>
      </c>
      <c r="O161" s="13">
        <f t="shared" ca="1" si="94"/>
        <v>0</v>
      </c>
      <c r="P161" s="13">
        <f t="shared" ca="1" si="73"/>
        <v>6</v>
      </c>
      <c r="Q161">
        <f t="shared" si="67"/>
        <v>3</v>
      </c>
      <c r="R161" s="13" t="str">
        <f t="shared" si="95"/>
        <v>3C</v>
      </c>
      <c r="S161" s="13" t="str">
        <f t="shared" si="95"/>
        <v>3G</v>
      </c>
      <c r="T161" s="13" t="str">
        <f t="shared" si="95"/>
        <v>3B</v>
      </c>
      <c r="U161" s="13" t="str">
        <f t="shared" si="95"/>
        <v>3D</v>
      </c>
      <c r="V161" s="13" t="str">
        <f t="shared" si="95"/>
        <v>3J</v>
      </c>
      <c r="W161" s="13" t="str">
        <f t="shared" si="95"/>
        <v>3F</v>
      </c>
      <c r="X161" s="13" t="str">
        <f t="shared" si="95"/>
        <v>3L</v>
      </c>
      <c r="Y161" s="13" t="str">
        <f t="shared" si="95"/>
        <v>3E</v>
      </c>
      <c r="AA161" s="13" t="str">
        <f t="shared" ca="1" si="74"/>
        <v/>
      </c>
      <c r="AB161" s="13" t="str">
        <f t="shared" ca="1" si="75"/>
        <v/>
      </c>
      <c r="AC161" s="13" t="str">
        <f t="shared" ca="1" si="76"/>
        <v/>
      </c>
      <c r="AD161" s="13" t="str">
        <f t="shared" ca="1" si="77"/>
        <v/>
      </c>
      <c r="AE161" s="13" t="str">
        <f t="shared" ca="1" si="78"/>
        <v/>
      </c>
      <c r="AF161" s="13" t="str">
        <f t="shared" ca="1" si="79"/>
        <v/>
      </c>
      <c r="AG161" s="13" t="str">
        <f t="shared" ca="1" si="80"/>
        <v/>
      </c>
      <c r="AH161" s="13" t="str">
        <f t="shared" ca="1" si="81"/>
        <v/>
      </c>
      <c r="AJ161" s="6" t="str">
        <f t="shared" ca="1" si="82"/>
        <v/>
      </c>
      <c r="AK161" s="13" t="str">
        <f t="shared" ca="1" si="83"/>
        <v/>
      </c>
      <c r="AL161" s="13" t="str">
        <f t="shared" ca="1" si="84"/>
        <v/>
      </c>
      <c r="AM161" s="13" t="str">
        <f t="shared" ca="1" si="85"/>
        <v/>
      </c>
      <c r="AN161" s="13" t="str">
        <f t="shared" ca="1" si="86"/>
        <v/>
      </c>
      <c r="AO161" s="13" t="str">
        <f t="shared" ca="1" si="87"/>
        <v/>
      </c>
      <c r="AP161" s="13" t="str">
        <f t="shared" ca="1" si="88"/>
        <v/>
      </c>
      <c r="AQ161" s="58" t="str">
        <f t="shared" ca="1" si="89"/>
        <v/>
      </c>
    </row>
    <row r="162" spans="1:43" x14ac:dyDescent="0.2">
      <c r="A162" t="s">
        <v>1303</v>
      </c>
      <c r="D162" s="13">
        <f t="shared" si="94"/>
        <v>0</v>
      </c>
      <c r="E162" s="13">
        <f t="shared" ca="1" si="94"/>
        <v>1</v>
      </c>
      <c r="F162" s="13">
        <f t="shared" ca="1" si="94"/>
        <v>1</v>
      </c>
      <c r="G162" s="13">
        <f t="shared" ca="1" si="94"/>
        <v>1</v>
      </c>
      <c r="H162" s="13">
        <f t="shared" ca="1" si="94"/>
        <v>1</v>
      </c>
      <c r="I162" s="13">
        <f t="shared" ca="1" si="94"/>
        <v>1</v>
      </c>
      <c r="J162" s="13">
        <f t="shared" ca="1" si="94"/>
        <v>1</v>
      </c>
      <c r="K162" s="13">
        <f t="shared" si="94"/>
        <v>0</v>
      </c>
      <c r="L162" s="13">
        <f t="shared" si="94"/>
        <v>0</v>
      </c>
      <c r="M162" s="13">
        <f t="shared" ca="1" si="94"/>
        <v>0</v>
      </c>
      <c r="N162" s="13">
        <f t="shared" ca="1" si="94"/>
        <v>0</v>
      </c>
      <c r="O162" s="13">
        <f t="shared" si="94"/>
        <v>0</v>
      </c>
      <c r="P162" s="13">
        <f t="shared" ca="1" si="73"/>
        <v>6</v>
      </c>
      <c r="Q162">
        <f t="shared" si="67"/>
        <v>3</v>
      </c>
      <c r="R162" s="13" t="str">
        <f t="shared" si="95"/>
        <v>3C</v>
      </c>
      <c r="S162" s="13" t="str">
        <f t="shared" si="95"/>
        <v>3G</v>
      </c>
      <c r="T162" s="13" t="str">
        <f t="shared" si="95"/>
        <v>3B</v>
      </c>
      <c r="U162" s="13" t="str">
        <f t="shared" si="95"/>
        <v>3D</v>
      </c>
      <c r="V162" s="13" t="str">
        <f t="shared" si="95"/>
        <v>3J</v>
      </c>
      <c r="W162" s="13" t="str">
        <f t="shared" si="95"/>
        <v>3F</v>
      </c>
      <c r="X162" s="13" t="str">
        <f t="shared" si="95"/>
        <v>3E</v>
      </c>
      <c r="Y162" s="13" t="str">
        <f t="shared" si="95"/>
        <v>3K</v>
      </c>
      <c r="AA162" s="13" t="str">
        <f t="shared" ca="1" si="74"/>
        <v/>
      </c>
      <c r="AB162" s="13" t="str">
        <f t="shared" ca="1" si="75"/>
        <v/>
      </c>
      <c r="AC162" s="13" t="str">
        <f t="shared" ca="1" si="76"/>
        <v/>
      </c>
      <c r="AD162" s="13" t="str">
        <f t="shared" ca="1" si="77"/>
        <v/>
      </c>
      <c r="AE162" s="13" t="str">
        <f t="shared" ca="1" si="78"/>
        <v/>
      </c>
      <c r="AF162" s="13" t="str">
        <f t="shared" ca="1" si="79"/>
        <v/>
      </c>
      <c r="AG162" s="13" t="str">
        <f t="shared" ca="1" si="80"/>
        <v/>
      </c>
      <c r="AH162" s="13" t="str">
        <f t="shared" ca="1" si="81"/>
        <v/>
      </c>
      <c r="AJ162" s="6" t="str">
        <f t="shared" ca="1" si="82"/>
        <v/>
      </c>
      <c r="AK162" s="13" t="str">
        <f t="shared" ca="1" si="83"/>
        <v/>
      </c>
      <c r="AL162" s="13" t="str">
        <f t="shared" ca="1" si="84"/>
        <v/>
      </c>
      <c r="AM162" s="13" t="str">
        <f t="shared" ca="1" si="85"/>
        <v/>
      </c>
      <c r="AN162" s="13" t="str">
        <f t="shared" ca="1" si="86"/>
        <v/>
      </c>
      <c r="AO162" s="13" t="str">
        <f t="shared" ca="1" si="87"/>
        <v/>
      </c>
      <c r="AP162" s="13" t="str">
        <f t="shared" ca="1" si="88"/>
        <v/>
      </c>
      <c r="AQ162" s="58" t="str">
        <f t="shared" ca="1" si="89"/>
        <v/>
      </c>
    </row>
    <row r="163" spans="1:43" x14ac:dyDescent="0.2">
      <c r="A163" t="s">
        <v>1304</v>
      </c>
      <c r="D163" s="13">
        <f t="shared" si="94"/>
        <v>0</v>
      </c>
      <c r="E163" s="13">
        <f t="shared" ca="1" si="94"/>
        <v>1</v>
      </c>
      <c r="F163" s="13">
        <f t="shared" ca="1" si="94"/>
        <v>1</v>
      </c>
      <c r="G163" s="13">
        <f t="shared" ca="1" si="94"/>
        <v>1</v>
      </c>
      <c r="H163" s="13">
        <f t="shared" ca="1" si="94"/>
        <v>1</v>
      </c>
      <c r="I163" s="13">
        <f t="shared" ca="1" si="94"/>
        <v>1</v>
      </c>
      <c r="J163" s="13">
        <f t="shared" ca="1" si="94"/>
        <v>1</v>
      </c>
      <c r="K163" s="13">
        <f t="shared" si="94"/>
        <v>0</v>
      </c>
      <c r="L163" s="13">
        <f t="shared" ca="1" si="94"/>
        <v>1</v>
      </c>
      <c r="M163" s="13">
        <f t="shared" si="94"/>
        <v>0</v>
      </c>
      <c r="N163" s="13">
        <f t="shared" si="94"/>
        <v>0</v>
      </c>
      <c r="O163" s="13">
        <f t="shared" ca="1" si="94"/>
        <v>0</v>
      </c>
      <c r="P163" s="13">
        <f t="shared" ca="1" si="73"/>
        <v>7</v>
      </c>
      <c r="Q163">
        <f t="shared" si="67"/>
        <v>3</v>
      </c>
      <c r="R163" s="13" t="str">
        <f t="shared" si="95"/>
        <v>3C</v>
      </c>
      <c r="S163" s="13" t="str">
        <f t="shared" si="95"/>
        <v>3G</v>
      </c>
      <c r="T163" s="13" t="str">
        <f t="shared" si="95"/>
        <v>3B</v>
      </c>
      <c r="U163" s="13" t="str">
        <f t="shared" si="95"/>
        <v>3D</v>
      </c>
      <c r="V163" s="13" t="str">
        <f t="shared" si="95"/>
        <v>3E</v>
      </c>
      <c r="W163" s="13" t="str">
        <f t="shared" si="95"/>
        <v>3F</v>
      </c>
      <c r="X163" s="13" t="str">
        <f t="shared" si="95"/>
        <v>3L</v>
      </c>
      <c r="Y163" s="13" t="str">
        <f t="shared" si="95"/>
        <v>3I</v>
      </c>
      <c r="AA163" s="13" t="str">
        <f t="shared" ca="1" si="74"/>
        <v/>
      </c>
      <c r="AB163" s="13" t="str">
        <f t="shared" ca="1" si="75"/>
        <v/>
      </c>
      <c r="AC163" s="13" t="str">
        <f t="shared" ca="1" si="76"/>
        <v/>
      </c>
      <c r="AD163" s="13" t="str">
        <f t="shared" ca="1" si="77"/>
        <v/>
      </c>
      <c r="AE163" s="13" t="str">
        <f t="shared" ca="1" si="78"/>
        <v/>
      </c>
      <c r="AF163" s="13" t="str">
        <f t="shared" ca="1" si="79"/>
        <v/>
      </c>
      <c r="AG163" s="13" t="str">
        <f t="shared" ca="1" si="80"/>
        <v/>
      </c>
      <c r="AH163" s="13" t="str">
        <f t="shared" ca="1" si="81"/>
        <v/>
      </c>
      <c r="AJ163" s="6" t="str">
        <f t="shared" ca="1" si="82"/>
        <v/>
      </c>
      <c r="AK163" s="13" t="str">
        <f t="shared" ca="1" si="83"/>
        <v/>
      </c>
      <c r="AL163" s="13" t="str">
        <f t="shared" ca="1" si="84"/>
        <v/>
      </c>
      <c r="AM163" s="13" t="str">
        <f t="shared" ca="1" si="85"/>
        <v/>
      </c>
      <c r="AN163" s="13" t="str">
        <f t="shared" ca="1" si="86"/>
        <v/>
      </c>
      <c r="AO163" s="13" t="str">
        <f t="shared" ca="1" si="87"/>
        <v/>
      </c>
      <c r="AP163" s="13" t="str">
        <f t="shared" ca="1" si="88"/>
        <v/>
      </c>
      <c r="AQ163" s="58" t="str">
        <f t="shared" ca="1" si="89"/>
        <v/>
      </c>
    </row>
    <row r="164" spans="1:43" x14ac:dyDescent="0.2">
      <c r="A164" t="s">
        <v>1305</v>
      </c>
      <c r="D164" s="13">
        <f t="shared" si="94"/>
        <v>0</v>
      </c>
      <c r="E164" s="13">
        <f t="shared" ca="1" si="94"/>
        <v>1</v>
      </c>
      <c r="F164" s="13">
        <f t="shared" ca="1" si="94"/>
        <v>1</v>
      </c>
      <c r="G164" s="13">
        <f t="shared" ca="1" si="94"/>
        <v>1</v>
      </c>
      <c r="H164" s="13">
        <f t="shared" ca="1" si="94"/>
        <v>1</v>
      </c>
      <c r="I164" s="13">
        <f t="shared" ca="1" si="94"/>
        <v>1</v>
      </c>
      <c r="J164" s="13">
        <f t="shared" ca="1" si="94"/>
        <v>1</v>
      </c>
      <c r="K164" s="13">
        <f t="shared" si="94"/>
        <v>0</v>
      </c>
      <c r="L164" s="13">
        <f t="shared" ca="1" si="94"/>
        <v>1</v>
      </c>
      <c r="M164" s="13">
        <f t="shared" si="94"/>
        <v>0</v>
      </c>
      <c r="N164" s="13">
        <f t="shared" ca="1" si="94"/>
        <v>0</v>
      </c>
      <c r="O164" s="13">
        <f t="shared" si="94"/>
        <v>0</v>
      </c>
      <c r="P164" s="13">
        <f t="shared" ca="1" si="73"/>
        <v>7</v>
      </c>
      <c r="Q164">
        <f t="shared" si="67"/>
        <v>3</v>
      </c>
      <c r="R164" s="13" t="str">
        <f t="shared" si="95"/>
        <v>3C</v>
      </c>
      <c r="S164" s="13" t="str">
        <f t="shared" si="95"/>
        <v>3G</v>
      </c>
      <c r="T164" s="13" t="str">
        <f t="shared" si="95"/>
        <v>3B</v>
      </c>
      <c r="U164" s="13" t="str">
        <f t="shared" si="95"/>
        <v>3D</v>
      </c>
      <c r="V164" s="13" t="str">
        <f t="shared" si="95"/>
        <v>3E</v>
      </c>
      <c r="W164" s="13" t="str">
        <f t="shared" si="95"/>
        <v>3F</v>
      </c>
      <c r="X164" s="13" t="str">
        <f t="shared" si="95"/>
        <v>3I</v>
      </c>
      <c r="Y164" s="13" t="str">
        <f t="shared" si="95"/>
        <v>3K</v>
      </c>
      <c r="AA164" s="13" t="str">
        <f t="shared" ca="1" si="74"/>
        <v/>
      </c>
      <c r="AB164" s="13" t="str">
        <f t="shared" ca="1" si="75"/>
        <v/>
      </c>
      <c r="AC164" s="13" t="str">
        <f t="shared" ca="1" si="76"/>
        <v/>
      </c>
      <c r="AD164" s="13" t="str">
        <f t="shared" ca="1" si="77"/>
        <v/>
      </c>
      <c r="AE164" s="13" t="str">
        <f t="shared" ca="1" si="78"/>
        <v/>
      </c>
      <c r="AF164" s="13" t="str">
        <f t="shared" ca="1" si="79"/>
        <v/>
      </c>
      <c r="AG164" s="13" t="str">
        <f t="shared" ca="1" si="80"/>
        <v/>
      </c>
      <c r="AH164" s="13" t="str">
        <f t="shared" ca="1" si="81"/>
        <v/>
      </c>
      <c r="AJ164" s="6" t="str">
        <f t="shared" ca="1" si="82"/>
        <v/>
      </c>
      <c r="AK164" s="13" t="str">
        <f t="shared" ca="1" si="83"/>
        <v/>
      </c>
      <c r="AL164" s="13" t="str">
        <f t="shared" ca="1" si="84"/>
        <v/>
      </c>
      <c r="AM164" s="13" t="str">
        <f t="shared" ca="1" si="85"/>
        <v/>
      </c>
      <c r="AN164" s="13" t="str">
        <f t="shared" ca="1" si="86"/>
        <v/>
      </c>
      <c r="AO164" s="13" t="str">
        <f t="shared" ca="1" si="87"/>
        <v/>
      </c>
      <c r="AP164" s="13" t="str">
        <f t="shared" ca="1" si="88"/>
        <v/>
      </c>
      <c r="AQ164" s="58" t="str">
        <f t="shared" ca="1" si="89"/>
        <v/>
      </c>
    </row>
    <row r="165" spans="1:43" x14ac:dyDescent="0.2">
      <c r="A165" t="s">
        <v>1306</v>
      </c>
      <c r="D165" s="13">
        <f t="shared" ref="D165:O174" si="96">IF(IFERROR(FIND(D$3,$A165),0)&gt;0,D$4,0)</f>
        <v>0</v>
      </c>
      <c r="E165" s="13">
        <f t="shared" ca="1" si="96"/>
        <v>1</v>
      </c>
      <c r="F165" s="13">
        <f t="shared" ca="1" si="96"/>
        <v>1</v>
      </c>
      <c r="G165" s="13">
        <f t="shared" ca="1" si="96"/>
        <v>1</v>
      </c>
      <c r="H165" s="13">
        <f t="shared" ca="1" si="96"/>
        <v>1</v>
      </c>
      <c r="I165" s="13">
        <f t="shared" ca="1" si="96"/>
        <v>1</v>
      </c>
      <c r="J165" s="13">
        <f t="shared" ca="1" si="96"/>
        <v>1</v>
      </c>
      <c r="K165" s="13">
        <f t="shared" si="96"/>
        <v>0</v>
      </c>
      <c r="L165" s="13">
        <f t="shared" ca="1" si="96"/>
        <v>1</v>
      </c>
      <c r="M165" s="13">
        <f t="shared" ca="1" si="96"/>
        <v>0</v>
      </c>
      <c r="N165" s="13">
        <f t="shared" si="96"/>
        <v>0</v>
      </c>
      <c r="O165" s="13">
        <f t="shared" si="96"/>
        <v>0</v>
      </c>
      <c r="P165" s="13">
        <f t="shared" ca="1" si="73"/>
        <v>7</v>
      </c>
      <c r="Q165">
        <f t="shared" si="67"/>
        <v>3</v>
      </c>
      <c r="R165" s="13" t="str">
        <f t="shared" ref="R165:Y174" si="97">RIGHT(LEFT($A165,R$3+$Q165),2)</f>
        <v>3C</v>
      </c>
      <c r="S165" s="13" t="str">
        <f t="shared" si="97"/>
        <v>3G</v>
      </c>
      <c r="T165" s="13" t="str">
        <f t="shared" si="97"/>
        <v>3B</v>
      </c>
      <c r="U165" s="13" t="str">
        <f t="shared" si="97"/>
        <v>3D</v>
      </c>
      <c r="V165" s="13" t="str">
        <f t="shared" si="97"/>
        <v>3J</v>
      </c>
      <c r="W165" s="13" t="str">
        <f t="shared" si="97"/>
        <v>3F</v>
      </c>
      <c r="X165" s="13" t="str">
        <f t="shared" si="97"/>
        <v>3E</v>
      </c>
      <c r="Y165" s="13" t="str">
        <f t="shared" si="97"/>
        <v>3I</v>
      </c>
      <c r="AA165" s="13" t="str">
        <f t="shared" ca="1" si="74"/>
        <v/>
      </c>
      <c r="AB165" s="13" t="str">
        <f t="shared" ca="1" si="75"/>
        <v/>
      </c>
      <c r="AC165" s="13" t="str">
        <f t="shared" ca="1" si="76"/>
        <v/>
      </c>
      <c r="AD165" s="13" t="str">
        <f t="shared" ca="1" si="77"/>
        <v/>
      </c>
      <c r="AE165" s="13" t="str">
        <f t="shared" ca="1" si="78"/>
        <v/>
      </c>
      <c r="AF165" s="13" t="str">
        <f t="shared" ca="1" si="79"/>
        <v/>
      </c>
      <c r="AG165" s="13" t="str">
        <f t="shared" ca="1" si="80"/>
        <v/>
      </c>
      <c r="AH165" s="13" t="str">
        <f t="shared" ca="1" si="81"/>
        <v/>
      </c>
      <c r="AJ165" s="6" t="str">
        <f t="shared" ca="1" si="82"/>
        <v/>
      </c>
      <c r="AK165" s="13" t="str">
        <f t="shared" ca="1" si="83"/>
        <v/>
      </c>
      <c r="AL165" s="13" t="str">
        <f t="shared" ca="1" si="84"/>
        <v/>
      </c>
      <c r="AM165" s="13" t="str">
        <f t="shared" ca="1" si="85"/>
        <v/>
      </c>
      <c r="AN165" s="13" t="str">
        <f t="shared" ca="1" si="86"/>
        <v/>
      </c>
      <c r="AO165" s="13" t="str">
        <f t="shared" ca="1" si="87"/>
        <v/>
      </c>
      <c r="AP165" s="13" t="str">
        <f t="shared" ca="1" si="88"/>
        <v/>
      </c>
      <c r="AQ165" s="58" t="str">
        <f t="shared" ca="1" si="89"/>
        <v/>
      </c>
    </row>
    <row r="166" spans="1:43" x14ac:dyDescent="0.2">
      <c r="A166" t="s">
        <v>1307</v>
      </c>
      <c r="D166" s="13">
        <f t="shared" si="96"/>
        <v>0</v>
      </c>
      <c r="E166" s="13">
        <f t="shared" ca="1" si="96"/>
        <v>1</v>
      </c>
      <c r="F166" s="13">
        <f t="shared" ca="1" si="96"/>
        <v>1</v>
      </c>
      <c r="G166" s="13">
        <f t="shared" ca="1" si="96"/>
        <v>1</v>
      </c>
      <c r="H166" s="13">
        <f t="shared" ca="1" si="96"/>
        <v>1</v>
      </c>
      <c r="I166" s="13">
        <f t="shared" ca="1" si="96"/>
        <v>1</v>
      </c>
      <c r="J166" s="13">
        <f t="shared" ca="1" si="96"/>
        <v>1</v>
      </c>
      <c r="K166" s="13">
        <f t="shared" ca="1" si="96"/>
        <v>1</v>
      </c>
      <c r="L166" s="13">
        <f t="shared" si="96"/>
        <v>0</v>
      </c>
      <c r="M166" s="13">
        <f t="shared" si="96"/>
        <v>0</v>
      </c>
      <c r="N166" s="13">
        <f t="shared" si="96"/>
        <v>0</v>
      </c>
      <c r="O166" s="13">
        <f t="shared" ca="1" si="96"/>
        <v>0</v>
      </c>
      <c r="P166" s="13">
        <f t="shared" ca="1" si="73"/>
        <v>7</v>
      </c>
      <c r="Q166">
        <f t="shared" si="67"/>
        <v>3</v>
      </c>
      <c r="R166" s="13" t="str">
        <f t="shared" si="97"/>
        <v>3C</v>
      </c>
      <c r="S166" s="13" t="str">
        <f t="shared" si="97"/>
        <v>3G</v>
      </c>
      <c r="T166" s="13" t="str">
        <f t="shared" si="97"/>
        <v>3B</v>
      </c>
      <c r="U166" s="13" t="str">
        <f t="shared" si="97"/>
        <v>3D</v>
      </c>
      <c r="V166" s="13" t="str">
        <f t="shared" si="97"/>
        <v>3H</v>
      </c>
      <c r="W166" s="13" t="str">
        <f t="shared" si="97"/>
        <v>3F</v>
      </c>
      <c r="X166" s="13" t="str">
        <f t="shared" si="97"/>
        <v>3L</v>
      </c>
      <c r="Y166" s="13" t="str">
        <f t="shared" si="97"/>
        <v>3E</v>
      </c>
      <c r="AA166" s="13" t="str">
        <f t="shared" ca="1" si="74"/>
        <v/>
      </c>
      <c r="AB166" s="13" t="str">
        <f t="shared" ca="1" si="75"/>
        <v/>
      </c>
      <c r="AC166" s="13" t="str">
        <f t="shared" ca="1" si="76"/>
        <v/>
      </c>
      <c r="AD166" s="13" t="str">
        <f t="shared" ca="1" si="77"/>
        <v/>
      </c>
      <c r="AE166" s="13" t="str">
        <f t="shared" ca="1" si="78"/>
        <v/>
      </c>
      <c r="AF166" s="13" t="str">
        <f t="shared" ca="1" si="79"/>
        <v/>
      </c>
      <c r="AG166" s="13" t="str">
        <f t="shared" ca="1" si="80"/>
        <v/>
      </c>
      <c r="AH166" s="13" t="str">
        <f t="shared" ca="1" si="81"/>
        <v/>
      </c>
      <c r="AJ166" s="6" t="str">
        <f t="shared" ca="1" si="82"/>
        <v/>
      </c>
      <c r="AK166" s="13" t="str">
        <f t="shared" ca="1" si="83"/>
        <v/>
      </c>
      <c r="AL166" s="13" t="str">
        <f t="shared" ca="1" si="84"/>
        <v/>
      </c>
      <c r="AM166" s="13" t="str">
        <f t="shared" ca="1" si="85"/>
        <v/>
      </c>
      <c r="AN166" s="13" t="str">
        <f t="shared" ca="1" si="86"/>
        <v/>
      </c>
      <c r="AO166" s="13" t="str">
        <f t="shared" ca="1" si="87"/>
        <v/>
      </c>
      <c r="AP166" s="13" t="str">
        <f t="shared" ca="1" si="88"/>
        <v/>
      </c>
      <c r="AQ166" s="58" t="str">
        <f t="shared" ca="1" si="89"/>
        <v/>
      </c>
    </row>
    <row r="167" spans="1:43" x14ac:dyDescent="0.2">
      <c r="A167" t="s">
        <v>1308</v>
      </c>
      <c r="D167" s="13">
        <f t="shared" si="96"/>
        <v>0</v>
      </c>
      <c r="E167" s="13">
        <f t="shared" ca="1" si="96"/>
        <v>1</v>
      </c>
      <c r="F167" s="13">
        <f t="shared" ca="1" si="96"/>
        <v>1</v>
      </c>
      <c r="G167" s="13">
        <f t="shared" ca="1" si="96"/>
        <v>1</v>
      </c>
      <c r="H167" s="13">
        <f t="shared" ca="1" si="96"/>
        <v>1</v>
      </c>
      <c r="I167" s="13">
        <f t="shared" ca="1" si="96"/>
        <v>1</v>
      </c>
      <c r="J167" s="13">
        <f t="shared" ca="1" si="96"/>
        <v>1</v>
      </c>
      <c r="K167" s="13">
        <f t="shared" ca="1" si="96"/>
        <v>1</v>
      </c>
      <c r="L167" s="13">
        <f t="shared" si="96"/>
        <v>0</v>
      </c>
      <c r="M167" s="13">
        <f t="shared" si="96"/>
        <v>0</v>
      </c>
      <c r="N167" s="13">
        <f t="shared" ca="1" si="96"/>
        <v>0</v>
      </c>
      <c r="O167" s="13">
        <f t="shared" si="96"/>
        <v>0</v>
      </c>
      <c r="P167" s="13">
        <f t="shared" ca="1" si="73"/>
        <v>7</v>
      </c>
      <c r="Q167">
        <f t="shared" si="67"/>
        <v>3</v>
      </c>
      <c r="R167" s="13" t="str">
        <f t="shared" si="97"/>
        <v>3C</v>
      </c>
      <c r="S167" s="13" t="str">
        <f t="shared" si="97"/>
        <v>3G</v>
      </c>
      <c r="T167" s="13" t="str">
        <f t="shared" si="97"/>
        <v>3B</v>
      </c>
      <c r="U167" s="13" t="str">
        <f t="shared" si="97"/>
        <v>3D</v>
      </c>
      <c r="V167" s="13" t="str">
        <f t="shared" si="97"/>
        <v>3H</v>
      </c>
      <c r="W167" s="13" t="str">
        <f t="shared" si="97"/>
        <v>3F</v>
      </c>
      <c r="X167" s="13" t="str">
        <f t="shared" si="97"/>
        <v>3E</v>
      </c>
      <c r="Y167" s="13" t="str">
        <f t="shared" si="97"/>
        <v>3K</v>
      </c>
      <c r="AA167" s="13" t="str">
        <f t="shared" ca="1" si="74"/>
        <v/>
      </c>
      <c r="AB167" s="13" t="str">
        <f t="shared" ca="1" si="75"/>
        <v/>
      </c>
      <c r="AC167" s="13" t="str">
        <f t="shared" ca="1" si="76"/>
        <v/>
      </c>
      <c r="AD167" s="13" t="str">
        <f t="shared" ca="1" si="77"/>
        <v/>
      </c>
      <c r="AE167" s="13" t="str">
        <f t="shared" ca="1" si="78"/>
        <v/>
      </c>
      <c r="AF167" s="13" t="str">
        <f t="shared" ca="1" si="79"/>
        <v/>
      </c>
      <c r="AG167" s="13" t="str">
        <f t="shared" ca="1" si="80"/>
        <v/>
      </c>
      <c r="AH167" s="13" t="str">
        <f t="shared" ca="1" si="81"/>
        <v/>
      </c>
      <c r="AJ167" s="6" t="str">
        <f t="shared" ca="1" si="82"/>
        <v/>
      </c>
      <c r="AK167" s="13" t="str">
        <f t="shared" ca="1" si="83"/>
        <v/>
      </c>
      <c r="AL167" s="13" t="str">
        <f t="shared" ca="1" si="84"/>
        <v/>
      </c>
      <c r="AM167" s="13" t="str">
        <f t="shared" ca="1" si="85"/>
        <v/>
      </c>
      <c r="AN167" s="13" t="str">
        <f t="shared" ca="1" si="86"/>
        <v/>
      </c>
      <c r="AO167" s="13" t="str">
        <f t="shared" ca="1" si="87"/>
        <v/>
      </c>
      <c r="AP167" s="13" t="str">
        <f t="shared" ca="1" si="88"/>
        <v/>
      </c>
      <c r="AQ167" s="58" t="str">
        <f t="shared" ca="1" si="89"/>
        <v/>
      </c>
    </row>
    <row r="168" spans="1:43" x14ac:dyDescent="0.2">
      <c r="A168" t="s">
        <v>1309</v>
      </c>
      <c r="D168" s="13">
        <f t="shared" si="96"/>
        <v>0</v>
      </c>
      <c r="E168" s="13">
        <f t="shared" ca="1" si="96"/>
        <v>1</v>
      </c>
      <c r="F168" s="13">
        <f t="shared" ca="1" si="96"/>
        <v>1</v>
      </c>
      <c r="G168" s="13">
        <f t="shared" ca="1" si="96"/>
        <v>1</v>
      </c>
      <c r="H168" s="13">
        <f t="shared" ca="1" si="96"/>
        <v>1</v>
      </c>
      <c r="I168" s="13">
        <f t="shared" ca="1" si="96"/>
        <v>1</v>
      </c>
      <c r="J168" s="13">
        <f t="shared" ca="1" si="96"/>
        <v>1</v>
      </c>
      <c r="K168" s="13">
        <f t="shared" ca="1" si="96"/>
        <v>1</v>
      </c>
      <c r="L168" s="13">
        <f t="shared" si="96"/>
        <v>0</v>
      </c>
      <c r="M168" s="13">
        <f t="shared" ca="1" si="96"/>
        <v>0</v>
      </c>
      <c r="N168" s="13">
        <f t="shared" si="96"/>
        <v>0</v>
      </c>
      <c r="O168" s="13">
        <f t="shared" si="96"/>
        <v>0</v>
      </c>
      <c r="P168" s="13">
        <f t="shared" ca="1" si="73"/>
        <v>7</v>
      </c>
      <c r="Q168">
        <f t="shared" si="67"/>
        <v>3</v>
      </c>
      <c r="R168" s="13" t="str">
        <f t="shared" si="97"/>
        <v>3H</v>
      </c>
      <c r="S168" s="13" t="str">
        <f t="shared" si="97"/>
        <v>3G</v>
      </c>
      <c r="T168" s="13" t="str">
        <f t="shared" si="97"/>
        <v>3B</v>
      </c>
      <c r="U168" s="13" t="str">
        <f t="shared" si="97"/>
        <v>3C</v>
      </c>
      <c r="V168" s="13" t="str">
        <f t="shared" si="97"/>
        <v>3J</v>
      </c>
      <c r="W168" s="13" t="str">
        <f t="shared" si="97"/>
        <v>3F</v>
      </c>
      <c r="X168" s="13" t="str">
        <f t="shared" si="97"/>
        <v>3D</v>
      </c>
      <c r="Y168" s="13" t="str">
        <f t="shared" si="97"/>
        <v>3E</v>
      </c>
      <c r="AA168" s="13" t="str">
        <f t="shared" ca="1" si="74"/>
        <v/>
      </c>
      <c r="AB168" s="13" t="str">
        <f t="shared" ca="1" si="75"/>
        <v/>
      </c>
      <c r="AC168" s="13" t="str">
        <f t="shared" ca="1" si="76"/>
        <v/>
      </c>
      <c r="AD168" s="13" t="str">
        <f t="shared" ca="1" si="77"/>
        <v/>
      </c>
      <c r="AE168" s="13" t="str">
        <f t="shared" ca="1" si="78"/>
        <v/>
      </c>
      <c r="AF168" s="13" t="str">
        <f t="shared" ca="1" si="79"/>
        <v/>
      </c>
      <c r="AG168" s="13" t="str">
        <f t="shared" ca="1" si="80"/>
        <v/>
      </c>
      <c r="AH168" s="13" t="str">
        <f t="shared" ca="1" si="81"/>
        <v/>
      </c>
      <c r="AJ168" s="6" t="str">
        <f t="shared" ca="1" si="82"/>
        <v/>
      </c>
      <c r="AK168" s="13" t="str">
        <f t="shared" ca="1" si="83"/>
        <v/>
      </c>
      <c r="AL168" s="13" t="str">
        <f t="shared" ca="1" si="84"/>
        <v/>
      </c>
      <c r="AM168" s="13" t="str">
        <f t="shared" ca="1" si="85"/>
        <v/>
      </c>
      <c r="AN168" s="13" t="str">
        <f t="shared" ca="1" si="86"/>
        <v/>
      </c>
      <c r="AO168" s="13" t="str">
        <f t="shared" ca="1" si="87"/>
        <v/>
      </c>
      <c r="AP168" s="13" t="str">
        <f t="shared" ca="1" si="88"/>
        <v/>
      </c>
      <c r="AQ168" s="58" t="str">
        <f t="shared" ca="1" si="89"/>
        <v/>
      </c>
    </row>
    <row r="169" spans="1:43" x14ac:dyDescent="0.2">
      <c r="A169" t="s">
        <v>1310</v>
      </c>
      <c r="D169" s="13">
        <f t="shared" si="96"/>
        <v>0</v>
      </c>
      <c r="E169" s="13">
        <f t="shared" ca="1" si="96"/>
        <v>1</v>
      </c>
      <c r="F169" s="13">
        <f t="shared" ca="1" si="96"/>
        <v>1</v>
      </c>
      <c r="G169" s="13">
        <f t="shared" ca="1" si="96"/>
        <v>1</v>
      </c>
      <c r="H169" s="13">
        <f t="shared" ca="1" si="96"/>
        <v>1</v>
      </c>
      <c r="I169" s="13">
        <f t="shared" ca="1" si="96"/>
        <v>1</v>
      </c>
      <c r="J169" s="13">
        <f t="shared" ca="1" si="96"/>
        <v>1</v>
      </c>
      <c r="K169" s="13">
        <f t="shared" ca="1" si="96"/>
        <v>1</v>
      </c>
      <c r="L169" s="13">
        <f t="shared" ca="1" si="96"/>
        <v>1</v>
      </c>
      <c r="M169" s="13">
        <f t="shared" si="96"/>
        <v>0</v>
      </c>
      <c r="N169" s="13">
        <f t="shared" si="96"/>
        <v>0</v>
      </c>
      <c r="O169" s="13">
        <f t="shared" si="96"/>
        <v>0</v>
      </c>
      <c r="P169" s="13">
        <f t="shared" ca="1" si="73"/>
        <v>8</v>
      </c>
      <c r="Q169">
        <f t="shared" ref="Q169:Q232" si="98">Q168</f>
        <v>3</v>
      </c>
      <c r="R169" s="13" t="str">
        <f t="shared" si="97"/>
        <v>3C</v>
      </c>
      <c r="S169" s="13" t="str">
        <f t="shared" si="97"/>
        <v>3G</v>
      </c>
      <c r="T169" s="13" t="str">
        <f t="shared" si="97"/>
        <v>3B</v>
      </c>
      <c r="U169" s="13" t="str">
        <f t="shared" si="97"/>
        <v>3D</v>
      </c>
      <c r="V169" s="13" t="str">
        <f t="shared" si="97"/>
        <v>3H</v>
      </c>
      <c r="W169" s="13" t="str">
        <f t="shared" si="97"/>
        <v>3F</v>
      </c>
      <c r="X169" s="13" t="str">
        <f t="shared" si="97"/>
        <v>3E</v>
      </c>
      <c r="Y169" s="13" t="str">
        <f t="shared" si="97"/>
        <v>3I</v>
      </c>
      <c r="AA169" s="13" t="str">
        <f t="shared" ca="1" si="74"/>
        <v>3C</v>
      </c>
      <c r="AB169" s="13" t="str">
        <f t="shared" ca="1" si="75"/>
        <v>3G</v>
      </c>
      <c r="AC169" s="13" t="str">
        <f t="shared" ca="1" si="76"/>
        <v>3B</v>
      </c>
      <c r="AD169" s="13" t="str">
        <f t="shared" ca="1" si="77"/>
        <v>3D</v>
      </c>
      <c r="AE169" s="13" t="str">
        <f t="shared" ca="1" si="78"/>
        <v>3H</v>
      </c>
      <c r="AF169" s="13" t="str">
        <f t="shared" ca="1" si="79"/>
        <v>3F</v>
      </c>
      <c r="AG169" s="13" t="str">
        <f t="shared" ca="1" si="80"/>
        <v>3E</v>
      </c>
      <c r="AH169" s="13" t="str">
        <f t="shared" ca="1" si="81"/>
        <v>3I</v>
      </c>
      <c r="AJ169" s="6" t="str">
        <f t="shared" ca="1" si="82"/>
        <v>3C</v>
      </c>
      <c r="AK169" s="13" t="str">
        <f t="shared" ca="1" si="83"/>
        <v>3G</v>
      </c>
      <c r="AL169" s="13" t="str">
        <f t="shared" ca="1" si="84"/>
        <v>3B</v>
      </c>
      <c r="AM169" s="13" t="str">
        <f t="shared" ca="1" si="85"/>
        <v>3D</v>
      </c>
      <c r="AN169" s="13" t="str">
        <f t="shared" ca="1" si="86"/>
        <v>3H</v>
      </c>
      <c r="AO169" s="13" t="str">
        <f t="shared" ca="1" si="87"/>
        <v>3F</v>
      </c>
      <c r="AP169" s="13" t="str">
        <f t="shared" ca="1" si="88"/>
        <v>3E</v>
      </c>
      <c r="AQ169" s="58" t="str">
        <f t="shared" ca="1" si="89"/>
        <v>3I</v>
      </c>
    </row>
    <row r="170" spans="1:43" x14ac:dyDescent="0.2">
      <c r="A170" t="s">
        <v>1311</v>
      </c>
      <c r="D170" s="13">
        <f t="shared" ca="1" si="96"/>
        <v>1</v>
      </c>
      <c r="E170" s="13">
        <f t="shared" si="96"/>
        <v>0</v>
      </c>
      <c r="F170" s="13">
        <f t="shared" si="96"/>
        <v>0</v>
      </c>
      <c r="G170" s="13">
        <f t="shared" si="96"/>
        <v>0</v>
      </c>
      <c r="H170" s="13">
        <f t="shared" si="96"/>
        <v>0</v>
      </c>
      <c r="I170" s="13">
        <f t="shared" ca="1" si="96"/>
        <v>1</v>
      </c>
      <c r="J170" s="13">
        <f t="shared" ca="1" si="96"/>
        <v>1</v>
      </c>
      <c r="K170" s="13">
        <f t="shared" ca="1" si="96"/>
        <v>1</v>
      </c>
      <c r="L170" s="13">
        <f t="shared" ca="1" si="96"/>
        <v>1</v>
      </c>
      <c r="M170" s="13">
        <f t="shared" ca="1" si="96"/>
        <v>0</v>
      </c>
      <c r="N170" s="13">
        <f t="shared" ca="1" si="96"/>
        <v>0</v>
      </c>
      <c r="O170" s="13">
        <f t="shared" ca="1" si="96"/>
        <v>0</v>
      </c>
      <c r="P170" s="13">
        <f t="shared" ca="1" si="73"/>
        <v>5</v>
      </c>
      <c r="Q170">
        <f t="shared" si="98"/>
        <v>3</v>
      </c>
      <c r="R170" s="13" t="str">
        <f t="shared" si="97"/>
        <v>3H</v>
      </c>
      <c r="S170" s="13" t="str">
        <f t="shared" si="97"/>
        <v>3J</v>
      </c>
      <c r="T170" s="13" t="str">
        <f t="shared" si="97"/>
        <v>3I</v>
      </c>
      <c r="U170" s="13" t="str">
        <f t="shared" si="97"/>
        <v>3F</v>
      </c>
      <c r="V170" s="13" t="str">
        <f t="shared" si="97"/>
        <v>3A</v>
      </c>
      <c r="W170" s="13" t="str">
        <f t="shared" si="97"/>
        <v>3G</v>
      </c>
      <c r="X170" s="13" t="str">
        <f t="shared" si="97"/>
        <v>3L</v>
      </c>
      <c r="Y170" s="13" t="str">
        <f t="shared" si="97"/>
        <v>3K</v>
      </c>
      <c r="AA170" s="13" t="str">
        <f t="shared" ca="1" si="74"/>
        <v/>
      </c>
      <c r="AB170" s="13" t="str">
        <f t="shared" ca="1" si="75"/>
        <v/>
      </c>
      <c r="AC170" s="13" t="str">
        <f t="shared" ca="1" si="76"/>
        <v/>
      </c>
      <c r="AD170" s="13" t="str">
        <f t="shared" ca="1" si="77"/>
        <v/>
      </c>
      <c r="AE170" s="13" t="str">
        <f t="shared" ca="1" si="78"/>
        <v/>
      </c>
      <c r="AF170" s="13" t="str">
        <f t="shared" ca="1" si="79"/>
        <v/>
      </c>
      <c r="AG170" s="13" t="str">
        <f t="shared" ca="1" si="80"/>
        <v/>
      </c>
      <c r="AH170" s="13" t="str">
        <f t="shared" ca="1" si="81"/>
        <v/>
      </c>
      <c r="AJ170" s="6" t="str">
        <f t="shared" ca="1" si="82"/>
        <v>3C</v>
      </c>
      <c r="AK170" s="13" t="str">
        <f t="shared" ca="1" si="83"/>
        <v>3G</v>
      </c>
      <c r="AL170" s="13" t="str">
        <f t="shared" ca="1" si="84"/>
        <v>3B</v>
      </c>
      <c r="AM170" s="13" t="str">
        <f t="shared" ca="1" si="85"/>
        <v>3D</v>
      </c>
      <c r="AN170" s="13" t="str">
        <f t="shared" ca="1" si="86"/>
        <v>3H</v>
      </c>
      <c r="AO170" s="13" t="str">
        <f t="shared" ca="1" si="87"/>
        <v>3F</v>
      </c>
      <c r="AP170" s="13" t="str">
        <f t="shared" ca="1" si="88"/>
        <v>3E</v>
      </c>
      <c r="AQ170" s="58" t="str">
        <f t="shared" ca="1" si="89"/>
        <v>3I</v>
      </c>
    </row>
    <row r="171" spans="1:43" x14ac:dyDescent="0.2">
      <c r="A171" t="s">
        <v>1312</v>
      </c>
      <c r="D171" s="13">
        <f t="shared" ca="1" si="96"/>
        <v>1</v>
      </c>
      <c r="E171" s="13">
        <f t="shared" si="96"/>
        <v>0</v>
      </c>
      <c r="F171" s="13">
        <f t="shared" si="96"/>
        <v>0</v>
      </c>
      <c r="G171" s="13">
        <f t="shared" si="96"/>
        <v>0</v>
      </c>
      <c r="H171" s="13">
        <f t="shared" ca="1" si="96"/>
        <v>1</v>
      </c>
      <c r="I171" s="13">
        <f t="shared" si="96"/>
        <v>0</v>
      </c>
      <c r="J171" s="13">
        <f t="shared" ca="1" si="96"/>
        <v>1</v>
      </c>
      <c r="K171" s="13">
        <f t="shared" ca="1" si="96"/>
        <v>1</v>
      </c>
      <c r="L171" s="13">
        <f t="shared" ca="1" si="96"/>
        <v>1</v>
      </c>
      <c r="M171" s="13">
        <f t="shared" ca="1" si="96"/>
        <v>0</v>
      </c>
      <c r="N171" s="13">
        <f t="shared" ca="1" si="96"/>
        <v>0</v>
      </c>
      <c r="O171" s="13">
        <f t="shared" ca="1" si="96"/>
        <v>0</v>
      </c>
      <c r="P171" s="13">
        <f t="shared" ca="1" si="73"/>
        <v>5</v>
      </c>
      <c r="Q171">
        <f t="shared" si="98"/>
        <v>3</v>
      </c>
      <c r="R171" s="13" t="str">
        <f t="shared" si="97"/>
        <v>3E</v>
      </c>
      <c r="S171" s="13" t="str">
        <f t="shared" si="97"/>
        <v>3J</v>
      </c>
      <c r="T171" s="13" t="str">
        <f t="shared" si="97"/>
        <v>3I</v>
      </c>
      <c r="U171" s="13" t="str">
        <f t="shared" si="97"/>
        <v>3A</v>
      </c>
      <c r="V171" s="13" t="str">
        <f t="shared" si="97"/>
        <v>3H</v>
      </c>
      <c r="W171" s="13" t="str">
        <f t="shared" si="97"/>
        <v>3G</v>
      </c>
      <c r="X171" s="13" t="str">
        <f t="shared" si="97"/>
        <v>3L</v>
      </c>
      <c r="Y171" s="13" t="str">
        <f t="shared" si="97"/>
        <v>3K</v>
      </c>
      <c r="AA171" s="13" t="str">
        <f t="shared" ca="1" si="74"/>
        <v/>
      </c>
      <c r="AB171" s="13" t="str">
        <f t="shared" ca="1" si="75"/>
        <v/>
      </c>
      <c r="AC171" s="13" t="str">
        <f t="shared" ca="1" si="76"/>
        <v/>
      </c>
      <c r="AD171" s="13" t="str">
        <f t="shared" ca="1" si="77"/>
        <v/>
      </c>
      <c r="AE171" s="13" t="str">
        <f t="shared" ca="1" si="78"/>
        <v/>
      </c>
      <c r="AF171" s="13" t="str">
        <f t="shared" ca="1" si="79"/>
        <v/>
      </c>
      <c r="AG171" s="13" t="str">
        <f t="shared" ca="1" si="80"/>
        <v/>
      </c>
      <c r="AH171" s="13" t="str">
        <f t="shared" ca="1" si="81"/>
        <v/>
      </c>
      <c r="AJ171" s="6" t="str">
        <f t="shared" ca="1" si="82"/>
        <v>3C</v>
      </c>
      <c r="AK171" s="13" t="str">
        <f t="shared" ca="1" si="83"/>
        <v>3G</v>
      </c>
      <c r="AL171" s="13" t="str">
        <f t="shared" ca="1" si="84"/>
        <v>3B</v>
      </c>
      <c r="AM171" s="13" t="str">
        <f t="shared" ca="1" si="85"/>
        <v>3D</v>
      </c>
      <c r="AN171" s="13" t="str">
        <f t="shared" ca="1" si="86"/>
        <v>3H</v>
      </c>
      <c r="AO171" s="13" t="str">
        <f t="shared" ca="1" si="87"/>
        <v>3F</v>
      </c>
      <c r="AP171" s="13" t="str">
        <f t="shared" ca="1" si="88"/>
        <v>3E</v>
      </c>
      <c r="AQ171" s="58" t="str">
        <f t="shared" ca="1" si="89"/>
        <v>3I</v>
      </c>
    </row>
    <row r="172" spans="1:43" x14ac:dyDescent="0.2">
      <c r="A172" t="s">
        <v>1313</v>
      </c>
      <c r="D172" s="13">
        <f t="shared" ca="1" si="96"/>
        <v>1</v>
      </c>
      <c r="E172" s="13">
        <f t="shared" si="96"/>
        <v>0</v>
      </c>
      <c r="F172" s="13">
        <f t="shared" si="96"/>
        <v>0</v>
      </c>
      <c r="G172" s="13">
        <f t="shared" si="96"/>
        <v>0</v>
      </c>
      <c r="H172" s="13">
        <f t="shared" ca="1" si="96"/>
        <v>1</v>
      </c>
      <c r="I172" s="13">
        <f t="shared" ca="1" si="96"/>
        <v>1</v>
      </c>
      <c r="J172" s="13">
        <f t="shared" si="96"/>
        <v>0</v>
      </c>
      <c r="K172" s="13">
        <f t="shared" ca="1" si="96"/>
        <v>1</v>
      </c>
      <c r="L172" s="13">
        <f t="shared" ca="1" si="96"/>
        <v>1</v>
      </c>
      <c r="M172" s="13">
        <f t="shared" ca="1" si="96"/>
        <v>0</v>
      </c>
      <c r="N172" s="13">
        <f t="shared" ca="1" si="96"/>
        <v>0</v>
      </c>
      <c r="O172" s="13">
        <f t="shared" ca="1" si="96"/>
        <v>0</v>
      </c>
      <c r="P172" s="13">
        <f t="shared" ca="1" si="73"/>
        <v>5</v>
      </c>
      <c r="Q172">
        <f t="shared" si="98"/>
        <v>3</v>
      </c>
      <c r="R172" s="13" t="str">
        <f t="shared" si="97"/>
        <v>3E</v>
      </c>
      <c r="S172" s="13" t="str">
        <f t="shared" si="97"/>
        <v>3J</v>
      </c>
      <c r="T172" s="13" t="str">
        <f t="shared" si="97"/>
        <v>3I</v>
      </c>
      <c r="U172" s="13" t="str">
        <f t="shared" si="97"/>
        <v>3F</v>
      </c>
      <c r="V172" s="13" t="str">
        <f t="shared" si="97"/>
        <v>3A</v>
      </c>
      <c r="W172" s="13" t="str">
        <f t="shared" si="97"/>
        <v>3H</v>
      </c>
      <c r="X172" s="13" t="str">
        <f t="shared" si="97"/>
        <v>3L</v>
      </c>
      <c r="Y172" s="13" t="str">
        <f t="shared" si="97"/>
        <v>3K</v>
      </c>
      <c r="AA172" s="13" t="str">
        <f t="shared" ca="1" si="74"/>
        <v/>
      </c>
      <c r="AB172" s="13" t="str">
        <f t="shared" ca="1" si="75"/>
        <v/>
      </c>
      <c r="AC172" s="13" t="str">
        <f t="shared" ca="1" si="76"/>
        <v/>
      </c>
      <c r="AD172" s="13" t="str">
        <f t="shared" ca="1" si="77"/>
        <v/>
      </c>
      <c r="AE172" s="13" t="str">
        <f t="shared" ca="1" si="78"/>
        <v/>
      </c>
      <c r="AF172" s="13" t="str">
        <f t="shared" ca="1" si="79"/>
        <v/>
      </c>
      <c r="AG172" s="13" t="str">
        <f t="shared" ca="1" si="80"/>
        <v/>
      </c>
      <c r="AH172" s="13" t="str">
        <f t="shared" ca="1" si="81"/>
        <v/>
      </c>
      <c r="AJ172" s="6" t="str">
        <f t="shared" ca="1" si="82"/>
        <v>3C</v>
      </c>
      <c r="AK172" s="13" t="str">
        <f t="shared" ca="1" si="83"/>
        <v>3G</v>
      </c>
      <c r="AL172" s="13" t="str">
        <f t="shared" ca="1" si="84"/>
        <v>3B</v>
      </c>
      <c r="AM172" s="13" t="str">
        <f t="shared" ca="1" si="85"/>
        <v>3D</v>
      </c>
      <c r="AN172" s="13" t="str">
        <f t="shared" ca="1" si="86"/>
        <v>3H</v>
      </c>
      <c r="AO172" s="13" t="str">
        <f t="shared" ca="1" si="87"/>
        <v>3F</v>
      </c>
      <c r="AP172" s="13" t="str">
        <f t="shared" ca="1" si="88"/>
        <v>3E</v>
      </c>
      <c r="AQ172" s="58" t="str">
        <f t="shared" ca="1" si="89"/>
        <v>3I</v>
      </c>
    </row>
    <row r="173" spans="1:43" x14ac:dyDescent="0.2">
      <c r="A173" t="s">
        <v>1314</v>
      </c>
      <c r="D173" s="13">
        <f t="shared" ca="1" si="96"/>
        <v>1</v>
      </c>
      <c r="E173" s="13">
        <f t="shared" si="96"/>
        <v>0</v>
      </c>
      <c r="F173" s="13">
        <f t="shared" si="96"/>
        <v>0</v>
      </c>
      <c r="G173" s="13">
        <f t="shared" si="96"/>
        <v>0</v>
      </c>
      <c r="H173" s="13">
        <f t="shared" ca="1" si="96"/>
        <v>1</v>
      </c>
      <c r="I173" s="13">
        <f t="shared" ca="1" si="96"/>
        <v>1</v>
      </c>
      <c r="J173" s="13">
        <f t="shared" ca="1" si="96"/>
        <v>1</v>
      </c>
      <c r="K173" s="13">
        <f t="shared" si="96"/>
        <v>0</v>
      </c>
      <c r="L173" s="13">
        <f t="shared" ca="1" si="96"/>
        <v>1</v>
      </c>
      <c r="M173" s="13">
        <f t="shared" ca="1" si="96"/>
        <v>0</v>
      </c>
      <c r="N173" s="13">
        <f t="shared" ca="1" si="96"/>
        <v>0</v>
      </c>
      <c r="O173" s="13">
        <f t="shared" ca="1" si="96"/>
        <v>0</v>
      </c>
      <c r="P173" s="13">
        <f t="shared" ca="1" si="73"/>
        <v>5</v>
      </c>
      <c r="Q173">
        <f t="shared" si="98"/>
        <v>3</v>
      </c>
      <c r="R173" s="13" t="str">
        <f t="shared" si="97"/>
        <v>3E</v>
      </c>
      <c r="S173" s="13" t="str">
        <f t="shared" si="97"/>
        <v>3J</v>
      </c>
      <c r="T173" s="13" t="str">
        <f t="shared" si="97"/>
        <v>3I</v>
      </c>
      <c r="U173" s="13" t="str">
        <f t="shared" si="97"/>
        <v>3F</v>
      </c>
      <c r="V173" s="13" t="str">
        <f t="shared" si="97"/>
        <v>3A</v>
      </c>
      <c r="W173" s="13" t="str">
        <f t="shared" si="97"/>
        <v>3G</v>
      </c>
      <c r="X173" s="13" t="str">
        <f t="shared" si="97"/>
        <v>3L</v>
      </c>
      <c r="Y173" s="13" t="str">
        <f t="shared" si="97"/>
        <v>3K</v>
      </c>
      <c r="AA173" s="13" t="str">
        <f t="shared" ca="1" si="74"/>
        <v/>
      </c>
      <c r="AB173" s="13" t="str">
        <f t="shared" ca="1" si="75"/>
        <v/>
      </c>
      <c r="AC173" s="13" t="str">
        <f t="shared" ca="1" si="76"/>
        <v/>
      </c>
      <c r="AD173" s="13" t="str">
        <f t="shared" ca="1" si="77"/>
        <v/>
      </c>
      <c r="AE173" s="13" t="str">
        <f t="shared" ca="1" si="78"/>
        <v/>
      </c>
      <c r="AF173" s="13" t="str">
        <f t="shared" ca="1" si="79"/>
        <v/>
      </c>
      <c r="AG173" s="13" t="str">
        <f t="shared" ca="1" si="80"/>
        <v/>
      </c>
      <c r="AH173" s="13" t="str">
        <f t="shared" ca="1" si="81"/>
        <v/>
      </c>
      <c r="AJ173" s="6" t="str">
        <f t="shared" ca="1" si="82"/>
        <v>3C</v>
      </c>
      <c r="AK173" s="13" t="str">
        <f t="shared" ca="1" si="83"/>
        <v>3G</v>
      </c>
      <c r="AL173" s="13" t="str">
        <f t="shared" ca="1" si="84"/>
        <v>3B</v>
      </c>
      <c r="AM173" s="13" t="str">
        <f t="shared" ca="1" si="85"/>
        <v>3D</v>
      </c>
      <c r="AN173" s="13" t="str">
        <f t="shared" ca="1" si="86"/>
        <v>3H</v>
      </c>
      <c r="AO173" s="13" t="str">
        <f t="shared" ca="1" si="87"/>
        <v>3F</v>
      </c>
      <c r="AP173" s="13" t="str">
        <f t="shared" ca="1" si="88"/>
        <v>3E</v>
      </c>
      <c r="AQ173" s="58" t="str">
        <f t="shared" ca="1" si="89"/>
        <v>3I</v>
      </c>
    </row>
    <row r="174" spans="1:43" x14ac:dyDescent="0.2">
      <c r="A174" t="s">
        <v>1315</v>
      </c>
      <c r="D174" s="13">
        <f t="shared" ca="1" si="96"/>
        <v>1</v>
      </c>
      <c r="E174" s="13">
        <f t="shared" si="96"/>
        <v>0</v>
      </c>
      <c r="F174" s="13">
        <f t="shared" si="96"/>
        <v>0</v>
      </c>
      <c r="G174" s="13">
        <f t="shared" si="96"/>
        <v>0</v>
      </c>
      <c r="H174" s="13">
        <f t="shared" ca="1" si="96"/>
        <v>1</v>
      </c>
      <c r="I174" s="13">
        <f t="shared" ca="1" si="96"/>
        <v>1</v>
      </c>
      <c r="J174" s="13">
        <f t="shared" ca="1" si="96"/>
        <v>1</v>
      </c>
      <c r="K174" s="13">
        <f t="shared" ca="1" si="96"/>
        <v>1</v>
      </c>
      <c r="L174" s="13">
        <f t="shared" si="96"/>
        <v>0</v>
      </c>
      <c r="M174" s="13">
        <f t="shared" ca="1" si="96"/>
        <v>0</v>
      </c>
      <c r="N174" s="13">
        <f t="shared" ca="1" si="96"/>
        <v>0</v>
      </c>
      <c r="O174" s="13">
        <f t="shared" ca="1" si="96"/>
        <v>0</v>
      </c>
      <c r="P174" s="13">
        <f t="shared" ca="1" si="73"/>
        <v>5</v>
      </c>
      <c r="Q174">
        <f t="shared" si="98"/>
        <v>3</v>
      </c>
      <c r="R174" s="13" t="str">
        <f t="shared" si="97"/>
        <v>3E</v>
      </c>
      <c r="S174" s="13" t="str">
        <f t="shared" si="97"/>
        <v>3G</v>
      </c>
      <c r="T174" s="13" t="str">
        <f t="shared" si="97"/>
        <v>3J</v>
      </c>
      <c r="U174" s="13" t="str">
        <f t="shared" si="97"/>
        <v>3F</v>
      </c>
      <c r="V174" s="13" t="str">
        <f t="shared" si="97"/>
        <v>3A</v>
      </c>
      <c r="W174" s="13" t="str">
        <f t="shared" si="97"/>
        <v>3H</v>
      </c>
      <c r="X174" s="13" t="str">
        <f t="shared" si="97"/>
        <v>3L</v>
      </c>
      <c r="Y174" s="13" t="str">
        <f t="shared" si="97"/>
        <v>3K</v>
      </c>
      <c r="AA174" s="13" t="str">
        <f t="shared" ca="1" si="74"/>
        <v/>
      </c>
      <c r="AB174" s="13" t="str">
        <f t="shared" ca="1" si="75"/>
        <v/>
      </c>
      <c r="AC174" s="13" t="str">
        <f t="shared" ca="1" si="76"/>
        <v/>
      </c>
      <c r="AD174" s="13" t="str">
        <f t="shared" ca="1" si="77"/>
        <v/>
      </c>
      <c r="AE174" s="13" t="str">
        <f t="shared" ca="1" si="78"/>
        <v/>
      </c>
      <c r="AF174" s="13" t="str">
        <f t="shared" ca="1" si="79"/>
        <v/>
      </c>
      <c r="AG174" s="13" t="str">
        <f t="shared" ca="1" si="80"/>
        <v/>
      </c>
      <c r="AH174" s="13" t="str">
        <f t="shared" ca="1" si="81"/>
        <v/>
      </c>
      <c r="AJ174" s="6" t="str">
        <f t="shared" ca="1" si="82"/>
        <v>3C</v>
      </c>
      <c r="AK174" s="13" t="str">
        <f t="shared" ca="1" si="83"/>
        <v>3G</v>
      </c>
      <c r="AL174" s="13" t="str">
        <f t="shared" ca="1" si="84"/>
        <v>3B</v>
      </c>
      <c r="AM174" s="13" t="str">
        <f t="shared" ca="1" si="85"/>
        <v>3D</v>
      </c>
      <c r="AN174" s="13" t="str">
        <f t="shared" ca="1" si="86"/>
        <v>3H</v>
      </c>
      <c r="AO174" s="13" t="str">
        <f t="shared" ca="1" si="87"/>
        <v>3F</v>
      </c>
      <c r="AP174" s="13" t="str">
        <f t="shared" ca="1" si="88"/>
        <v>3E</v>
      </c>
      <c r="AQ174" s="58" t="str">
        <f t="shared" ca="1" si="89"/>
        <v>3I</v>
      </c>
    </row>
    <row r="175" spans="1:43" x14ac:dyDescent="0.2">
      <c r="A175" t="s">
        <v>1316</v>
      </c>
      <c r="D175" s="13">
        <f t="shared" ref="D175:O184" ca="1" si="99">IF(IFERROR(FIND(D$3,$A175),0)&gt;0,D$4,0)</f>
        <v>1</v>
      </c>
      <c r="E175" s="13">
        <f t="shared" si="99"/>
        <v>0</v>
      </c>
      <c r="F175" s="13">
        <f t="shared" si="99"/>
        <v>0</v>
      </c>
      <c r="G175" s="13">
        <f t="shared" si="99"/>
        <v>0</v>
      </c>
      <c r="H175" s="13">
        <f t="shared" ca="1" si="99"/>
        <v>1</v>
      </c>
      <c r="I175" s="13">
        <f t="shared" ca="1" si="99"/>
        <v>1</v>
      </c>
      <c r="J175" s="13">
        <f t="shared" ca="1" si="99"/>
        <v>1</v>
      </c>
      <c r="K175" s="13">
        <f t="shared" ca="1" si="99"/>
        <v>1</v>
      </c>
      <c r="L175" s="13">
        <f t="shared" ca="1" si="99"/>
        <v>1</v>
      </c>
      <c r="M175" s="13">
        <f t="shared" si="99"/>
        <v>0</v>
      </c>
      <c r="N175" s="13">
        <f t="shared" ca="1" si="99"/>
        <v>0</v>
      </c>
      <c r="O175" s="13">
        <f t="shared" ca="1" si="99"/>
        <v>0</v>
      </c>
      <c r="P175" s="13">
        <f t="shared" ca="1" si="73"/>
        <v>6</v>
      </c>
      <c r="Q175">
        <f t="shared" si="98"/>
        <v>3</v>
      </c>
      <c r="R175" s="13" t="str">
        <f t="shared" ref="R175:Y184" si="100">RIGHT(LEFT($A175,R$3+$Q175),2)</f>
        <v>3E</v>
      </c>
      <c r="S175" s="13" t="str">
        <f t="shared" si="100"/>
        <v>3G</v>
      </c>
      <c r="T175" s="13" t="str">
        <f t="shared" si="100"/>
        <v>3I</v>
      </c>
      <c r="U175" s="13" t="str">
        <f t="shared" si="100"/>
        <v>3F</v>
      </c>
      <c r="V175" s="13" t="str">
        <f t="shared" si="100"/>
        <v>3A</v>
      </c>
      <c r="W175" s="13" t="str">
        <f t="shared" si="100"/>
        <v>3H</v>
      </c>
      <c r="X175" s="13" t="str">
        <f t="shared" si="100"/>
        <v>3L</v>
      </c>
      <c r="Y175" s="13" t="str">
        <f t="shared" si="100"/>
        <v>3K</v>
      </c>
      <c r="AA175" s="13" t="str">
        <f t="shared" ca="1" si="74"/>
        <v/>
      </c>
      <c r="AB175" s="13" t="str">
        <f t="shared" ca="1" si="75"/>
        <v/>
      </c>
      <c r="AC175" s="13" t="str">
        <f t="shared" ca="1" si="76"/>
        <v/>
      </c>
      <c r="AD175" s="13" t="str">
        <f t="shared" ca="1" si="77"/>
        <v/>
      </c>
      <c r="AE175" s="13" t="str">
        <f t="shared" ca="1" si="78"/>
        <v/>
      </c>
      <c r="AF175" s="13" t="str">
        <f t="shared" ca="1" si="79"/>
        <v/>
      </c>
      <c r="AG175" s="13" t="str">
        <f t="shared" ca="1" si="80"/>
        <v/>
      </c>
      <c r="AH175" s="13" t="str">
        <f t="shared" ca="1" si="81"/>
        <v/>
      </c>
      <c r="AJ175" s="6" t="str">
        <f t="shared" ca="1" si="82"/>
        <v>3C</v>
      </c>
      <c r="AK175" s="13" t="str">
        <f t="shared" ca="1" si="83"/>
        <v>3G</v>
      </c>
      <c r="AL175" s="13" t="str">
        <f t="shared" ca="1" si="84"/>
        <v>3B</v>
      </c>
      <c r="AM175" s="13" t="str">
        <f t="shared" ca="1" si="85"/>
        <v>3D</v>
      </c>
      <c r="AN175" s="13" t="str">
        <f t="shared" ca="1" si="86"/>
        <v>3H</v>
      </c>
      <c r="AO175" s="13" t="str">
        <f t="shared" ca="1" si="87"/>
        <v>3F</v>
      </c>
      <c r="AP175" s="13" t="str">
        <f t="shared" ca="1" si="88"/>
        <v>3E</v>
      </c>
      <c r="AQ175" s="58" t="str">
        <f t="shared" ca="1" si="89"/>
        <v>3I</v>
      </c>
    </row>
    <row r="176" spans="1:43" x14ac:dyDescent="0.2">
      <c r="A176" t="s">
        <v>1317</v>
      </c>
      <c r="D176" s="13">
        <f t="shared" ca="1" si="99"/>
        <v>1</v>
      </c>
      <c r="E176" s="13">
        <f t="shared" si="99"/>
        <v>0</v>
      </c>
      <c r="F176" s="13">
        <f t="shared" si="99"/>
        <v>0</v>
      </c>
      <c r="G176" s="13">
        <f t="shared" si="99"/>
        <v>0</v>
      </c>
      <c r="H176" s="13">
        <f t="shared" ca="1" si="99"/>
        <v>1</v>
      </c>
      <c r="I176" s="13">
        <f t="shared" ca="1" si="99"/>
        <v>1</v>
      </c>
      <c r="J176" s="13">
        <f t="shared" ca="1" si="99"/>
        <v>1</v>
      </c>
      <c r="K176" s="13">
        <f t="shared" ca="1" si="99"/>
        <v>1</v>
      </c>
      <c r="L176" s="13">
        <f t="shared" ca="1" si="99"/>
        <v>1</v>
      </c>
      <c r="M176" s="13">
        <f t="shared" ca="1" si="99"/>
        <v>0</v>
      </c>
      <c r="N176" s="13">
        <f t="shared" si="99"/>
        <v>0</v>
      </c>
      <c r="O176" s="13">
        <f t="shared" ca="1" si="99"/>
        <v>0</v>
      </c>
      <c r="P176" s="13">
        <f t="shared" ca="1" si="73"/>
        <v>6</v>
      </c>
      <c r="Q176">
        <f t="shared" si="98"/>
        <v>3</v>
      </c>
      <c r="R176" s="13" t="str">
        <f t="shared" si="100"/>
        <v>3E</v>
      </c>
      <c r="S176" s="13" t="str">
        <f t="shared" si="100"/>
        <v>3G</v>
      </c>
      <c r="T176" s="13" t="str">
        <f t="shared" si="100"/>
        <v>3J</v>
      </c>
      <c r="U176" s="13" t="str">
        <f t="shared" si="100"/>
        <v>3F</v>
      </c>
      <c r="V176" s="13" t="str">
        <f t="shared" si="100"/>
        <v>3A</v>
      </c>
      <c r="W176" s="13" t="str">
        <f t="shared" si="100"/>
        <v>3H</v>
      </c>
      <c r="X176" s="13" t="str">
        <f t="shared" si="100"/>
        <v>3L</v>
      </c>
      <c r="Y176" s="13" t="str">
        <f t="shared" si="100"/>
        <v>3I</v>
      </c>
      <c r="AA176" s="13" t="str">
        <f t="shared" ca="1" si="74"/>
        <v/>
      </c>
      <c r="AB176" s="13" t="str">
        <f t="shared" ca="1" si="75"/>
        <v/>
      </c>
      <c r="AC176" s="13" t="str">
        <f t="shared" ca="1" si="76"/>
        <v/>
      </c>
      <c r="AD176" s="13" t="str">
        <f t="shared" ca="1" si="77"/>
        <v/>
      </c>
      <c r="AE176" s="13" t="str">
        <f t="shared" ca="1" si="78"/>
        <v/>
      </c>
      <c r="AF176" s="13" t="str">
        <f t="shared" ca="1" si="79"/>
        <v/>
      </c>
      <c r="AG176" s="13" t="str">
        <f t="shared" ca="1" si="80"/>
        <v/>
      </c>
      <c r="AH176" s="13" t="str">
        <f t="shared" ca="1" si="81"/>
        <v/>
      </c>
      <c r="AJ176" s="6" t="str">
        <f t="shared" ca="1" si="82"/>
        <v>3C</v>
      </c>
      <c r="AK176" s="13" t="str">
        <f t="shared" ca="1" si="83"/>
        <v>3G</v>
      </c>
      <c r="AL176" s="13" t="str">
        <f t="shared" ca="1" si="84"/>
        <v>3B</v>
      </c>
      <c r="AM176" s="13" t="str">
        <f t="shared" ca="1" si="85"/>
        <v>3D</v>
      </c>
      <c r="AN176" s="13" t="str">
        <f t="shared" ca="1" si="86"/>
        <v>3H</v>
      </c>
      <c r="AO176" s="13" t="str">
        <f t="shared" ca="1" si="87"/>
        <v>3F</v>
      </c>
      <c r="AP176" s="13" t="str">
        <f t="shared" ca="1" si="88"/>
        <v>3E</v>
      </c>
      <c r="AQ176" s="58" t="str">
        <f t="shared" ca="1" si="89"/>
        <v>3I</v>
      </c>
    </row>
    <row r="177" spans="1:43" x14ac:dyDescent="0.2">
      <c r="A177" t="s">
        <v>1318</v>
      </c>
      <c r="D177" s="13">
        <f t="shared" ca="1" si="99"/>
        <v>1</v>
      </c>
      <c r="E177" s="13">
        <f t="shared" si="99"/>
        <v>0</v>
      </c>
      <c r="F177" s="13">
        <f t="shared" si="99"/>
        <v>0</v>
      </c>
      <c r="G177" s="13">
        <f t="shared" si="99"/>
        <v>0</v>
      </c>
      <c r="H177" s="13">
        <f t="shared" ca="1" si="99"/>
        <v>1</v>
      </c>
      <c r="I177" s="13">
        <f t="shared" ca="1" si="99"/>
        <v>1</v>
      </c>
      <c r="J177" s="13">
        <f t="shared" ca="1" si="99"/>
        <v>1</v>
      </c>
      <c r="K177" s="13">
        <f t="shared" ca="1" si="99"/>
        <v>1</v>
      </c>
      <c r="L177" s="13">
        <f t="shared" ca="1" si="99"/>
        <v>1</v>
      </c>
      <c r="M177" s="13">
        <f t="shared" ca="1" si="99"/>
        <v>0</v>
      </c>
      <c r="N177" s="13">
        <f t="shared" ca="1" si="99"/>
        <v>0</v>
      </c>
      <c r="O177" s="13">
        <f t="shared" si="99"/>
        <v>0</v>
      </c>
      <c r="P177" s="13">
        <f t="shared" ca="1" si="73"/>
        <v>6</v>
      </c>
      <c r="Q177">
        <f t="shared" si="98"/>
        <v>3</v>
      </c>
      <c r="R177" s="13" t="str">
        <f t="shared" si="100"/>
        <v>3E</v>
      </c>
      <c r="S177" s="13" t="str">
        <f t="shared" si="100"/>
        <v>3G</v>
      </c>
      <c r="T177" s="13" t="str">
        <f t="shared" si="100"/>
        <v>3J</v>
      </c>
      <c r="U177" s="13" t="str">
        <f t="shared" si="100"/>
        <v>3F</v>
      </c>
      <c r="V177" s="13" t="str">
        <f t="shared" si="100"/>
        <v>3A</v>
      </c>
      <c r="W177" s="13" t="str">
        <f t="shared" si="100"/>
        <v>3H</v>
      </c>
      <c r="X177" s="13" t="str">
        <f t="shared" si="100"/>
        <v>3I</v>
      </c>
      <c r="Y177" s="13" t="str">
        <f t="shared" si="100"/>
        <v>3K</v>
      </c>
      <c r="AA177" s="13" t="str">
        <f t="shared" ca="1" si="74"/>
        <v/>
      </c>
      <c r="AB177" s="13" t="str">
        <f t="shared" ca="1" si="75"/>
        <v/>
      </c>
      <c r="AC177" s="13" t="str">
        <f t="shared" ca="1" si="76"/>
        <v/>
      </c>
      <c r="AD177" s="13" t="str">
        <f t="shared" ca="1" si="77"/>
        <v/>
      </c>
      <c r="AE177" s="13" t="str">
        <f t="shared" ca="1" si="78"/>
        <v/>
      </c>
      <c r="AF177" s="13" t="str">
        <f t="shared" ca="1" si="79"/>
        <v/>
      </c>
      <c r="AG177" s="13" t="str">
        <f t="shared" ca="1" si="80"/>
        <v/>
      </c>
      <c r="AH177" s="13" t="str">
        <f t="shared" ca="1" si="81"/>
        <v/>
      </c>
      <c r="AJ177" s="6" t="str">
        <f t="shared" ca="1" si="82"/>
        <v>3C</v>
      </c>
      <c r="AK177" s="13" t="str">
        <f t="shared" ca="1" si="83"/>
        <v>3G</v>
      </c>
      <c r="AL177" s="13" t="str">
        <f t="shared" ca="1" si="84"/>
        <v>3B</v>
      </c>
      <c r="AM177" s="13" t="str">
        <f t="shared" ca="1" si="85"/>
        <v>3D</v>
      </c>
      <c r="AN177" s="13" t="str">
        <f t="shared" ca="1" si="86"/>
        <v>3H</v>
      </c>
      <c r="AO177" s="13" t="str">
        <f t="shared" ca="1" si="87"/>
        <v>3F</v>
      </c>
      <c r="AP177" s="13" t="str">
        <f t="shared" ca="1" si="88"/>
        <v>3E</v>
      </c>
      <c r="AQ177" s="58" t="str">
        <f t="shared" ca="1" si="89"/>
        <v>3I</v>
      </c>
    </row>
    <row r="178" spans="1:43" x14ac:dyDescent="0.2">
      <c r="A178" t="s">
        <v>1319</v>
      </c>
      <c r="D178" s="13">
        <f t="shared" ca="1" si="99"/>
        <v>1</v>
      </c>
      <c r="E178" s="13">
        <f t="shared" si="99"/>
        <v>0</v>
      </c>
      <c r="F178" s="13">
        <f t="shared" si="99"/>
        <v>0</v>
      </c>
      <c r="G178" s="13">
        <f t="shared" ca="1" si="99"/>
        <v>1</v>
      </c>
      <c r="H178" s="13">
        <f t="shared" si="99"/>
        <v>0</v>
      </c>
      <c r="I178" s="13">
        <f t="shared" si="99"/>
        <v>0</v>
      </c>
      <c r="J178" s="13">
        <f t="shared" ca="1" si="99"/>
        <v>1</v>
      </c>
      <c r="K178" s="13">
        <f t="shared" ca="1" si="99"/>
        <v>1</v>
      </c>
      <c r="L178" s="13">
        <f t="shared" ca="1" si="99"/>
        <v>1</v>
      </c>
      <c r="M178" s="13">
        <f t="shared" ca="1" si="99"/>
        <v>0</v>
      </c>
      <c r="N178" s="13">
        <f t="shared" ca="1" si="99"/>
        <v>0</v>
      </c>
      <c r="O178" s="13">
        <f t="shared" ca="1" si="99"/>
        <v>0</v>
      </c>
      <c r="P178" s="13">
        <f t="shared" ca="1" si="73"/>
        <v>5</v>
      </c>
      <c r="Q178">
        <f t="shared" si="98"/>
        <v>3</v>
      </c>
      <c r="R178" s="13" t="str">
        <f t="shared" si="100"/>
        <v>3H</v>
      </c>
      <c r="S178" s="13" t="str">
        <f t="shared" si="100"/>
        <v>3J</v>
      </c>
      <c r="T178" s="13" t="str">
        <f t="shared" si="100"/>
        <v>3I</v>
      </c>
      <c r="U178" s="13" t="str">
        <f t="shared" si="100"/>
        <v>3D</v>
      </c>
      <c r="V178" s="13" t="str">
        <f t="shared" si="100"/>
        <v>3A</v>
      </c>
      <c r="W178" s="13" t="str">
        <f t="shared" si="100"/>
        <v>3G</v>
      </c>
      <c r="X178" s="13" t="str">
        <f t="shared" si="100"/>
        <v>3L</v>
      </c>
      <c r="Y178" s="13" t="str">
        <f t="shared" si="100"/>
        <v>3K</v>
      </c>
      <c r="AA178" s="13" t="str">
        <f t="shared" ca="1" si="74"/>
        <v/>
      </c>
      <c r="AB178" s="13" t="str">
        <f t="shared" ca="1" si="75"/>
        <v/>
      </c>
      <c r="AC178" s="13" t="str">
        <f t="shared" ca="1" si="76"/>
        <v/>
      </c>
      <c r="AD178" s="13" t="str">
        <f t="shared" ca="1" si="77"/>
        <v/>
      </c>
      <c r="AE178" s="13" t="str">
        <f t="shared" ca="1" si="78"/>
        <v/>
      </c>
      <c r="AF178" s="13" t="str">
        <f t="shared" ca="1" si="79"/>
        <v/>
      </c>
      <c r="AG178" s="13" t="str">
        <f t="shared" ca="1" si="80"/>
        <v/>
      </c>
      <c r="AH178" s="13" t="str">
        <f t="shared" ca="1" si="81"/>
        <v/>
      </c>
      <c r="AJ178" s="6" t="str">
        <f t="shared" ca="1" si="82"/>
        <v>3C</v>
      </c>
      <c r="AK178" s="13" t="str">
        <f t="shared" ca="1" si="83"/>
        <v>3G</v>
      </c>
      <c r="AL178" s="13" t="str">
        <f t="shared" ca="1" si="84"/>
        <v>3B</v>
      </c>
      <c r="AM178" s="13" t="str">
        <f t="shared" ca="1" si="85"/>
        <v>3D</v>
      </c>
      <c r="AN178" s="13" t="str">
        <f t="shared" ca="1" si="86"/>
        <v>3H</v>
      </c>
      <c r="AO178" s="13" t="str">
        <f t="shared" ca="1" si="87"/>
        <v>3F</v>
      </c>
      <c r="AP178" s="13" t="str">
        <f t="shared" ca="1" si="88"/>
        <v>3E</v>
      </c>
      <c r="AQ178" s="58" t="str">
        <f t="shared" ca="1" si="89"/>
        <v>3I</v>
      </c>
    </row>
    <row r="179" spans="1:43" x14ac:dyDescent="0.2">
      <c r="A179" t="s">
        <v>1320</v>
      </c>
      <c r="D179" s="13">
        <f t="shared" ca="1" si="99"/>
        <v>1</v>
      </c>
      <c r="E179" s="13">
        <f t="shared" si="99"/>
        <v>0</v>
      </c>
      <c r="F179" s="13">
        <f t="shared" si="99"/>
        <v>0</v>
      </c>
      <c r="G179" s="13">
        <f t="shared" ca="1" si="99"/>
        <v>1</v>
      </c>
      <c r="H179" s="13">
        <f t="shared" si="99"/>
        <v>0</v>
      </c>
      <c r="I179" s="13">
        <f t="shared" ca="1" si="99"/>
        <v>1</v>
      </c>
      <c r="J179" s="13">
        <f t="shared" si="99"/>
        <v>0</v>
      </c>
      <c r="K179" s="13">
        <f t="shared" ca="1" si="99"/>
        <v>1</v>
      </c>
      <c r="L179" s="13">
        <f t="shared" ca="1" si="99"/>
        <v>1</v>
      </c>
      <c r="M179" s="13">
        <f t="shared" ca="1" si="99"/>
        <v>0</v>
      </c>
      <c r="N179" s="13">
        <f t="shared" ca="1" si="99"/>
        <v>0</v>
      </c>
      <c r="O179" s="13">
        <f t="shared" ca="1" si="99"/>
        <v>0</v>
      </c>
      <c r="P179" s="13">
        <f t="shared" ca="1" si="73"/>
        <v>5</v>
      </c>
      <c r="Q179">
        <f t="shared" si="98"/>
        <v>3</v>
      </c>
      <c r="R179" s="13" t="str">
        <f t="shared" si="100"/>
        <v>3H</v>
      </c>
      <c r="S179" s="13" t="str">
        <f t="shared" si="100"/>
        <v>3J</v>
      </c>
      <c r="T179" s="13" t="str">
        <f t="shared" si="100"/>
        <v>3I</v>
      </c>
      <c r="U179" s="13" t="str">
        <f t="shared" si="100"/>
        <v>3D</v>
      </c>
      <c r="V179" s="13" t="str">
        <f t="shared" si="100"/>
        <v>3A</v>
      </c>
      <c r="W179" s="13" t="str">
        <f t="shared" si="100"/>
        <v>3F</v>
      </c>
      <c r="X179" s="13" t="str">
        <f t="shared" si="100"/>
        <v>3L</v>
      </c>
      <c r="Y179" s="13" t="str">
        <f t="shared" si="100"/>
        <v>3K</v>
      </c>
      <c r="AA179" s="13" t="str">
        <f t="shared" ca="1" si="74"/>
        <v/>
      </c>
      <c r="AB179" s="13" t="str">
        <f t="shared" ca="1" si="75"/>
        <v/>
      </c>
      <c r="AC179" s="13" t="str">
        <f t="shared" ca="1" si="76"/>
        <v/>
      </c>
      <c r="AD179" s="13" t="str">
        <f t="shared" ca="1" si="77"/>
        <v/>
      </c>
      <c r="AE179" s="13" t="str">
        <f t="shared" ca="1" si="78"/>
        <v/>
      </c>
      <c r="AF179" s="13" t="str">
        <f t="shared" ca="1" si="79"/>
        <v/>
      </c>
      <c r="AG179" s="13" t="str">
        <f t="shared" ca="1" si="80"/>
        <v/>
      </c>
      <c r="AH179" s="13" t="str">
        <f t="shared" ca="1" si="81"/>
        <v/>
      </c>
      <c r="AJ179" s="6" t="str">
        <f t="shared" ca="1" si="82"/>
        <v>3C</v>
      </c>
      <c r="AK179" s="13" t="str">
        <f t="shared" ca="1" si="83"/>
        <v>3G</v>
      </c>
      <c r="AL179" s="13" t="str">
        <f t="shared" ca="1" si="84"/>
        <v>3B</v>
      </c>
      <c r="AM179" s="13" t="str">
        <f t="shared" ca="1" si="85"/>
        <v>3D</v>
      </c>
      <c r="AN179" s="13" t="str">
        <f t="shared" ca="1" si="86"/>
        <v>3H</v>
      </c>
      <c r="AO179" s="13" t="str">
        <f t="shared" ca="1" si="87"/>
        <v>3F</v>
      </c>
      <c r="AP179" s="13" t="str">
        <f t="shared" ca="1" si="88"/>
        <v>3E</v>
      </c>
      <c r="AQ179" s="58" t="str">
        <f t="shared" ca="1" si="89"/>
        <v>3I</v>
      </c>
    </row>
    <row r="180" spans="1:43" x14ac:dyDescent="0.2">
      <c r="A180" t="s">
        <v>1321</v>
      </c>
      <c r="D180" s="13">
        <f t="shared" ca="1" si="99"/>
        <v>1</v>
      </c>
      <c r="E180" s="13">
        <f t="shared" si="99"/>
        <v>0</v>
      </c>
      <c r="F180" s="13">
        <f t="shared" si="99"/>
        <v>0</v>
      </c>
      <c r="G180" s="13">
        <f t="shared" ca="1" si="99"/>
        <v>1</v>
      </c>
      <c r="H180" s="13">
        <f t="shared" si="99"/>
        <v>0</v>
      </c>
      <c r="I180" s="13">
        <f t="shared" ca="1" si="99"/>
        <v>1</v>
      </c>
      <c r="J180" s="13">
        <f t="shared" ca="1" si="99"/>
        <v>1</v>
      </c>
      <c r="K180" s="13">
        <f t="shared" si="99"/>
        <v>0</v>
      </c>
      <c r="L180" s="13">
        <f t="shared" ca="1" si="99"/>
        <v>1</v>
      </c>
      <c r="M180" s="13">
        <f t="shared" ca="1" si="99"/>
        <v>0</v>
      </c>
      <c r="N180" s="13">
        <f t="shared" ca="1" si="99"/>
        <v>0</v>
      </c>
      <c r="O180" s="13">
        <f t="shared" ca="1" si="99"/>
        <v>0</v>
      </c>
      <c r="P180" s="13">
        <f t="shared" ca="1" si="73"/>
        <v>5</v>
      </c>
      <c r="Q180">
        <f t="shared" si="98"/>
        <v>3</v>
      </c>
      <c r="R180" s="13" t="str">
        <f t="shared" si="100"/>
        <v>3I</v>
      </c>
      <c r="S180" s="13" t="str">
        <f t="shared" si="100"/>
        <v>3G</v>
      </c>
      <c r="T180" s="13" t="str">
        <f t="shared" si="100"/>
        <v>3J</v>
      </c>
      <c r="U180" s="13" t="str">
        <f t="shared" si="100"/>
        <v>3D</v>
      </c>
      <c r="V180" s="13" t="str">
        <f t="shared" si="100"/>
        <v>3A</v>
      </c>
      <c r="W180" s="13" t="str">
        <f t="shared" si="100"/>
        <v>3F</v>
      </c>
      <c r="X180" s="13" t="str">
        <f t="shared" si="100"/>
        <v>3L</v>
      </c>
      <c r="Y180" s="13" t="str">
        <f t="shared" si="100"/>
        <v>3K</v>
      </c>
      <c r="AA180" s="13" t="str">
        <f t="shared" ca="1" si="74"/>
        <v/>
      </c>
      <c r="AB180" s="13" t="str">
        <f t="shared" ca="1" si="75"/>
        <v/>
      </c>
      <c r="AC180" s="13" t="str">
        <f t="shared" ca="1" si="76"/>
        <v/>
      </c>
      <c r="AD180" s="13" t="str">
        <f t="shared" ca="1" si="77"/>
        <v/>
      </c>
      <c r="AE180" s="13" t="str">
        <f t="shared" ca="1" si="78"/>
        <v/>
      </c>
      <c r="AF180" s="13" t="str">
        <f t="shared" ca="1" si="79"/>
        <v/>
      </c>
      <c r="AG180" s="13" t="str">
        <f t="shared" ca="1" si="80"/>
        <v/>
      </c>
      <c r="AH180" s="13" t="str">
        <f t="shared" ca="1" si="81"/>
        <v/>
      </c>
      <c r="AJ180" s="6" t="str">
        <f t="shared" ca="1" si="82"/>
        <v>3C</v>
      </c>
      <c r="AK180" s="13" t="str">
        <f t="shared" ca="1" si="83"/>
        <v>3G</v>
      </c>
      <c r="AL180" s="13" t="str">
        <f t="shared" ca="1" si="84"/>
        <v>3B</v>
      </c>
      <c r="AM180" s="13" t="str">
        <f t="shared" ca="1" si="85"/>
        <v>3D</v>
      </c>
      <c r="AN180" s="13" t="str">
        <f t="shared" ca="1" si="86"/>
        <v>3H</v>
      </c>
      <c r="AO180" s="13" t="str">
        <f t="shared" ca="1" si="87"/>
        <v>3F</v>
      </c>
      <c r="AP180" s="13" t="str">
        <f t="shared" ca="1" si="88"/>
        <v>3E</v>
      </c>
      <c r="AQ180" s="58" t="str">
        <f t="shared" ca="1" si="89"/>
        <v>3I</v>
      </c>
    </row>
    <row r="181" spans="1:43" x14ac:dyDescent="0.2">
      <c r="A181" t="s">
        <v>1322</v>
      </c>
      <c r="D181" s="13">
        <f t="shared" ca="1" si="99"/>
        <v>1</v>
      </c>
      <c r="E181" s="13">
        <f t="shared" si="99"/>
        <v>0</v>
      </c>
      <c r="F181" s="13">
        <f t="shared" si="99"/>
        <v>0</v>
      </c>
      <c r="G181" s="13">
        <f t="shared" ca="1" si="99"/>
        <v>1</v>
      </c>
      <c r="H181" s="13">
        <f t="shared" si="99"/>
        <v>0</v>
      </c>
      <c r="I181" s="13">
        <f t="shared" ca="1" si="99"/>
        <v>1</v>
      </c>
      <c r="J181" s="13">
        <f t="shared" ca="1" si="99"/>
        <v>1</v>
      </c>
      <c r="K181" s="13">
        <f t="shared" ca="1" si="99"/>
        <v>1</v>
      </c>
      <c r="L181" s="13">
        <f t="shared" si="99"/>
        <v>0</v>
      </c>
      <c r="M181" s="13">
        <f t="shared" ca="1" si="99"/>
        <v>0</v>
      </c>
      <c r="N181" s="13">
        <f t="shared" ca="1" si="99"/>
        <v>0</v>
      </c>
      <c r="O181" s="13">
        <f t="shared" ca="1" si="99"/>
        <v>0</v>
      </c>
      <c r="P181" s="13">
        <f t="shared" ca="1" si="73"/>
        <v>5</v>
      </c>
      <c r="Q181">
        <f t="shared" si="98"/>
        <v>3</v>
      </c>
      <c r="R181" s="13" t="str">
        <f t="shared" si="100"/>
        <v>3H</v>
      </c>
      <c r="S181" s="13" t="str">
        <f t="shared" si="100"/>
        <v>3G</v>
      </c>
      <c r="T181" s="13" t="str">
        <f t="shared" si="100"/>
        <v>3J</v>
      </c>
      <c r="U181" s="13" t="str">
        <f t="shared" si="100"/>
        <v>3D</v>
      </c>
      <c r="V181" s="13" t="str">
        <f t="shared" si="100"/>
        <v>3A</v>
      </c>
      <c r="W181" s="13" t="str">
        <f t="shared" si="100"/>
        <v>3F</v>
      </c>
      <c r="X181" s="13" t="str">
        <f t="shared" si="100"/>
        <v>3L</v>
      </c>
      <c r="Y181" s="13" t="str">
        <f t="shared" si="100"/>
        <v>3K</v>
      </c>
      <c r="AA181" s="13" t="str">
        <f t="shared" ca="1" si="74"/>
        <v/>
      </c>
      <c r="AB181" s="13" t="str">
        <f t="shared" ca="1" si="75"/>
        <v/>
      </c>
      <c r="AC181" s="13" t="str">
        <f t="shared" ca="1" si="76"/>
        <v/>
      </c>
      <c r="AD181" s="13" t="str">
        <f t="shared" ca="1" si="77"/>
        <v/>
      </c>
      <c r="AE181" s="13" t="str">
        <f t="shared" ca="1" si="78"/>
        <v/>
      </c>
      <c r="AF181" s="13" t="str">
        <f t="shared" ca="1" si="79"/>
        <v/>
      </c>
      <c r="AG181" s="13" t="str">
        <f t="shared" ca="1" si="80"/>
        <v/>
      </c>
      <c r="AH181" s="13" t="str">
        <f t="shared" ca="1" si="81"/>
        <v/>
      </c>
      <c r="AJ181" s="6" t="str">
        <f t="shared" ca="1" si="82"/>
        <v>3C</v>
      </c>
      <c r="AK181" s="13" t="str">
        <f t="shared" ca="1" si="83"/>
        <v>3G</v>
      </c>
      <c r="AL181" s="13" t="str">
        <f t="shared" ca="1" si="84"/>
        <v>3B</v>
      </c>
      <c r="AM181" s="13" t="str">
        <f t="shared" ca="1" si="85"/>
        <v>3D</v>
      </c>
      <c r="AN181" s="13" t="str">
        <f t="shared" ca="1" si="86"/>
        <v>3H</v>
      </c>
      <c r="AO181" s="13" t="str">
        <f t="shared" ca="1" si="87"/>
        <v>3F</v>
      </c>
      <c r="AP181" s="13" t="str">
        <f t="shared" ca="1" si="88"/>
        <v>3E</v>
      </c>
      <c r="AQ181" s="58" t="str">
        <f t="shared" ca="1" si="89"/>
        <v>3I</v>
      </c>
    </row>
    <row r="182" spans="1:43" x14ac:dyDescent="0.2">
      <c r="A182" t="s">
        <v>1323</v>
      </c>
      <c r="D182" s="13">
        <f t="shared" ca="1" si="99"/>
        <v>1</v>
      </c>
      <c r="E182" s="13">
        <f t="shared" si="99"/>
        <v>0</v>
      </c>
      <c r="F182" s="13">
        <f t="shared" si="99"/>
        <v>0</v>
      </c>
      <c r="G182" s="13">
        <f t="shared" ca="1" si="99"/>
        <v>1</v>
      </c>
      <c r="H182" s="13">
        <f t="shared" si="99"/>
        <v>0</v>
      </c>
      <c r="I182" s="13">
        <f t="shared" ca="1" si="99"/>
        <v>1</v>
      </c>
      <c r="J182" s="13">
        <f t="shared" ca="1" si="99"/>
        <v>1</v>
      </c>
      <c r="K182" s="13">
        <f t="shared" ca="1" si="99"/>
        <v>1</v>
      </c>
      <c r="L182" s="13">
        <f t="shared" ca="1" si="99"/>
        <v>1</v>
      </c>
      <c r="M182" s="13">
        <f t="shared" si="99"/>
        <v>0</v>
      </c>
      <c r="N182" s="13">
        <f t="shared" ca="1" si="99"/>
        <v>0</v>
      </c>
      <c r="O182" s="13">
        <f t="shared" ca="1" si="99"/>
        <v>0</v>
      </c>
      <c r="P182" s="13">
        <f t="shared" ca="1" si="73"/>
        <v>6</v>
      </c>
      <c r="Q182">
        <f t="shared" si="98"/>
        <v>3</v>
      </c>
      <c r="R182" s="13" t="str">
        <f t="shared" si="100"/>
        <v>3H</v>
      </c>
      <c r="S182" s="13" t="str">
        <f t="shared" si="100"/>
        <v>3G</v>
      </c>
      <c r="T182" s="13" t="str">
        <f t="shared" si="100"/>
        <v>3I</v>
      </c>
      <c r="U182" s="13" t="str">
        <f t="shared" si="100"/>
        <v>3D</v>
      </c>
      <c r="V182" s="13" t="str">
        <f t="shared" si="100"/>
        <v>3A</v>
      </c>
      <c r="W182" s="13" t="str">
        <f t="shared" si="100"/>
        <v>3F</v>
      </c>
      <c r="X182" s="13" t="str">
        <f t="shared" si="100"/>
        <v>3L</v>
      </c>
      <c r="Y182" s="13" t="str">
        <f t="shared" si="100"/>
        <v>3K</v>
      </c>
      <c r="AA182" s="13" t="str">
        <f t="shared" ca="1" si="74"/>
        <v/>
      </c>
      <c r="AB182" s="13" t="str">
        <f t="shared" ca="1" si="75"/>
        <v/>
      </c>
      <c r="AC182" s="13" t="str">
        <f t="shared" ca="1" si="76"/>
        <v/>
      </c>
      <c r="AD182" s="13" t="str">
        <f t="shared" ca="1" si="77"/>
        <v/>
      </c>
      <c r="AE182" s="13" t="str">
        <f t="shared" ca="1" si="78"/>
        <v/>
      </c>
      <c r="AF182" s="13" t="str">
        <f t="shared" ca="1" si="79"/>
        <v/>
      </c>
      <c r="AG182" s="13" t="str">
        <f t="shared" ca="1" si="80"/>
        <v/>
      </c>
      <c r="AH182" s="13" t="str">
        <f t="shared" ca="1" si="81"/>
        <v/>
      </c>
      <c r="AJ182" s="6" t="str">
        <f t="shared" ca="1" si="82"/>
        <v>3C</v>
      </c>
      <c r="AK182" s="13" t="str">
        <f t="shared" ca="1" si="83"/>
        <v>3G</v>
      </c>
      <c r="AL182" s="13" t="str">
        <f t="shared" ca="1" si="84"/>
        <v>3B</v>
      </c>
      <c r="AM182" s="13" t="str">
        <f t="shared" ca="1" si="85"/>
        <v>3D</v>
      </c>
      <c r="AN182" s="13" t="str">
        <f t="shared" ca="1" si="86"/>
        <v>3H</v>
      </c>
      <c r="AO182" s="13" t="str">
        <f t="shared" ca="1" si="87"/>
        <v>3F</v>
      </c>
      <c r="AP182" s="13" t="str">
        <f t="shared" ca="1" si="88"/>
        <v>3E</v>
      </c>
      <c r="AQ182" s="58" t="str">
        <f t="shared" ca="1" si="89"/>
        <v>3I</v>
      </c>
    </row>
    <row r="183" spans="1:43" x14ac:dyDescent="0.2">
      <c r="A183" t="s">
        <v>1324</v>
      </c>
      <c r="D183" s="13">
        <f t="shared" ca="1" si="99"/>
        <v>1</v>
      </c>
      <c r="E183" s="13">
        <f t="shared" si="99"/>
        <v>0</v>
      </c>
      <c r="F183" s="13">
        <f t="shared" si="99"/>
        <v>0</v>
      </c>
      <c r="G183" s="13">
        <f t="shared" ca="1" si="99"/>
        <v>1</v>
      </c>
      <c r="H183" s="13">
        <f t="shared" si="99"/>
        <v>0</v>
      </c>
      <c r="I183" s="13">
        <f t="shared" ca="1" si="99"/>
        <v>1</v>
      </c>
      <c r="J183" s="13">
        <f t="shared" ca="1" si="99"/>
        <v>1</v>
      </c>
      <c r="K183" s="13">
        <f t="shared" ca="1" si="99"/>
        <v>1</v>
      </c>
      <c r="L183" s="13">
        <f t="shared" ca="1" si="99"/>
        <v>1</v>
      </c>
      <c r="M183" s="13">
        <f t="shared" ca="1" si="99"/>
        <v>0</v>
      </c>
      <c r="N183" s="13">
        <f t="shared" si="99"/>
        <v>0</v>
      </c>
      <c r="O183" s="13">
        <f t="shared" ca="1" si="99"/>
        <v>0</v>
      </c>
      <c r="P183" s="13">
        <f t="shared" ca="1" si="73"/>
        <v>6</v>
      </c>
      <c r="Q183">
        <f t="shared" si="98"/>
        <v>3</v>
      </c>
      <c r="R183" s="13" t="str">
        <f t="shared" si="100"/>
        <v>3H</v>
      </c>
      <c r="S183" s="13" t="str">
        <f t="shared" si="100"/>
        <v>3G</v>
      </c>
      <c r="T183" s="13" t="str">
        <f t="shared" si="100"/>
        <v>3J</v>
      </c>
      <c r="U183" s="13" t="str">
        <f t="shared" si="100"/>
        <v>3D</v>
      </c>
      <c r="V183" s="13" t="str">
        <f t="shared" si="100"/>
        <v>3A</v>
      </c>
      <c r="W183" s="13" t="str">
        <f t="shared" si="100"/>
        <v>3F</v>
      </c>
      <c r="X183" s="13" t="str">
        <f t="shared" si="100"/>
        <v>3L</v>
      </c>
      <c r="Y183" s="13" t="str">
        <f t="shared" si="100"/>
        <v>3I</v>
      </c>
      <c r="AA183" s="13" t="str">
        <f t="shared" ca="1" si="74"/>
        <v/>
      </c>
      <c r="AB183" s="13" t="str">
        <f t="shared" ca="1" si="75"/>
        <v/>
      </c>
      <c r="AC183" s="13" t="str">
        <f t="shared" ca="1" si="76"/>
        <v/>
      </c>
      <c r="AD183" s="13" t="str">
        <f t="shared" ca="1" si="77"/>
        <v/>
      </c>
      <c r="AE183" s="13" t="str">
        <f t="shared" ca="1" si="78"/>
        <v/>
      </c>
      <c r="AF183" s="13" t="str">
        <f t="shared" ca="1" si="79"/>
        <v/>
      </c>
      <c r="AG183" s="13" t="str">
        <f t="shared" ca="1" si="80"/>
        <v/>
      </c>
      <c r="AH183" s="13" t="str">
        <f t="shared" ca="1" si="81"/>
        <v/>
      </c>
      <c r="AJ183" s="6" t="str">
        <f t="shared" ca="1" si="82"/>
        <v>3C</v>
      </c>
      <c r="AK183" s="13" t="str">
        <f t="shared" ca="1" si="83"/>
        <v>3G</v>
      </c>
      <c r="AL183" s="13" t="str">
        <f t="shared" ca="1" si="84"/>
        <v>3B</v>
      </c>
      <c r="AM183" s="13" t="str">
        <f t="shared" ca="1" si="85"/>
        <v>3D</v>
      </c>
      <c r="AN183" s="13" t="str">
        <f t="shared" ca="1" si="86"/>
        <v>3H</v>
      </c>
      <c r="AO183" s="13" t="str">
        <f t="shared" ca="1" si="87"/>
        <v>3F</v>
      </c>
      <c r="AP183" s="13" t="str">
        <f t="shared" ca="1" si="88"/>
        <v>3E</v>
      </c>
      <c r="AQ183" s="58" t="str">
        <f t="shared" ca="1" si="89"/>
        <v>3I</v>
      </c>
    </row>
    <row r="184" spans="1:43" x14ac:dyDescent="0.2">
      <c r="A184" t="s">
        <v>1325</v>
      </c>
      <c r="D184" s="13">
        <f t="shared" ca="1" si="99"/>
        <v>1</v>
      </c>
      <c r="E184" s="13">
        <f t="shared" si="99"/>
        <v>0</v>
      </c>
      <c r="F184" s="13">
        <f t="shared" si="99"/>
        <v>0</v>
      </c>
      <c r="G184" s="13">
        <f t="shared" ca="1" si="99"/>
        <v>1</v>
      </c>
      <c r="H184" s="13">
        <f t="shared" si="99"/>
        <v>0</v>
      </c>
      <c r="I184" s="13">
        <f t="shared" ca="1" si="99"/>
        <v>1</v>
      </c>
      <c r="J184" s="13">
        <f t="shared" ca="1" si="99"/>
        <v>1</v>
      </c>
      <c r="K184" s="13">
        <f t="shared" ca="1" si="99"/>
        <v>1</v>
      </c>
      <c r="L184" s="13">
        <f t="shared" ca="1" si="99"/>
        <v>1</v>
      </c>
      <c r="M184" s="13">
        <f t="shared" ca="1" si="99"/>
        <v>0</v>
      </c>
      <c r="N184" s="13">
        <f t="shared" ca="1" si="99"/>
        <v>0</v>
      </c>
      <c r="O184" s="13">
        <f t="shared" si="99"/>
        <v>0</v>
      </c>
      <c r="P184" s="13">
        <f t="shared" ca="1" si="73"/>
        <v>6</v>
      </c>
      <c r="Q184">
        <f t="shared" si="98"/>
        <v>3</v>
      </c>
      <c r="R184" s="13" t="str">
        <f t="shared" si="100"/>
        <v>3H</v>
      </c>
      <c r="S184" s="13" t="str">
        <f t="shared" si="100"/>
        <v>3G</v>
      </c>
      <c r="T184" s="13" t="str">
        <f t="shared" si="100"/>
        <v>3J</v>
      </c>
      <c r="U184" s="13" t="str">
        <f t="shared" si="100"/>
        <v>3D</v>
      </c>
      <c r="V184" s="13" t="str">
        <f t="shared" si="100"/>
        <v>3A</v>
      </c>
      <c r="W184" s="13" t="str">
        <f t="shared" si="100"/>
        <v>3F</v>
      </c>
      <c r="X184" s="13" t="str">
        <f t="shared" si="100"/>
        <v>3I</v>
      </c>
      <c r="Y184" s="13" t="str">
        <f t="shared" si="100"/>
        <v>3K</v>
      </c>
      <c r="AA184" s="13" t="str">
        <f t="shared" ca="1" si="74"/>
        <v/>
      </c>
      <c r="AB184" s="13" t="str">
        <f t="shared" ca="1" si="75"/>
        <v/>
      </c>
      <c r="AC184" s="13" t="str">
        <f t="shared" ca="1" si="76"/>
        <v/>
      </c>
      <c r="AD184" s="13" t="str">
        <f t="shared" ca="1" si="77"/>
        <v/>
      </c>
      <c r="AE184" s="13" t="str">
        <f t="shared" ca="1" si="78"/>
        <v/>
      </c>
      <c r="AF184" s="13" t="str">
        <f t="shared" ca="1" si="79"/>
        <v/>
      </c>
      <c r="AG184" s="13" t="str">
        <f t="shared" ca="1" si="80"/>
        <v/>
      </c>
      <c r="AH184" s="13" t="str">
        <f t="shared" ca="1" si="81"/>
        <v/>
      </c>
      <c r="AJ184" s="6" t="str">
        <f t="shared" ca="1" si="82"/>
        <v>3C</v>
      </c>
      <c r="AK184" s="13" t="str">
        <f t="shared" ca="1" si="83"/>
        <v>3G</v>
      </c>
      <c r="AL184" s="13" t="str">
        <f t="shared" ca="1" si="84"/>
        <v>3B</v>
      </c>
      <c r="AM184" s="13" t="str">
        <f t="shared" ca="1" si="85"/>
        <v>3D</v>
      </c>
      <c r="AN184" s="13" t="str">
        <f t="shared" ca="1" si="86"/>
        <v>3H</v>
      </c>
      <c r="AO184" s="13" t="str">
        <f t="shared" ca="1" si="87"/>
        <v>3F</v>
      </c>
      <c r="AP184" s="13" t="str">
        <f t="shared" ca="1" si="88"/>
        <v>3E</v>
      </c>
      <c r="AQ184" s="58" t="str">
        <f t="shared" ca="1" si="89"/>
        <v>3I</v>
      </c>
    </row>
    <row r="185" spans="1:43" x14ac:dyDescent="0.2">
      <c r="A185" t="s">
        <v>1326</v>
      </c>
      <c r="D185" s="13">
        <f t="shared" ref="D185:O194" ca="1" si="101">IF(IFERROR(FIND(D$3,$A185),0)&gt;0,D$4,0)</f>
        <v>1</v>
      </c>
      <c r="E185" s="13">
        <f t="shared" si="101"/>
        <v>0</v>
      </c>
      <c r="F185" s="13">
        <f t="shared" si="101"/>
        <v>0</v>
      </c>
      <c r="G185" s="13">
        <f t="shared" ca="1" si="101"/>
        <v>1</v>
      </c>
      <c r="H185" s="13">
        <f t="shared" ca="1" si="101"/>
        <v>1</v>
      </c>
      <c r="I185" s="13">
        <f t="shared" si="101"/>
        <v>0</v>
      </c>
      <c r="J185" s="13">
        <f t="shared" si="101"/>
        <v>0</v>
      </c>
      <c r="K185" s="13">
        <f t="shared" ca="1" si="101"/>
        <v>1</v>
      </c>
      <c r="L185" s="13">
        <f t="shared" ca="1" si="101"/>
        <v>1</v>
      </c>
      <c r="M185" s="13">
        <f t="shared" ca="1" si="101"/>
        <v>0</v>
      </c>
      <c r="N185" s="13">
        <f t="shared" ca="1" si="101"/>
        <v>0</v>
      </c>
      <c r="O185" s="13">
        <f t="shared" ca="1" si="101"/>
        <v>0</v>
      </c>
      <c r="P185" s="13">
        <f t="shared" ca="1" si="73"/>
        <v>5</v>
      </c>
      <c r="Q185">
        <f t="shared" si="98"/>
        <v>3</v>
      </c>
      <c r="R185" s="13" t="str">
        <f t="shared" ref="R185:Y194" si="102">RIGHT(LEFT($A185,R$3+$Q185),2)</f>
        <v>3E</v>
      </c>
      <c r="S185" s="13" t="str">
        <f t="shared" si="102"/>
        <v>3J</v>
      </c>
      <c r="T185" s="13" t="str">
        <f t="shared" si="102"/>
        <v>3I</v>
      </c>
      <c r="U185" s="13" t="str">
        <f t="shared" si="102"/>
        <v>3D</v>
      </c>
      <c r="V185" s="13" t="str">
        <f t="shared" si="102"/>
        <v>3A</v>
      </c>
      <c r="W185" s="13" t="str">
        <f t="shared" si="102"/>
        <v>3H</v>
      </c>
      <c r="X185" s="13" t="str">
        <f t="shared" si="102"/>
        <v>3L</v>
      </c>
      <c r="Y185" s="13" t="str">
        <f t="shared" si="102"/>
        <v>3K</v>
      </c>
      <c r="AA185" s="13" t="str">
        <f t="shared" ca="1" si="74"/>
        <v/>
      </c>
      <c r="AB185" s="13" t="str">
        <f t="shared" ca="1" si="75"/>
        <v/>
      </c>
      <c r="AC185" s="13" t="str">
        <f t="shared" ca="1" si="76"/>
        <v/>
      </c>
      <c r="AD185" s="13" t="str">
        <f t="shared" ca="1" si="77"/>
        <v/>
      </c>
      <c r="AE185" s="13" t="str">
        <f t="shared" ca="1" si="78"/>
        <v/>
      </c>
      <c r="AF185" s="13" t="str">
        <f t="shared" ca="1" si="79"/>
        <v/>
      </c>
      <c r="AG185" s="13" t="str">
        <f t="shared" ca="1" si="80"/>
        <v/>
      </c>
      <c r="AH185" s="13" t="str">
        <f t="shared" ca="1" si="81"/>
        <v/>
      </c>
      <c r="AJ185" s="6" t="str">
        <f t="shared" ca="1" si="82"/>
        <v>3C</v>
      </c>
      <c r="AK185" s="13" t="str">
        <f t="shared" ca="1" si="83"/>
        <v>3G</v>
      </c>
      <c r="AL185" s="13" t="str">
        <f t="shared" ca="1" si="84"/>
        <v>3B</v>
      </c>
      <c r="AM185" s="13" t="str">
        <f t="shared" ca="1" si="85"/>
        <v>3D</v>
      </c>
      <c r="AN185" s="13" t="str">
        <f t="shared" ca="1" si="86"/>
        <v>3H</v>
      </c>
      <c r="AO185" s="13" t="str">
        <f t="shared" ca="1" si="87"/>
        <v>3F</v>
      </c>
      <c r="AP185" s="13" t="str">
        <f t="shared" ca="1" si="88"/>
        <v>3E</v>
      </c>
      <c r="AQ185" s="58" t="str">
        <f t="shared" ca="1" si="89"/>
        <v>3I</v>
      </c>
    </row>
    <row r="186" spans="1:43" x14ac:dyDescent="0.2">
      <c r="A186" t="s">
        <v>1327</v>
      </c>
      <c r="D186" s="13">
        <f t="shared" ca="1" si="101"/>
        <v>1</v>
      </c>
      <c r="E186" s="13">
        <f t="shared" si="101"/>
        <v>0</v>
      </c>
      <c r="F186" s="13">
        <f t="shared" si="101"/>
        <v>0</v>
      </c>
      <c r="G186" s="13">
        <f t="shared" ca="1" si="101"/>
        <v>1</v>
      </c>
      <c r="H186" s="13">
        <f t="shared" ca="1" si="101"/>
        <v>1</v>
      </c>
      <c r="I186" s="13">
        <f t="shared" si="101"/>
        <v>0</v>
      </c>
      <c r="J186" s="13">
        <f t="shared" ca="1" si="101"/>
        <v>1</v>
      </c>
      <c r="K186" s="13">
        <f t="shared" si="101"/>
        <v>0</v>
      </c>
      <c r="L186" s="13">
        <f t="shared" ca="1" si="101"/>
        <v>1</v>
      </c>
      <c r="M186" s="13">
        <f t="shared" ca="1" si="101"/>
        <v>0</v>
      </c>
      <c r="N186" s="13">
        <f t="shared" ca="1" si="101"/>
        <v>0</v>
      </c>
      <c r="O186" s="13">
        <f t="shared" ca="1" si="101"/>
        <v>0</v>
      </c>
      <c r="P186" s="13">
        <f t="shared" ca="1" si="73"/>
        <v>5</v>
      </c>
      <c r="Q186">
        <f t="shared" si="98"/>
        <v>3</v>
      </c>
      <c r="R186" s="13" t="str">
        <f t="shared" si="102"/>
        <v>3E</v>
      </c>
      <c r="S186" s="13" t="str">
        <f t="shared" si="102"/>
        <v>3J</v>
      </c>
      <c r="T186" s="13" t="str">
        <f t="shared" si="102"/>
        <v>3I</v>
      </c>
      <c r="U186" s="13" t="str">
        <f t="shared" si="102"/>
        <v>3D</v>
      </c>
      <c r="V186" s="13" t="str">
        <f t="shared" si="102"/>
        <v>3A</v>
      </c>
      <c r="W186" s="13" t="str">
        <f t="shared" si="102"/>
        <v>3G</v>
      </c>
      <c r="X186" s="13" t="str">
        <f t="shared" si="102"/>
        <v>3L</v>
      </c>
      <c r="Y186" s="13" t="str">
        <f t="shared" si="102"/>
        <v>3K</v>
      </c>
      <c r="AA186" s="13" t="str">
        <f t="shared" ca="1" si="74"/>
        <v/>
      </c>
      <c r="AB186" s="13" t="str">
        <f t="shared" ca="1" si="75"/>
        <v/>
      </c>
      <c r="AC186" s="13" t="str">
        <f t="shared" ca="1" si="76"/>
        <v/>
      </c>
      <c r="AD186" s="13" t="str">
        <f t="shared" ca="1" si="77"/>
        <v/>
      </c>
      <c r="AE186" s="13" t="str">
        <f t="shared" ca="1" si="78"/>
        <v/>
      </c>
      <c r="AF186" s="13" t="str">
        <f t="shared" ca="1" si="79"/>
        <v/>
      </c>
      <c r="AG186" s="13" t="str">
        <f t="shared" ca="1" si="80"/>
        <v/>
      </c>
      <c r="AH186" s="13" t="str">
        <f t="shared" ca="1" si="81"/>
        <v/>
      </c>
      <c r="AJ186" s="6" t="str">
        <f t="shared" ca="1" si="82"/>
        <v>3C</v>
      </c>
      <c r="AK186" s="13" t="str">
        <f t="shared" ca="1" si="83"/>
        <v>3G</v>
      </c>
      <c r="AL186" s="13" t="str">
        <f t="shared" ca="1" si="84"/>
        <v>3B</v>
      </c>
      <c r="AM186" s="13" t="str">
        <f t="shared" ca="1" si="85"/>
        <v>3D</v>
      </c>
      <c r="AN186" s="13" t="str">
        <f t="shared" ca="1" si="86"/>
        <v>3H</v>
      </c>
      <c r="AO186" s="13" t="str">
        <f t="shared" ca="1" si="87"/>
        <v>3F</v>
      </c>
      <c r="AP186" s="13" t="str">
        <f t="shared" ca="1" si="88"/>
        <v>3E</v>
      </c>
      <c r="AQ186" s="58" t="str">
        <f t="shared" ca="1" si="89"/>
        <v>3I</v>
      </c>
    </row>
    <row r="187" spans="1:43" x14ac:dyDescent="0.2">
      <c r="A187" t="s">
        <v>1328</v>
      </c>
      <c r="D187" s="13">
        <f t="shared" ca="1" si="101"/>
        <v>1</v>
      </c>
      <c r="E187" s="13">
        <f t="shared" si="101"/>
        <v>0</v>
      </c>
      <c r="F187" s="13">
        <f t="shared" si="101"/>
        <v>0</v>
      </c>
      <c r="G187" s="13">
        <f t="shared" ca="1" si="101"/>
        <v>1</v>
      </c>
      <c r="H187" s="13">
        <f t="shared" ca="1" si="101"/>
        <v>1</v>
      </c>
      <c r="I187" s="13">
        <f t="shared" si="101"/>
        <v>0</v>
      </c>
      <c r="J187" s="13">
        <f t="shared" ca="1" si="101"/>
        <v>1</v>
      </c>
      <c r="K187" s="13">
        <f t="shared" ca="1" si="101"/>
        <v>1</v>
      </c>
      <c r="L187" s="13">
        <f t="shared" si="101"/>
        <v>0</v>
      </c>
      <c r="M187" s="13">
        <f t="shared" ca="1" si="101"/>
        <v>0</v>
      </c>
      <c r="N187" s="13">
        <f t="shared" ca="1" si="101"/>
        <v>0</v>
      </c>
      <c r="O187" s="13">
        <f t="shared" ca="1" si="101"/>
        <v>0</v>
      </c>
      <c r="P187" s="13">
        <f t="shared" ca="1" si="73"/>
        <v>5</v>
      </c>
      <c r="Q187">
        <f t="shared" si="98"/>
        <v>3</v>
      </c>
      <c r="R187" s="13" t="str">
        <f t="shared" si="102"/>
        <v>3E</v>
      </c>
      <c r="S187" s="13" t="str">
        <f t="shared" si="102"/>
        <v>3G</v>
      </c>
      <c r="T187" s="13" t="str">
        <f t="shared" si="102"/>
        <v>3J</v>
      </c>
      <c r="U187" s="13" t="str">
        <f t="shared" si="102"/>
        <v>3D</v>
      </c>
      <c r="V187" s="13" t="str">
        <f t="shared" si="102"/>
        <v>3A</v>
      </c>
      <c r="W187" s="13" t="str">
        <f t="shared" si="102"/>
        <v>3H</v>
      </c>
      <c r="X187" s="13" t="str">
        <f t="shared" si="102"/>
        <v>3L</v>
      </c>
      <c r="Y187" s="13" t="str">
        <f t="shared" si="102"/>
        <v>3K</v>
      </c>
      <c r="AA187" s="13" t="str">
        <f t="shared" ca="1" si="74"/>
        <v/>
      </c>
      <c r="AB187" s="13" t="str">
        <f t="shared" ca="1" si="75"/>
        <v/>
      </c>
      <c r="AC187" s="13" t="str">
        <f t="shared" ca="1" si="76"/>
        <v/>
      </c>
      <c r="AD187" s="13" t="str">
        <f t="shared" ca="1" si="77"/>
        <v/>
      </c>
      <c r="AE187" s="13" t="str">
        <f t="shared" ca="1" si="78"/>
        <v/>
      </c>
      <c r="AF187" s="13" t="str">
        <f t="shared" ca="1" si="79"/>
        <v/>
      </c>
      <c r="AG187" s="13" t="str">
        <f t="shared" ca="1" si="80"/>
        <v/>
      </c>
      <c r="AH187" s="13" t="str">
        <f t="shared" ca="1" si="81"/>
        <v/>
      </c>
      <c r="AJ187" s="6" t="str">
        <f t="shared" ca="1" si="82"/>
        <v>3C</v>
      </c>
      <c r="AK187" s="13" t="str">
        <f t="shared" ca="1" si="83"/>
        <v>3G</v>
      </c>
      <c r="AL187" s="13" t="str">
        <f t="shared" ca="1" si="84"/>
        <v>3B</v>
      </c>
      <c r="AM187" s="13" t="str">
        <f t="shared" ca="1" si="85"/>
        <v>3D</v>
      </c>
      <c r="AN187" s="13" t="str">
        <f t="shared" ca="1" si="86"/>
        <v>3H</v>
      </c>
      <c r="AO187" s="13" t="str">
        <f t="shared" ca="1" si="87"/>
        <v>3F</v>
      </c>
      <c r="AP187" s="13" t="str">
        <f t="shared" ca="1" si="88"/>
        <v>3E</v>
      </c>
      <c r="AQ187" s="58" t="str">
        <f t="shared" ca="1" si="89"/>
        <v>3I</v>
      </c>
    </row>
    <row r="188" spans="1:43" x14ac:dyDescent="0.2">
      <c r="A188" t="s">
        <v>1329</v>
      </c>
      <c r="D188" s="13">
        <f t="shared" ca="1" si="101"/>
        <v>1</v>
      </c>
      <c r="E188" s="13">
        <f t="shared" si="101"/>
        <v>0</v>
      </c>
      <c r="F188" s="13">
        <f t="shared" si="101"/>
        <v>0</v>
      </c>
      <c r="G188" s="13">
        <f t="shared" ca="1" si="101"/>
        <v>1</v>
      </c>
      <c r="H188" s="13">
        <f t="shared" ca="1" si="101"/>
        <v>1</v>
      </c>
      <c r="I188" s="13">
        <f t="shared" si="101"/>
        <v>0</v>
      </c>
      <c r="J188" s="13">
        <f t="shared" ca="1" si="101"/>
        <v>1</v>
      </c>
      <c r="K188" s="13">
        <f t="shared" ca="1" si="101"/>
        <v>1</v>
      </c>
      <c r="L188" s="13">
        <f t="shared" ca="1" si="101"/>
        <v>1</v>
      </c>
      <c r="M188" s="13">
        <f t="shared" si="101"/>
        <v>0</v>
      </c>
      <c r="N188" s="13">
        <f t="shared" ca="1" si="101"/>
        <v>0</v>
      </c>
      <c r="O188" s="13">
        <f t="shared" ca="1" si="101"/>
        <v>0</v>
      </c>
      <c r="P188" s="13">
        <f t="shared" ca="1" si="73"/>
        <v>6</v>
      </c>
      <c r="Q188">
        <f t="shared" si="98"/>
        <v>3</v>
      </c>
      <c r="R188" s="13" t="str">
        <f t="shared" si="102"/>
        <v>3E</v>
      </c>
      <c r="S188" s="13" t="str">
        <f t="shared" si="102"/>
        <v>3G</v>
      </c>
      <c r="T188" s="13" t="str">
        <f t="shared" si="102"/>
        <v>3I</v>
      </c>
      <c r="U188" s="13" t="str">
        <f t="shared" si="102"/>
        <v>3D</v>
      </c>
      <c r="V188" s="13" t="str">
        <f t="shared" si="102"/>
        <v>3A</v>
      </c>
      <c r="W188" s="13" t="str">
        <f t="shared" si="102"/>
        <v>3H</v>
      </c>
      <c r="X188" s="13" t="str">
        <f t="shared" si="102"/>
        <v>3L</v>
      </c>
      <c r="Y188" s="13" t="str">
        <f t="shared" si="102"/>
        <v>3K</v>
      </c>
      <c r="AA188" s="13" t="str">
        <f t="shared" ca="1" si="74"/>
        <v/>
      </c>
      <c r="AB188" s="13" t="str">
        <f t="shared" ca="1" si="75"/>
        <v/>
      </c>
      <c r="AC188" s="13" t="str">
        <f t="shared" ca="1" si="76"/>
        <v/>
      </c>
      <c r="AD188" s="13" t="str">
        <f t="shared" ca="1" si="77"/>
        <v/>
      </c>
      <c r="AE188" s="13" t="str">
        <f t="shared" ca="1" si="78"/>
        <v/>
      </c>
      <c r="AF188" s="13" t="str">
        <f t="shared" ca="1" si="79"/>
        <v/>
      </c>
      <c r="AG188" s="13" t="str">
        <f t="shared" ca="1" si="80"/>
        <v/>
      </c>
      <c r="AH188" s="13" t="str">
        <f t="shared" ca="1" si="81"/>
        <v/>
      </c>
      <c r="AJ188" s="6" t="str">
        <f t="shared" ca="1" si="82"/>
        <v>3C</v>
      </c>
      <c r="AK188" s="13" t="str">
        <f t="shared" ca="1" si="83"/>
        <v>3G</v>
      </c>
      <c r="AL188" s="13" t="str">
        <f t="shared" ca="1" si="84"/>
        <v>3B</v>
      </c>
      <c r="AM188" s="13" t="str">
        <f t="shared" ca="1" si="85"/>
        <v>3D</v>
      </c>
      <c r="AN188" s="13" t="str">
        <f t="shared" ca="1" si="86"/>
        <v>3H</v>
      </c>
      <c r="AO188" s="13" t="str">
        <f t="shared" ca="1" si="87"/>
        <v>3F</v>
      </c>
      <c r="AP188" s="13" t="str">
        <f t="shared" ca="1" si="88"/>
        <v>3E</v>
      </c>
      <c r="AQ188" s="58" t="str">
        <f t="shared" ca="1" si="89"/>
        <v>3I</v>
      </c>
    </row>
    <row r="189" spans="1:43" x14ac:dyDescent="0.2">
      <c r="A189" t="s">
        <v>1330</v>
      </c>
      <c r="D189" s="13">
        <f t="shared" ca="1" si="101"/>
        <v>1</v>
      </c>
      <c r="E189" s="13">
        <f t="shared" si="101"/>
        <v>0</v>
      </c>
      <c r="F189" s="13">
        <f t="shared" si="101"/>
        <v>0</v>
      </c>
      <c r="G189" s="13">
        <f t="shared" ca="1" si="101"/>
        <v>1</v>
      </c>
      <c r="H189" s="13">
        <f t="shared" ca="1" si="101"/>
        <v>1</v>
      </c>
      <c r="I189" s="13">
        <f t="shared" si="101"/>
        <v>0</v>
      </c>
      <c r="J189" s="13">
        <f t="shared" ca="1" si="101"/>
        <v>1</v>
      </c>
      <c r="K189" s="13">
        <f t="shared" ca="1" si="101"/>
        <v>1</v>
      </c>
      <c r="L189" s="13">
        <f t="shared" ca="1" si="101"/>
        <v>1</v>
      </c>
      <c r="M189" s="13">
        <f t="shared" ca="1" si="101"/>
        <v>0</v>
      </c>
      <c r="N189" s="13">
        <f t="shared" si="101"/>
        <v>0</v>
      </c>
      <c r="O189" s="13">
        <f t="shared" ca="1" si="101"/>
        <v>0</v>
      </c>
      <c r="P189" s="13">
        <f t="shared" ca="1" si="73"/>
        <v>6</v>
      </c>
      <c r="Q189">
        <f t="shared" si="98"/>
        <v>3</v>
      </c>
      <c r="R189" s="13" t="str">
        <f t="shared" si="102"/>
        <v>3E</v>
      </c>
      <c r="S189" s="13" t="str">
        <f t="shared" si="102"/>
        <v>3G</v>
      </c>
      <c r="T189" s="13" t="str">
        <f t="shared" si="102"/>
        <v>3J</v>
      </c>
      <c r="U189" s="13" t="str">
        <f t="shared" si="102"/>
        <v>3D</v>
      </c>
      <c r="V189" s="13" t="str">
        <f t="shared" si="102"/>
        <v>3A</v>
      </c>
      <c r="W189" s="13" t="str">
        <f t="shared" si="102"/>
        <v>3H</v>
      </c>
      <c r="X189" s="13" t="str">
        <f t="shared" si="102"/>
        <v>3L</v>
      </c>
      <c r="Y189" s="13" t="str">
        <f t="shared" si="102"/>
        <v>3I</v>
      </c>
      <c r="AA189" s="13" t="str">
        <f t="shared" ca="1" si="74"/>
        <v/>
      </c>
      <c r="AB189" s="13" t="str">
        <f t="shared" ca="1" si="75"/>
        <v/>
      </c>
      <c r="AC189" s="13" t="str">
        <f t="shared" ca="1" si="76"/>
        <v/>
      </c>
      <c r="AD189" s="13" t="str">
        <f t="shared" ca="1" si="77"/>
        <v/>
      </c>
      <c r="AE189" s="13" t="str">
        <f t="shared" ca="1" si="78"/>
        <v/>
      </c>
      <c r="AF189" s="13" t="str">
        <f t="shared" ca="1" si="79"/>
        <v/>
      </c>
      <c r="AG189" s="13" t="str">
        <f t="shared" ca="1" si="80"/>
        <v/>
      </c>
      <c r="AH189" s="13" t="str">
        <f t="shared" ca="1" si="81"/>
        <v/>
      </c>
      <c r="AJ189" s="6" t="str">
        <f t="shared" ca="1" si="82"/>
        <v>3C</v>
      </c>
      <c r="AK189" s="13" t="str">
        <f t="shared" ca="1" si="83"/>
        <v>3G</v>
      </c>
      <c r="AL189" s="13" t="str">
        <f t="shared" ca="1" si="84"/>
        <v>3B</v>
      </c>
      <c r="AM189" s="13" t="str">
        <f t="shared" ca="1" si="85"/>
        <v>3D</v>
      </c>
      <c r="AN189" s="13" t="str">
        <f t="shared" ca="1" si="86"/>
        <v>3H</v>
      </c>
      <c r="AO189" s="13" t="str">
        <f t="shared" ca="1" si="87"/>
        <v>3F</v>
      </c>
      <c r="AP189" s="13" t="str">
        <f t="shared" ca="1" si="88"/>
        <v>3E</v>
      </c>
      <c r="AQ189" s="58" t="str">
        <f t="shared" ca="1" si="89"/>
        <v>3I</v>
      </c>
    </row>
    <row r="190" spans="1:43" x14ac:dyDescent="0.2">
      <c r="A190" t="s">
        <v>1331</v>
      </c>
      <c r="D190" s="13">
        <f t="shared" ca="1" si="101"/>
        <v>1</v>
      </c>
      <c r="E190" s="13">
        <f t="shared" si="101"/>
        <v>0</v>
      </c>
      <c r="F190" s="13">
        <f t="shared" si="101"/>
        <v>0</v>
      </c>
      <c r="G190" s="13">
        <f t="shared" ca="1" si="101"/>
        <v>1</v>
      </c>
      <c r="H190" s="13">
        <f t="shared" ca="1" si="101"/>
        <v>1</v>
      </c>
      <c r="I190" s="13">
        <f t="shared" si="101"/>
        <v>0</v>
      </c>
      <c r="J190" s="13">
        <f t="shared" ca="1" si="101"/>
        <v>1</v>
      </c>
      <c r="K190" s="13">
        <f t="shared" ca="1" si="101"/>
        <v>1</v>
      </c>
      <c r="L190" s="13">
        <f t="shared" ca="1" si="101"/>
        <v>1</v>
      </c>
      <c r="M190" s="13">
        <f t="shared" ca="1" si="101"/>
        <v>0</v>
      </c>
      <c r="N190" s="13">
        <f t="shared" ca="1" si="101"/>
        <v>0</v>
      </c>
      <c r="O190" s="13">
        <f t="shared" si="101"/>
        <v>0</v>
      </c>
      <c r="P190" s="13">
        <f t="shared" ca="1" si="73"/>
        <v>6</v>
      </c>
      <c r="Q190">
        <f t="shared" si="98"/>
        <v>3</v>
      </c>
      <c r="R190" s="13" t="str">
        <f t="shared" si="102"/>
        <v>3E</v>
      </c>
      <c r="S190" s="13" t="str">
        <f t="shared" si="102"/>
        <v>3G</v>
      </c>
      <c r="T190" s="13" t="str">
        <f t="shared" si="102"/>
        <v>3J</v>
      </c>
      <c r="U190" s="13" t="str">
        <f t="shared" si="102"/>
        <v>3D</v>
      </c>
      <c r="V190" s="13" t="str">
        <f t="shared" si="102"/>
        <v>3A</v>
      </c>
      <c r="W190" s="13" t="str">
        <f t="shared" si="102"/>
        <v>3H</v>
      </c>
      <c r="X190" s="13" t="str">
        <f t="shared" si="102"/>
        <v>3I</v>
      </c>
      <c r="Y190" s="13" t="str">
        <f t="shared" si="102"/>
        <v>3K</v>
      </c>
      <c r="AA190" s="13" t="str">
        <f t="shared" ca="1" si="74"/>
        <v/>
      </c>
      <c r="AB190" s="13" t="str">
        <f t="shared" ca="1" si="75"/>
        <v/>
      </c>
      <c r="AC190" s="13" t="str">
        <f t="shared" ca="1" si="76"/>
        <v/>
      </c>
      <c r="AD190" s="13" t="str">
        <f t="shared" ca="1" si="77"/>
        <v/>
      </c>
      <c r="AE190" s="13" t="str">
        <f t="shared" ca="1" si="78"/>
        <v/>
      </c>
      <c r="AF190" s="13" t="str">
        <f t="shared" ca="1" si="79"/>
        <v/>
      </c>
      <c r="AG190" s="13" t="str">
        <f t="shared" ca="1" si="80"/>
        <v/>
      </c>
      <c r="AH190" s="13" t="str">
        <f t="shared" ca="1" si="81"/>
        <v/>
      </c>
      <c r="AJ190" s="6" t="str">
        <f t="shared" ca="1" si="82"/>
        <v>3C</v>
      </c>
      <c r="AK190" s="13" t="str">
        <f t="shared" ca="1" si="83"/>
        <v>3G</v>
      </c>
      <c r="AL190" s="13" t="str">
        <f t="shared" ca="1" si="84"/>
        <v>3B</v>
      </c>
      <c r="AM190" s="13" t="str">
        <f t="shared" ca="1" si="85"/>
        <v>3D</v>
      </c>
      <c r="AN190" s="13" t="str">
        <f t="shared" ca="1" si="86"/>
        <v>3H</v>
      </c>
      <c r="AO190" s="13" t="str">
        <f t="shared" ca="1" si="87"/>
        <v>3F</v>
      </c>
      <c r="AP190" s="13" t="str">
        <f t="shared" ca="1" si="88"/>
        <v>3E</v>
      </c>
      <c r="AQ190" s="58" t="str">
        <f t="shared" ca="1" si="89"/>
        <v>3I</v>
      </c>
    </row>
    <row r="191" spans="1:43" x14ac:dyDescent="0.2">
      <c r="A191" t="s">
        <v>1332</v>
      </c>
      <c r="D191" s="13">
        <f t="shared" ca="1" si="101"/>
        <v>1</v>
      </c>
      <c r="E191" s="13">
        <f t="shared" si="101"/>
        <v>0</v>
      </c>
      <c r="F191" s="13">
        <f t="shared" si="101"/>
        <v>0</v>
      </c>
      <c r="G191" s="13">
        <f t="shared" ca="1" si="101"/>
        <v>1</v>
      </c>
      <c r="H191" s="13">
        <f t="shared" ca="1" si="101"/>
        <v>1</v>
      </c>
      <c r="I191" s="13">
        <f t="shared" ca="1" si="101"/>
        <v>1</v>
      </c>
      <c r="J191" s="13">
        <f t="shared" si="101"/>
        <v>0</v>
      </c>
      <c r="K191" s="13">
        <f t="shared" si="101"/>
        <v>0</v>
      </c>
      <c r="L191" s="13">
        <f t="shared" ca="1" si="101"/>
        <v>1</v>
      </c>
      <c r="M191" s="13">
        <f t="shared" ca="1" si="101"/>
        <v>0</v>
      </c>
      <c r="N191" s="13">
        <f t="shared" ca="1" si="101"/>
        <v>0</v>
      </c>
      <c r="O191" s="13">
        <f t="shared" ca="1" si="101"/>
        <v>0</v>
      </c>
      <c r="P191" s="13">
        <f t="shared" ca="1" si="73"/>
        <v>5</v>
      </c>
      <c r="Q191">
        <f t="shared" si="98"/>
        <v>3</v>
      </c>
      <c r="R191" s="13" t="str">
        <f t="shared" si="102"/>
        <v>3E</v>
      </c>
      <c r="S191" s="13" t="str">
        <f t="shared" si="102"/>
        <v>3J</v>
      </c>
      <c r="T191" s="13" t="str">
        <f t="shared" si="102"/>
        <v>3I</v>
      </c>
      <c r="U191" s="13" t="str">
        <f t="shared" si="102"/>
        <v>3D</v>
      </c>
      <c r="V191" s="13" t="str">
        <f t="shared" si="102"/>
        <v>3A</v>
      </c>
      <c r="W191" s="13" t="str">
        <f t="shared" si="102"/>
        <v>3F</v>
      </c>
      <c r="X191" s="13" t="str">
        <f t="shared" si="102"/>
        <v>3L</v>
      </c>
      <c r="Y191" s="13" t="str">
        <f t="shared" si="102"/>
        <v>3K</v>
      </c>
      <c r="AA191" s="13" t="str">
        <f t="shared" ca="1" si="74"/>
        <v/>
      </c>
      <c r="AB191" s="13" t="str">
        <f t="shared" ca="1" si="75"/>
        <v/>
      </c>
      <c r="AC191" s="13" t="str">
        <f t="shared" ca="1" si="76"/>
        <v/>
      </c>
      <c r="AD191" s="13" t="str">
        <f t="shared" ca="1" si="77"/>
        <v/>
      </c>
      <c r="AE191" s="13" t="str">
        <f t="shared" ca="1" si="78"/>
        <v/>
      </c>
      <c r="AF191" s="13" t="str">
        <f t="shared" ca="1" si="79"/>
        <v/>
      </c>
      <c r="AG191" s="13" t="str">
        <f t="shared" ca="1" si="80"/>
        <v/>
      </c>
      <c r="AH191" s="13" t="str">
        <f t="shared" ca="1" si="81"/>
        <v/>
      </c>
      <c r="AJ191" s="6" t="str">
        <f t="shared" ca="1" si="82"/>
        <v>3C</v>
      </c>
      <c r="AK191" s="13" t="str">
        <f t="shared" ca="1" si="83"/>
        <v>3G</v>
      </c>
      <c r="AL191" s="13" t="str">
        <f t="shared" ca="1" si="84"/>
        <v>3B</v>
      </c>
      <c r="AM191" s="13" t="str">
        <f t="shared" ca="1" si="85"/>
        <v>3D</v>
      </c>
      <c r="AN191" s="13" t="str">
        <f t="shared" ca="1" si="86"/>
        <v>3H</v>
      </c>
      <c r="AO191" s="13" t="str">
        <f t="shared" ca="1" si="87"/>
        <v>3F</v>
      </c>
      <c r="AP191" s="13" t="str">
        <f t="shared" ca="1" si="88"/>
        <v>3E</v>
      </c>
      <c r="AQ191" s="58" t="str">
        <f t="shared" ca="1" si="89"/>
        <v>3I</v>
      </c>
    </row>
    <row r="192" spans="1:43" x14ac:dyDescent="0.2">
      <c r="A192" t="s">
        <v>1333</v>
      </c>
      <c r="D192" s="13">
        <f t="shared" ca="1" si="101"/>
        <v>1</v>
      </c>
      <c r="E192" s="13">
        <f t="shared" si="101"/>
        <v>0</v>
      </c>
      <c r="F192" s="13">
        <f t="shared" si="101"/>
        <v>0</v>
      </c>
      <c r="G192" s="13">
        <f t="shared" ca="1" si="101"/>
        <v>1</v>
      </c>
      <c r="H192" s="13">
        <f t="shared" ca="1" si="101"/>
        <v>1</v>
      </c>
      <c r="I192" s="13">
        <f t="shared" ca="1" si="101"/>
        <v>1</v>
      </c>
      <c r="J192" s="13">
        <f t="shared" si="101"/>
        <v>0</v>
      </c>
      <c r="K192" s="13">
        <f t="shared" ca="1" si="101"/>
        <v>1</v>
      </c>
      <c r="L192" s="13">
        <f t="shared" si="101"/>
        <v>0</v>
      </c>
      <c r="M192" s="13">
        <f t="shared" ca="1" si="101"/>
        <v>0</v>
      </c>
      <c r="N192" s="13">
        <f t="shared" ca="1" si="101"/>
        <v>0</v>
      </c>
      <c r="O192" s="13">
        <f t="shared" ca="1" si="101"/>
        <v>0</v>
      </c>
      <c r="P192" s="13">
        <f t="shared" ca="1" si="73"/>
        <v>5</v>
      </c>
      <c r="Q192">
        <f t="shared" si="98"/>
        <v>3</v>
      </c>
      <c r="R192" s="13" t="str">
        <f t="shared" si="102"/>
        <v>3H</v>
      </c>
      <c r="S192" s="13" t="str">
        <f t="shared" si="102"/>
        <v>3J</v>
      </c>
      <c r="T192" s="13" t="str">
        <f t="shared" si="102"/>
        <v>3E</v>
      </c>
      <c r="U192" s="13" t="str">
        <f t="shared" si="102"/>
        <v>3D</v>
      </c>
      <c r="V192" s="13" t="str">
        <f t="shared" si="102"/>
        <v>3A</v>
      </c>
      <c r="W192" s="13" t="str">
        <f t="shared" si="102"/>
        <v>3F</v>
      </c>
      <c r="X192" s="13" t="str">
        <f t="shared" si="102"/>
        <v>3L</v>
      </c>
      <c r="Y192" s="13" t="str">
        <f t="shared" si="102"/>
        <v>3K</v>
      </c>
      <c r="AA192" s="13" t="str">
        <f t="shared" ca="1" si="74"/>
        <v/>
      </c>
      <c r="AB192" s="13" t="str">
        <f t="shared" ca="1" si="75"/>
        <v/>
      </c>
      <c r="AC192" s="13" t="str">
        <f t="shared" ca="1" si="76"/>
        <v/>
      </c>
      <c r="AD192" s="13" t="str">
        <f t="shared" ca="1" si="77"/>
        <v/>
      </c>
      <c r="AE192" s="13" t="str">
        <f t="shared" ca="1" si="78"/>
        <v/>
      </c>
      <c r="AF192" s="13" t="str">
        <f t="shared" ca="1" si="79"/>
        <v/>
      </c>
      <c r="AG192" s="13" t="str">
        <f t="shared" ca="1" si="80"/>
        <v/>
      </c>
      <c r="AH192" s="13" t="str">
        <f t="shared" ca="1" si="81"/>
        <v/>
      </c>
      <c r="AJ192" s="6" t="str">
        <f t="shared" ca="1" si="82"/>
        <v>3C</v>
      </c>
      <c r="AK192" s="13" t="str">
        <f t="shared" ca="1" si="83"/>
        <v>3G</v>
      </c>
      <c r="AL192" s="13" t="str">
        <f t="shared" ca="1" si="84"/>
        <v>3B</v>
      </c>
      <c r="AM192" s="13" t="str">
        <f t="shared" ca="1" si="85"/>
        <v>3D</v>
      </c>
      <c r="AN192" s="13" t="str">
        <f t="shared" ca="1" si="86"/>
        <v>3H</v>
      </c>
      <c r="AO192" s="13" t="str">
        <f t="shared" ca="1" si="87"/>
        <v>3F</v>
      </c>
      <c r="AP192" s="13" t="str">
        <f t="shared" ca="1" si="88"/>
        <v>3E</v>
      </c>
      <c r="AQ192" s="58" t="str">
        <f t="shared" ca="1" si="89"/>
        <v>3I</v>
      </c>
    </row>
    <row r="193" spans="1:43" x14ac:dyDescent="0.2">
      <c r="A193" t="s">
        <v>1334</v>
      </c>
      <c r="D193" s="13">
        <f t="shared" ca="1" si="101"/>
        <v>1</v>
      </c>
      <c r="E193" s="13">
        <f t="shared" si="101"/>
        <v>0</v>
      </c>
      <c r="F193" s="13">
        <f t="shared" si="101"/>
        <v>0</v>
      </c>
      <c r="G193" s="13">
        <f t="shared" ca="1" si="101"/>
        <v>1</v>
      </c>
      <c r="H193" s="13">
        <f t="shared" ca="1" si="101"/>
        <v>1</v>
      </c>
      <c r="I193" s="13">
        <f t="shared" ca="1" si="101"/>
        <v>1</v>
      </c>
      <c r="J193" s="13">
        <f t="shared" si="101"/>
        <v>0</v>
      </c>
      <c r="K193" s="13">
        <f t="shared" ca="1" si="101"/>
        <v>1</v>
      </c>
      <c r="L193" s="13">
        <f t="shared" ca="1" si="101"/>
        <v>1</v>
      </c>
      <c r="M193" s="13">
        <f t="shared" si="101"/>
        <v>0</v>
      </c>
      <c r="N193" s="13">
        <f t="shared" ca="1" si="101"/>
        <v>0</v>
      </c>
      <c r="O193" s="13">
        <f t="shared" ca="1" si="101"/>
        <v>0</v>
      </c>
      <c r="P193" s="13">
        <f t="shared" ca="1" si="73"/>
        <v>6</v>
      </c>
      <c r="Q193">
        <f t="shared" si="98"/>
        <v>3</v>
      </c>
      <c r="R193" s="13" t="str">
        <f t="shared" si="102"/>
        <v>3H</v>
      </c>
      <c r="S193" s="13" t="str">
        <f t="shared" si="102"/>
        <v>3E</v>
      </c>
      <c r="T193" s="13" t="str">
        <f t="shared" si="102"/>
        <v>3I</v>
      </c>
      <c r="U193" s="13" t="str">
        <f t="shared" si="102"/>
        <v>3D</v>
      </c>
      <c r="V193" s="13" t="str">
        <f t="shared" si="102"/>
        <v>3A</v>
      </c>
      <c r="W193" s="13" t="str">
        <f t="shared" si="102"/>
        <v>3F</v>
      </c>
      <c r="X193" s="13" t="str">
        <f t="shared" si="102"/>
        <v>3L</v>
      </c>
      <c r="Y193" s="13" t="str">
        <f t="shared" si="102"/>
        <v>3K</v>
      </c>
      <c r="AA193" s="13" t="str">
        <f t="shared" ca="1" si="74"/>
        <v/>
      </c>
      <c r="AB193" s="13" t="str">
        <f t="shared" ca="1" si="75"/>
        <v/>
      </c>
      <c r="AC193" s="13" t="str">
        <f t="shared" ca="1" si="76"/>
        <v/>
      </c>
      <c r="AD193" s="13" t="str">
        <f t="shared" ca="1" si="77"/>
        <v/>
      </c>
      <c r="AE193" s="13" t="str">
        <f t="shared" ca="1" si="78"/>
        <v/>
      </c>
      <c r="AF193" s="13" t="str">
        <f t="shared" ca="1" si="79"/>
        <v/>
      </c>
      <c r="AG193" s="13" t="str">
        <f t="shared" ca="1" si="80"/>
        <v/>
      </c>
      <c r="AH193" s="13" t="str">
        <f t="shared" ca="1" si="81"/>
        <v/>
      </c>
      <c r="AJ193" s="6" t="str">
        <f t="shared" ca="1" si="82"/>
        <v>3C</v>
      </c>
      <c r="AK193" s="13" t="str">
        <f t="shared" ca="1" si="83"/>
        <v>3G</v>
      </c>
      <c r="AL193" s="13" t="str">
        <f t="shared" ca="1" si="84"/>
        <v>3B</v>
      </c>
      <c r="AM193" s="13" t="str">
        <f t="shared" ca="1" si="85"/>
        <v>3D</v>
      </c>
      <c r="AN193" s="13" t="str">
        <f t="shared" ca="1" si="86"/>
        <v>3H</v>
      </c>
      <c r="AO193" s="13" t="str">
        <f t="shared" ca="1" si="87"/>
        <v>3F</v>
      </c>
      <c r="AP193" s="13" t="str">
        <f t="shared" ca="1" si="88"/>
        <v>3E</v>
      </c>
      <c r="AQ193" s="58" t="str">
        <f t="shared" ca="1" si="89"/>
        <v>3I</v>
      </c>
    </row>
    <row r="194" spans="1:43" x14ac:dyDescent="0.2">
      <c r="A194" t="s">
        <v>1335</v>
      </c>
      <c r="D194" s="13">
        <f t="shared" ca="1" si="101"/>
        <v>1</v>
      </c>
      <c r="E194" s="13">
        <f t="shared" si="101"/>
        <v>0</v>
      </c>
      <c r="F194" s="13">
        <f t="shared" si="101"/>
        <v>0</v>
      </c>
      <c r="G194" s="13">
        <f t="shared" ca="1" si="101"/>
        <v>1</v>
      </c>
      <c r="H194" s="13">
        <f t="shared" ca="1" si="101"/>
        <v>1</v>
      </c>
      <c r="I194" s="13">
        <f t="shared" ca="1" si="101"/>
        <v>1</v>
      </c>
      <c r="J194" s="13">
        <f t="shared" si="101"/>
        <v>0</v>
      </c>
      <c r="K194" s="13">
        <f t="shared" ca="1" si="101"/>
        <v>1</v>
      </c>
      <c r="L194" s="13">
        <f t="shared" ca="1" si="101"/>
        <v>1</v>
      </c>
      <c r="M194" s="13">
        <f t="shared" ca="1" si="101"/>
        <v>0</v>
      </c>
      <c r="N194" s="13">
        <f t="shared" si="101"/>
        <v>0</v>
      </c>
      <c r="O194" s="13">
        <f t="shared" ca="1" si="101"/>
        <v>0</v>
      </c>
      <c r="P194" s="13">
        <f t="shared" ca="1" si="73"/>
        <v>6</v>
      </c>
      <c r="Q194">
        <f t="shared" si="98"/>
        <v>3</v>
      </c>
      <c r="R194" s="13" t="str">
        <f t="shared" si="102"/>
        <v>3H</v>
      </c>
      <c r="S194" s="13" t="str">
        <f t="shared" si="102"/>
        <v>3J</v>
      </c>
      <c r="T194" s="13" t="str">
        <f t="shared" si="102"/>
        <v>3E</v>
      </c>
      <c r="U194" s="13" t="str">
        <f t="shared" si="102"/>
        <v>3D</v>
      </c>
      <c r="V194" s="13" t="str">
        <f t="shared" si="102"/>
        <v>3A</v>
      </c>
      <c r="W194" s="13" t="str">
        <f t="shared" si="102"/>
        <v>3F</v>
      </c>
      <c r="X194" s="13" t="str">
        <f t="shared" si="102"/>
        <v>3L</v>
      </c>
      <c r="Y194" s="13" t="str">
        <f t="shared" si="102"/>
        <v>3I</v>
      </c>
      <c r="AA194" s="13" t="str">
        <f t="shared" ca="1" si="74"/>
        <v/>
      </c>
      <c r="AB194" s="13" t="str">
        <f t="shared" ca="1" si="75"/>
        <v/>
      </c>
      <c r="AC194" s="13" t="str">
        <f t="shared" ca="1" si="76"/>
        <v/>
      </c>
      <c r="AD194" s="13" t="str">
        <f t="shared" ca="1" si="77"/>
        <v/>
      </c>
      <c r="AE194" s="13" t="str">
        <f t="shared" ca="1" si="78"/>
        <v/>
      </c>
      <c r="AF194" s="13" t="str">
        <f t="shared" ca="1" si="79"/>
        <v/>
      </c>
      <c r="AG194" s="13" t="str">
        <f t="shared" ca="1" si="80"/>
        <v/>
      </c>
      <c r="AH194" s="13" t="str">
        <f t="shared" ca="1" si="81"/>
        <v/>
      </c>
      <c r="AJ194" s="6" t="str">
        <f t="shared" ca="1" si="82"/>
        <v>3C</v>
      </c>
      <c r="AK194" s="13" t="str">
        <f t="shared" ca="1" si="83"/>
        <v>3G</v>
      </c>
      <c r="AL194" s="13" t="str">
        <f t="shared" ca="1" si="84"/>
        <v>3B</v>
      </c>
      <c r="AM194" s="13" t="str">
        <f t="shared" ca="1" si="85"/>
        <v>3D</v>
      </c>
      <c r="AN194" s="13" t="str">
        <f t="shared" ca="1" si="86"/>
        <v>3H</v>
      </c>
      <c r="AO194" s="13" t="str">
        <f t="shared" ca="1" si="87"/>
        <v>3F</v>
      </c>
      <c r="AP194" s="13" t="str">
        <f t="shared" ca="1" si="88"/>
        <v>3E</v>
      </c>
      <c r="AQ194" s="58" t="str">
        <f t="shared" ca="1" si="89"/>
        <v>3I</v>
      </c>
    </row>
    <row r="195" spans="1:43" x14ac:dyDescent="0.2">
      <c r="A195" t="s">
        <v>1336</v>
      </c>
      <c r="D195" s="13">
        <f t="shared" ref="D195:O204" ca="1" si="103">IF(IFERROR(FIND(D$3,$A195),0)&gt;0,D$4,0)</f>
        <v>1</v>
      </c>
      <c r="E195" s="13">
        <f t="shared" si="103"/>
        <v>0</v>
      </c>
      <c r="F195" s="13">
        <f t="shared" si="103"/>
        <v>0</v>
      </c>
      <c r="G195" s="13">
        <f t="shared" ca="1" si="103"/>
        <v>1</v>
      </c>
      <c r="H195" s="13">
        <f t="shared" ca="1" si="103"/>
        <v>1</v>
      </c>
      <c r="I195" s="13">
        <f t="shared" ca="1" si="103"/>
        <v>1</v>
      </c>
      <c r="J195" s="13">
        <f t="shared" si="103"/>
        <v>0</v>
      </c>
      <c r="K195" s="13">
        <f t="shared" ca="1" si="103"/>
        <v>1</v>
      </c>
      <c r="L195" s="13">
        <f t="shared" ca="1" si="103"/>
        <v>1</v>
      </c>
      <c r="M195" s="13">
        <f t="shared" ca="1" si="103"/>
        <v>0</v>
      </c>
      <c r="N195" s="13">
        <f t="shared" ca="1" si="103"/>
        <v>0</v>
      </c>
      <c r="O195" s="13">
        <f t="shared" si="103"/>
        <v>0</v>
      </c>
      <c r="P195" s="13">
        <f t="shared" ca="1" si="73"/>
        <v>6</v>
      </c>
      <c r="Q195">
        <f t="shared" si="98"/>
        <v>3</v>
      </c>
      <c r="R195" s="13" t="str">
        <f t="shared" ref="R195:Y204" si="104">RIGHT(LEFT($A195,R$3+$Q195),2)</f>
        <v>3H</v>
      </c>
      <c r="S195" s="13" t="str">
        <f t="shared" si="104"/>
        <v>3J</v>
      </c>
      <c r="T195" s="13" t="str">
        <f t="shared" si="104"/>
        <v>3E</v>
      </c>
      <c r="U195" s="13" t="str">
        <f t="shared" si="104"/>
        <v>3D</v>
      </c>
      <c r="V195" s="13" t="str">
        <f t="shared" si="104"/>
        <v>3A</v>
      </c>
      <c r="W195" s="13" t="str">
        <f t="shared" si="104"/>
        <v>3F</v>
      </c>
      <c r="X195" s="13" t="str">
        <f t="shared" si="104"/>
        <v>3I</v>
      </c>
      <c r="Y195" s="13" t="str">
        <f t="shared" si="104"/>
        <v>3K</v>
      </c>
      <c r="AA195" s="13" t="str">
        <f t="shared" ca="1" si="74"/>
        <v/>
      </c>
      <c r="AB195" s="13" t="str">
        <f t="shared" ca="1" si="75"/>
        <v/>
      </c>
      <c r="AC195" s="13" t="str">
        <f t="shared" ca="1" si="76"/>
        <v/>
      </c>
      <c r="AD195" s="13" t="str">
        <f t="shared" ca="1" si="77"/>
        <v/>
      </c>
      <c r="AE195" s="13" t="str">
        <f t="shared" ca="1" si="78"/>
        <v/>
      </c>
      <c r="AF195" s="13" t="str">
        <f t="shared" ca="1" si="79"/>
        <v/>
      </c>
      <c r="AG195" s="13" t="str">
        <f t="shared" ca="1" si="80"/>
        <v/>
      </c>
      <c r="AH195" s="13" t="str">
        <f t="shared" ca="1" si="81"/>
        <v/>
      </c>
      <c r="AJ195" s="6" t="str">
        <f t="shared" ca="1" si="82"/>
        <v>3C</v>
      </c>
      <c r="AK195" s="13" t="str">
        <f t="shared" ca="1" si="83"/>
        <v>3G</v>
      </c>
      <c r="AL195" s="13" t="str">
        <f t="shared" ca="1" si="84"/>
        <v>3B</v>
      </c>
      <c r="AM195" s="13" t="str">
        <f t="shared" ca="1" si="85"/>
        <v>3D</v>
      </c>
      <c r="AN195" s="13" t="str">
        <f t="shared" ca="1" si="86"/>
        <v>3H</v>
      </c>
      <c r="AO195" s="13" t="str">
        <f t="shared" ca="1" si="87"/>
        <v>3F</v>
      </c>
      <c r="AP195" s="13" t="str">
        <f t="shared" ca="1" si="88"/>
        <v>3E</v>
      </c>
      <c r="AQ195" s="58" t="str">
        <f t="shared" ca="1" si="89"/>
        <v>3I</v>
      </c>
    </row>
    <row r="196" spans="1:43" x14ac:dyDescent="0.2">
      <c r="A196" t="s">
        <v>1337</v>
      </c>
      <c r="D196" s="13">
        <f t="shared" ca="1" si="103"/>
        <v>1</v>
      </c>
      <c r="E196" s="13">
        <f t="shared" si="103"/>
        <v>0</v>
      </c>
      <c r="F196" s="13">
        <f t="shared" si="103"/>
        <v>0</v>
      </c>
      <c r="G196" s="13">
        <f t="shared" ca="1" si="103"/>
        <v>1</v>
      </c>
      <c r="H196" s="13">
        <f t="shared" ca="1" si="103"/>
        <v>1</v>
      </c>
      <c r="I196" s="13">
        <f t="shared" ca="1" si="103"/>
        <v>1</v>
      </c>
      <c r="J196" s="13">
        <f t="shared" ca="1" si="103"/>
        <v>1</v>
      </c>
      <c r="K196" s="13">
        <f t="shared" si="103"/>
        <v>0</v>
      </c>
      <c r="L196" s="13">
        <f t="shared" si="103"/>
        <v>0</v>
      </c>
      <c r="M196" s="13">
        <f t="shared" ca="1" si="103"/>
        <v>0</v>
      </c>
      <c r="N196" s="13">
        <f t="shared" ca="1" si="103"/>
        <v>0</v>
      </c>
      <c r="O196" s="13">
        <f t="shared" ca="1" si="103"/>
        <v>0</v>
      </c>
      <c r="P196" s="13">
        <f t="shared" ca="1" si="73"/>
        <v>5</v>
      </c>
      <c r="Q196">
        <f t="shared" si="98"/>
        <v>3</v>
      </c>
      <c r="R196" s="13" t="str">
        <f t="shared" si="104"/>
        <v>3E</v>
      </c>
      <c r="S196" s="13" t="str">
        <f t="shared" si="104"/>
        <v>3G</v>
      </c>
      <c r="T196" s="13" t="str">
        <f t="shared" si="104"/>
        <v>3J</v>
      </c>
      <c r="U196" s="13" t="str">
        <f t="shared" si="104"/>
        <v>3D</v>
      </c>
      <c r="V196" s="13" t="str">
        <f t="shared" si="104"/>
        <v>3A</v>
      </c>
      <c r="W196" s="13" t="str">
        <f t="shared" si="104"/>
        <v>3F</v>
      </c>
      <c r="X196" s="13" t="str">
        <f t="shared" si="104"/>
        <v>3L</v>
      </c>
      <c r="Y196" s="13" t="str">
        <f t="shared" si="104"/>
        <v>3K</v>
      </c>
      <c r="AA196" s="13" t="str">
        <f t="shared" ca="1" si="74"/>
        <v/>
      </c>
      <c r="AB196" s="13" t="str">
        <f t="shared" ca="1" si="75"/>
        <v/>
      </c>
      <c r="AC196" s="13" t="str">
        <f t="shared" ca="1" si="76"/>
        <v/>
      </c>
      <c r="AD196" s="13" t="str">
        <f t="shared" ca="1" si="77"/>
        <v/>
      </c>
      <c r="AE196" s="13" t="str">
        <f t="shared" ca="1" si="78"/>
        <v/>
      </c>
      <c r="AF196" s="13" t="str">
        <f t="shared" ca="1" si="79"/>
        <v/>
      </c>
      <c r="AG196" s="13" t="str">
        <f t="shared" ca="1" si="80"/>
        <v/>
      </c>
      <c r="AH196" s="13" t="str">
        <f t="shared" ca="1" si="81"/>
        <v/>
      </c>
      <c r="AJ196" s="6" t="str">
        <f t="shared" ca="1" si="82"/>
        <v>3C</v>
      </c>
      <c r="AK196" s="13" t="str">
        <f t="shared" ca="1" si="83"/>
        <v>3G</v>
      </c>
      <c r="AL196" s="13" t="str">
        <f t="shared" ca="1" si="84"/>
        <v>3B</v>
      </c>
      <c r="AM196" s="13" t="str">
        <f t="shared" ca="1" si="85"/>
        <v>3D</v>
      </c>
      <c r="AN196" s="13" t="str">
        <f t="shared" ca="1" si="86"/>
        <v>3H</v>
      </c>
      <c r="AO196" s="13" t="str">
        <f t="shared" ca="1" si="87"/>
        <v>3F</v>
      </c>
      <c r="AP196" s="13" t="str">
        <f t="shared" ca="1" si="88"/>
        <v>3E</v>
      </c>
      <c r="AQ196" s="58" t="str">
        <f t="shared" ca="1" si="89"/>
        <v>3I</v>
      </c>
    </row>
    <row r="197" spans="1:43" x14ac:dyDescent="0.2">
      <c r="A197" t="s">
        <v>1338</v>
      </c>
      <c r="D197" s="13">
        <f t="shared" ca="1" si="103"/>
        <v>1</v>
      </c>
      <c r="E197" s="13">
        <f t="shared" si="103"/>
        <v>0</v>
      </c>
      <c r="F197" s="13">
        <f t="shared" si="103"/>
        <v>0</v>
      </c>
      <c r="G197" s="13">
        <f t="shared" ca="1" si="103"/>
        <v>1</v>
      </c>
      <c r="H197" s="13">
        <f t="shared" ca="1" si="103"/>
        <v>1</v>
      </c>
      <c r="I197" s="13">
        <f t="shared" ca="1" si="103"/>
        <v>1</v>
      </c>
      <c r="J197" s="13">
        <f t="shared" ca="1" si="103"/>
        <v>1</v>
      </c>
      <c r="K197" s="13">
        <f t="shared" si="103"/>
        <v>0</v>
      </c>
      <c r="L197" s="13">
        <f t="shared" ca="1" si="103"/>
        <v>1</v>
      </c>
      <c r="M197" s="13">
        <f t="shared" si="103"/>
        <v>0</v>
      </c>
      <c r="N197" s="13">
        <f t="shared" ca="1" si="103"/>
        <v>0</v>
      </c>
      <c r="O197" s="13">
        <f t="shared" ca="1" si="103"/>
        <v>0</v>
      </c>
      <c r="P197" s="13">
        <f t="shared" ref="P197:P260" ca="1" si="105">SUM(D197:O197)</f>
        <v>6</v>
      </c>
      <c r="Q197">
        <f t="shared" si="98"/>
        <v>3</v>
      </c>
      <c r="R197" s="13" t="str">
        <f t="shared" si="104"/>
        <v>3E</v>
      </c>
      <c r="S197" s="13" t="str">
        <f t="shared" si="104"/>
        <v>3G</v>
      </c>
      <c r="T197" s="13" t="str">
        <f t="shared" si="104"/>
        <v>3I</v>
      </c>
      <c r="U197" s="13" t="str">
        <f t="shared" si="104"/>
        <v>3D</v>
      </c>
      <c r="V197" s="13" t="str">
        <f t="shared" si="104"/>
        <v>3A</v>
      </c>
      <c r="W197" s="13" t="str">
        <f t="shared" si="104"/>
        <v>3F</v>
      </c>
      <c r="X197" s="13" t="str">
        <f t="shared" si="104"/>
        <v>3L</v>
      </c>
      <c r="Y197" s="13" t="str">
        <f t="shared" si="104"/>
        <v>3K</v>
      </c>
      <c r="AA197" s="13" t="str">
        <f t="shared" ref="AA197:AA260" ca="1" si="106">IF($P197=8,R197,"")</f>
        <v/>
      </c>
      <c r="AB197" s="13" t="str">
        <f t="shared" ref="AB197:AB260" ca="1" si="107">IF($P197=8,S197,"")</f>
        <v/>
      </c>
      <c r="AC197" s="13" t="str">
        <f t="shared" ref="AC197:AC260" ca="1" si="108">IF($P197=8,T197,"")</f>
        <v/>
      </c>
      <c r="AD197" s="13" t="str">
        <f t="shared" ref="AD197:AD260" ca="1" si="109">IF($P197=8,U197,"")</f>
        <v/>
      </c>
      <c r="AE197" s="13" t="str">
        <f t="shared" ref="AE197:AE260" ca="1" si="110">IF($P197=8,V197,"")</f>
        <v/>
      </c>
      <c r="AF197" s="13" t="str">
        <f t="shared" ref="AF197:AF260" ca="1" si="111">IF($P197=8,W197,"")</f>
        <v/>
      </c>
      <c r="AG197" s="13" t="str">
        <f t="shared" ref="AG197:AG260" ca="1" si="112">IF($P197=8,X197,"")</f>
        <v/>
      </c>
      <c r="AH197" s="13" t="str">
        <f t="shared" ref="AH197:AH260" ca="1" si="113">IF($P197=8,Y197,"")</f>
        <v/>
      </c>
      <c r="AJ197" s="6" t="str">
        <f t="shared" ref="AJ197:AJ260" ca="1" si="114">CONCATENATE(AJ196,AA197)</f>
        <v>3C</v>
      </c>
      <c r="AK197" s="13" t="str">
        <f t="shared" ref="AK197:AK260" ca="1" si="115">CONCATENATE(AK196,AB197)</f>
        <v>3G</v>
      </c>
      <c r="AL197" s="13" t="str">
        <f t="shared" ref="AL197:AL260" ca="1" si="116">CONCATENATE(AL196,AC197)</f>
        <v>3B</v>
      </c>
      <c r="AM197" s="13" t="str">
        <f t="shared" ref="AM197:AM260" ca="1" si="117">CONCATENATE(AM196,AD197)</f>
        <v>3D</v>
      </c>
      <c r="AN197" s="13" t="str">
        <f t="shared" ref="AN197:AN260" ca="1" si="118">CONCATENATE(AN196,AE197)</f>
        <v>3H</v>
      </c>
      <c r="AO197" s="13" t="str">
        <f t="shared" ref="AO197:AO260" ca="1" si="119">CONCATENATE(AO196,AF197)</f>
        <v>3F</v>
      </c>
      <c r="AP197" s="13" t="str">
        <f t="shared" ref="AP197:AP260" ca="1" si="120">CONCATENATE(AP196,AG197)</f>
        <v>3E</v>
      </c>
      <c r="AQ197" s="58" t="str">
        <f t="shared" ref="AQ197:AQ260" ca="1" si="121">CONCATENATE(AQ196,AH197)</f>
        <v>3I</v>
      </c>
    </row>
    <row r="198" spans="1:43" x14ac:dyDescent="0.2">
      <c r="A198" t="s">
        <v>1339</v>
      </c>
      <c r="D198" s="13">
        <f t="shared" ca="1" si="103"/>
        <v>1</v>
      </c>
      <c r="E198" s="13">
        <f t="shared" si="103"/>
        <v>0</v>
      </c>
      <c r="F198" s="13">
        <f t="shared" si="103"/>
        <v>0</v>
      </c>
      <c r="G198" s="13">
        <f t="shared" ca="1" si="103"/>
        <v>1</v>
      </c>
      <c r="H198" s="13">
        <f t="shared" ca="1" si="103"/>
        <v>1</v>
      </c>
      <c r="I198" s="13">
        <f t="shared" ca="1" si="103"/>
        <v>1</v>
      </c>
      <c r="J198" s="13">
        <f t="shared" ca="1" si="103"/>
        <v>1</v>
      </c>
      <c r="K198" s="13">
        <f t="shared" si="103"/>
        <v>0</v>
      </c>
      <c r="L198" s="13">
        <f t="shared" ca="1" si="103"/>
        <v>1</v>
      </c>
      <c r="M198" s="13">
        <f t="shared" ca="1" si="103"/>
        <v>0</v>
      </c>
      <c r="N198" s="13">
        <f t="shared" si="103"/>
        <v>0</v>
      </c>
      <c r="O198" s="13">
        <f t="shared" ca="1" si="103"/>
        <v>0</v>
      </c>
      <c r="P198" s="13">
        <f t="shared" ca="1" si="105"/>
        <v>6</v>
      </c>
      <c r="Q198">
        <f t="shared" si="98"/>
        <v>3</v>
      </c>
      <c r="R198" s="13" t="str">
        <f t="shared" si="104"/>
        <v>3E</v>
      </c>
      <c r="S198" s="13" t="str">
        <f t="shared" si="104"/>
        <v>3G</v>
      </c>
      <c r="T198" s="13" t="str">
        <f t="shared" si="104"/>
        <v>3J</v>
      </c>
      <c r="U198" s="13" t="str">
        <f t="shared" si="104"/>
        <v>3D</v>
      </c>
      <c r="V198" s="13" t="str">
        <f t="shared" si="104"/>
        <v>3A</v>
      </c>
      <c r="W198" s="13" t="str">
        <f t="shared" si="104"/>
        <v>3F</v>
      </c>
      <c r="X198" s="13" t="str">
        <f t="shared" si="104"/>
        <v>3L</v>
      </c>
      <c r="Y198" s="13" t="str">
        <f t="shared" si="104"/>
        <v>3I</v>
      </c>
      <c r="AA198" s="13" t="str">
        <f t="shared" ca="1" si="106"/>
        <v/>
      </c>
      <c r="AB198" s="13" t="str">
        <f t="shared" ca="1" si="107"/>
        <v/>
      </c>
      <c r="AC198" s="13" t="str">
        <f t="shared" ca="1" si="108"/>
        <v/>
      </c>
      <c r="AD198" s="13" t="str">
        <f t="shared" ca="1" si="109"/>
        <v/>
      </c>
      <c r="AE198" s="13" t="str">
        <f t="shared" ca="1" si="110"/>
        <v/>
      </c>
      <c r="AF198" s="13" t="str">
        <f t="shared" ca="1" si="111"/>
        <v/>
      </c>
      <c r="AG198" s="13" t="str">
        <f t="shared" ca="1" si="112"/>
        <v/>
      </c>
      <c r="AH198" s="13" t="str">
        <f t="shared" ca="1" si="113"/>
        <v/>
      </c>
      <c r="AJ198" s="6" t="str">
        <f t="shared" ca="1" si="114"/>
        <v>3C</v>
      </c>
      <c r="AK198" s="13" t="str">
        <f t="shared" ca="1" si="115"/>
        <v>3G</v>
      </c>
      <c r="AL198" s="13" t="str">
        <f t="shared" ca="1" si="116"/>
        <v>3B</v>
      </c>
      <c r="AM198" s="13" t="str">
        <f t="shared" ca="1" si="117"/>
        <v>3D</v>
      </c>
      <c r="AN198" s="13" t="str">
        <f t="shared" ca="1" si="118"/>
        <v>3H</v>
      </c>
      <c r="AO198" s="13" t="str">
        <f t="shared" ca="1" si="119"/>
        <v>3F</v>
      </c>
      <c r="AP198" s="13" t="str">
        <f t="shared" ca="1" si="120"/>
        <v>3E</v>
      </c>
      <c r="AQ198" s="58" t="str">
        <f t="shared" ca="1" si="121"/>
        <v>3I</v>
      </c>
    </row>
    <row r="199" spans="1:43" x14ac:dyDescent="0.2">
      <c r="A199" t="s">
        <v>1340</v>
      </c>
      <c r="D199" s="13">
        <f t="shared" ca="1" si="103"/>
        <v>1</v>
      </c>
      <c r="E199" s="13">
        <f t="shared" si="103"/>
        <v>0</v>
      </c>
      <c r="F199" s="13">
        <f t="shared" si="103"/>
        <v>0</v>
      </c>
      <c r="G199" s="13">
        <f t="shared" ca="1" si="103"/>
        <v>1</v>
      </c>
      <c r="H199" s="13">
        <f t="shared" ca="1" si="103"/>
        <v>1</v>
      </c>
      <c r="I199" s="13">
        <f t="shared" ca="1" si="103"/>
        <v>1</v>
      </c>
      <c r="J199" s="13">
        <f t="shared" ca="1" si="103"/>
        <v>1</v>
      </c>
      <c r="K199" s="13">
        <f t="shared" si="103"/>
        <v>0</v>
      </c>
      <c r="L199" s="13">
        <f t="shared" ca="1" si="103"/>
        <v>1</v>
      </c>
      <c r="M199" s="13">
        <f t="shared" ca="1" si="103"/>
        <v>0</v>
      </c>
      <c r="N199" s="13">
        <f t="shared" ca="1" si="103"/>
        <v>0</v>
      </c>
      <c r="O199" s="13">
        <f t="shared" si="103"/>
        <v>0</v>
      </c>
      <c r="P199" s="13">
        <f t="shared" ca="1" si="105"/>
        <v>6</v>
      </c>
      <c r="Q199">
        <f t="shared" si="98"/>
        <v>3</v>
      </c>
      <c r="R199" s="13" t="str">
        <f t="shared" si="104"/>
        <v>3E</v>
      </c>
      <c r="S199" s="13" t="str">
        <f t="shared" si="104"/>
        <v>3G</v>
      </c>
      <c r="T199" s="13" t="str">
        <f t="shared" si="104"/>
        <v>3J</v>
      </c>
      <c r="U199" s="13" t="str">
        <f t="shared" si="104"/>
        <v>3D</v>
      </c>
      <c r="V199" s="13" t="str">
        <f t="shared" si="104"/>
        <v>3A</v>
      </c>
      <c r="W199" s="13" t="str">
        <f t="shared" si="104"/>
        <v>3F</v>
      </c>
      <c r="X199" s="13" t="str">
        <f t="shared" si="104"/>
        <v>3I</v>
      </c>
      <c r="Y199" s="13" t="str">
        <f t="shared" si="104"/>
        <v>3K</v>
      </c>
      <c r="AA199" s="13" t="str">
        <f t="shared" ca="1" si="106"/>
        <v/>
      </c>
      <c r="AB199" s="13" t="str">
        <f t="shared" ca="1" si="107"/>
        <v/>
      </c>
      <c r="AC199" s="13" t="str">
        <f t="shared" ca="1" si="108"/>
        <v/>
      </c>
      <c r="AD199" s="13" t="str">
        <f t="shared" ca="1" si="109"/>
        <v/>
      </c>
      <c r="AE199" s="13" t="str">
        <f t="shared" ca="1" si="110"/>
        <v/>
      </c>
      <c r="AF199" s="13" t="str">
        <f t="shared" ca="1" si="111"/>
        <v/>
      </c>
      <c r="AG199" s="13" t="str">
        <f t="shared" ca="1" si="112"/>
        <v/>
      </c>
      <c r="AH199" s="13" t="str">
        <f t="shared" ca="1" si="113"/>
        <v/>
      </c>
      <c r="AJ199" s="6" t="str">
        <f t="shared" ca="1" si="114"/>
        <v>3C</v>
      </c>
      <c r="AK199" s="13" t="str">
        <f t="shared" ca="1" si="115"/>
        <v>3G</v>
      </c>
      <c r="AL199" s="13" t="str">
        <f t="shared" ca="1" si="116"/>
        <v>3B</v>
      </c>
      <c r="AM199" s="13" t="str">
        <f t="shared" ca="1" si="117"/>
        <v>3D</v>
      </c>
      <c r="AN199" s="13" t="str">
        <f t="shared" ca="1" si="118"/>
        <v>3H</v>
      </c>
      <c r="AO199" s="13" t="str">
        <f t="shared" ca="1" si="119"/>
        <v>3F</v>
      </c>
      <c r="AP199" s="13" t="str">
        <f t="shared" ca="1" si="120"/>
        <v>3E</v>
      </c>
      <c r="AQ199" s="58" t="str">
        <f t="shared" ca="1" si="121"/>
        <v>3I</v>
      </c>
    </row>
    <row r="200" spans="1:43" x14ac:dyDescent="0.2">
      <c r="A200" t="s">
        <v>1341</v>
      </c>
      <c r="D200" s="13">
        <f t="shared" ca="1" si="103"/>
        <v>1</v>
      </c>
      <c r="E200" s="13">
        <f t="shared" si="103"/>
        <v>0</v>
      </c>
      <c r="F200" s="13">
        <f t="shared" si="103"/>
        <v>0</v>
      </c>
      <c r="G200" s="13">
        <f t="shared" ca="1" si="103"/>
        <v>1</v>
      </c>
      <c r="H200" s="13">
        <f t="shared" ca="1" si="103"/>
        <v>1</v>
      </c>
      <c r="I200" s="13">
        <f t="shared" ca="1" si="103"/>
        <v>1</v>
      </c>
      <c r="J200" s="13">
        <f t="shared" ca="1" si="103"/>
        <v>1</v>
      </c>
      <c r="K200" s="13">
        <f t="shared" ca="1" si="103"/>
        <v>1</v>
      </c>
      <c r="L200" s="13">
        <f t="shared" si="103"/>
        <v>0</v>
      </c>
      <c r="M200" s="13">
        <f t="shared" si="103"/>
        <v>0</v>
      </c>
      <c r="N200" s="13">
        <f t="shared" ca="1" si="103"/>
        <v>0</v>
      </c>
      <c r="O200" s="13">
        <f t="shared" ca="1" si="103"/>
        <v>0</v>
      </c>
      <c r="P200" s="13">
        <f t="shared" ca="1" si="105"/>
        <v>6</v>
      </c>
      <c r="Q200">
        <f t="shared" si="98"/>
        <v>3</v>
      </c>
      <c r="R200" s="13" t="str">
        <f t="shared" si="104"/>
        <v>3H</v>
      </c>
      <c r="S200" s="13" t="str">
        <f t="shared" si="104"/>
        <v>3G</v>
      </c>
      <c r="T200" s="13" t="str">
        <f t="shared" si="104"/>
        <v>3E</v>
      </c>
      <c r="U200" s="13" t="str">
        <f t="shared" si="104"/>
        <v>3D</v>
      </c>
      <c r="V200" s="13" t="str">
        <f t="shared" si="104"/>
        <v>3A</v>
      </c>
      <c r="W200" s="13" t="str">
        <f t="shared" si="104"/>
        <v>3F</v>
      </c>
      <c r="X200" s="13" t="str">
        <f t="shared" si="104"/>
        <v>3L</v>
      </c>
      <c r="Y200" s="13" t="str">
        <f t="shared" si="104"/>
        <v>3K</v>
      </c>
      <c r="AA200" s="13" t="str">
        <f t="shared" ca="1" si="106"/>
        <v/>
      </c>
      <c r="AB200" s="13" t="str">
        <f t="shared" ca="1" si="107"/>
        <v/>
      </c>
      <c r="AC200" s="13" t="str">
        <f t="shared" ca="1" si="108"/>
        <v/>
      </c>
      <c r="AD200" s="13" t="str">
        <f t="shared" ca="1" si="109"/>
        <v/>
      </c>
      <c r="AE200" s="13" t="str">
        <f t="shared" ca="1" si="110"/>
        <v/>
      </c>
      <c r="AF200" s="13" t="str">
        <f t="shared" ca="1" si="111"/>
        <v/>
      </c>
      <c r="AG200" s="13" t="str">
        <f t="shared" ca="1" si="112"/>
        <v/>
      </c>
      <c r="AH200" s="13" t="str">
        <f t="shared" ca="1" si="113"/>
        <v/>
      </c>
      <c r="AJ200" s="6" t="str">
        <f t="shared" ca="1" si="114"/>
        <v>3C</v>
      </c>
      <c r="AK200" s="13" t="str">
        <f t="shared" ca="1" si="115"/>
        <v>3G</v>
      </c>
      <c r="AL200" s="13" t="str">
        <f t="shared" ca="1" si="116"/>
        <v>3B</v>
      </c>
      <c r="AM200" s="13" t="str">
        <f t="shared" ca="1" si="117"/>
        <v>3D</v>
      </c>
      <c r="AN200" s="13" t="str">
        <f t="shared" ca="1" si="118"/>
        <v>3H</v>
      </c>
      <c r="AO200" s="13" t="str">
        <f t="shared" ca="1" si="119"/>
        <v>3F</v>
      </c>
      <c r="AP200" s="13" t="str">
        <f t="shared" ca="1" si="120"/>
        <v>3E</v>
      </c>
      <c r="AQ200" s="58" t="str">
        <f t="shared" ca="1" si="121"/>
        <v>3I</v>
      </c>
    </row>
    <row r="201" spans="1:43" x14ac:dyDescent="0.2">
      <c r="A201" t="s">
        <v>1342</v>
      </c>
      <c r="D201" s="13">
        <f t="shared" ca="1" si="103"/>
        <v>1</v>
      </c>
      <c r="E201" s="13">
        <f t="shared" si="103"/>
        <v>0</v>
      </c>
      <c r="F201" s="13">
        <f t="shared" si="103"/>
        <v>0</v>
      </c>
      <c r="G201" s="13">
        <f t="shared" ca="1" si="103"/>
        <v>1</v>
      </c>
      <c r="H201" s="13">
        <f t="shared" ca="1" si="103"/>
        <v>1</v>
      </c>
      <c r="I201" s="13">
        <f t="shared" ca="1" si="103"/>
        <v>1</v>
      </c>
      <c r="J201" s="13">
        <f t="shared" ca="1" si="103"/>
        <v>1</v>
      </c>
      <c r="K201" s="13">
        <f t="shared" ca="1" si="103"/>
        <v>1</v>
      </c>
      <c r="L201" s="13">
        <f t="shared" si="103"/>
        <v>0</v>
      </c>
      <c r="M201" s="13">
        <f t="shared" ca="1" si="103"/>
        <v>0</v>
      </c>
      <c r="N201" s="13">
        <f t="shared" si="103"/>
        <v>0</v>
      </c>
      <c r="O201" s="13">
        <f t="shared" ca="1" si="103"/>
        <v>0</v>
      </c>
      <c r="P201" s="13">
        <f t="shared" ca="1" si="105"/>
        <v>6</v>
      </c>
      <c r="Q201">
        <f t="shared" si="98"/>
        <v>3</v>
      </c>
      <c r="R201" s="13" t="str">
        <f t="shared" si="104"/>
        <v>3H</v>
      </c>
      <c r="S201" s="13" t="str">
        <f t="shared" si="104"/>
        <v>3G</v>
      </c>
      <c r="T201" s="13" t="str">
        <f t="shared" si="104"/>
        <v>3J</v>
      </c>
      <c r="U201" s="13" t="str">
        <f t="shared" si="104"/>
        <v>3D</v>
      </c>
      <c r="V201" s="13" t="str">
        <f t="shared" si="104"/>
        <v>3A</v>
      </c>
      <c r="W201" s="13" t="str">
        <f t="shared" si="104"/>
        <v>3F</v>
      </c>
      <c r="X201" s="13" t="str">
        <f t="shared" si="104"/>
        <v>3L</v>
      </c>
      <c r="Y201" s="13" t="str">
        <f t="shared" si="104"/>
        <v>3E</v>
      </c>
      <c r="AA201" s="13" t="str">
        <f t="shared" ca="1" si="106"/>
        <v/>
      </c>
      <c r="AB201" s="13" t="str">
        <f t="shared" ca="1" si="107"/>
        <v/>
      </c>
      <c r="AC201" s="13" t="str">
        <f t="shared" ca="1" si="108"/>
        <v/>
      </c>
      <c r="AD201" s="13" t="str">
        <f t="shared" ca="1" si="109"/>
        <v/>
      </c>
      <c r="AE201" s="13" t="str">
        <f t="shared" ca="1" si="110"/>
        <v/>
      </c>
      <c r="AF201" s="13" t="str">
        <f t="shared" ca="1" si="111"/>
        <v/>
      </c>
      <c r="AG201" s="13" t="str">
        <f t="shared" ca="1" si="112"/>
        <v/>
      </c>
      <c r="AH201" s="13" t="str">
        <f t="shared" ca="1" si="113"/>
        <v/>
      </c>
      <c r="AJ201" s="6" t="str">
        <f t="shared" ca="1" si="114"/>
        <v>3C</v>
      </c>
      <c r="AK201" s="13" t="str">
        <f t="shared" ca="1" si="115"/>
        <v>3G</v>
      </c>
      <c r="AL201" s="13" t="str">
        <f t="shared" ca="1" si="116"/>
        <v>3B</v>
      </c>
      <c r="AM201" s="13" t="str">
        <f t="shared" ca="1" si="117"/>
        <v>3D</v>
      </c>
      <c r="AN201" s="13" t="str">
        <f t="shared" ca="1" si="118"/>
        <v>3H</v>
      </c>
      <c r="AO201" s="13" t="str">
        <f t="shared" ca="1" si="119"/>
        <v>3F</v>
      </c>
      <c r="AP201" s="13" t="str">
        <f t="shared" ca="1" si="120"/>
        <v>3E</v>
      </c>
      <c r="AQ201" s="58" t="str">
        <f t="shared" ca="1" si="121"/>
        <v>3I</v>
      </c>
    </row>
    <row r="202" spans="1:43" x14ac:dyDescent="0.2">
      <c r="A202" t="s">
        <v>1343</v>
      </c>
      <c r="D202" s="13">
        <f t="shared" ca="1" si="103"/>
        <v>1</v>
      </c>
      <c r="E202" s="13">
        <f t="shared" si="103"/>
        <v>0</v>
      </c>
      <c r="F202" s="13">
        <f t="shared" si="103"/>
        <v>0</v>
      </c>
      <c r="G202" s="13">
        <f t="shared" ca="1" si="103"/>
        <v>1</v>
      </c>
      <c r="H202" s="13">
        <f t="shared" ca="1" si="103"/>
        <v>1</v>
      </c>
      <c r="I202" s="13">
        <f t="shared" ca="1" si="103"/>
        <v>1</v>
      </c>
      <c r="J202" s="13">
        <f t="shared" ca="1" si="103"/>
        <v>1</v>
      </c>
      <c r="K202" s="13">
        <f t="shared" ca="1" si="103"/>
        <v>1</v>
      </c>
      <c r="L202" s="13">
        <f t="shared" si="103"/>
        <v>0</v>
      </c>
      <c r="M202" s="13">
        <f t="shared" ca="1" si="103"/>
        <v>0</v>
      </c>
      <c r="N202" s="13">
        <f t="shared" ca="1" si="103"/>
        <v>0</v>
      </c>
      <c r="O202" s="13">
        <f t="shared" si="103"/>
        <v>0</v>
      </c>
      <c r="P202" s="13">
        <f t="shared" ca="1" si="105"/>
        <v>6</v>
      </c>
      <c r="Q202">
        <f t="shared" si="98"/>
        <v>3</v>
      </c>
      <c r="R202" s="13" t="str">
        <f t="shared" si="104"/>
        <v>3H</v>
      </c>
      <c r="S202" s="13" t="str">
        <f t="shared" si="104"/>
        <v>3G</v>
      </c>
      <c r="T202" s="13" t="str">
        <f t="shared" si="104"/>
        <v>3J</v>
      </c>
      <c r="U202" s="13" t="str">
        <f t="shared" si="104"/>
        <v>3D</v>
      </c>
      <c r="V202" s="13" t="str">
        <f t="shared" si="104"/>
        <v>3A</v>
      </c>
      <c r="W202" s="13" t="str">
        <f t="shared" si="104"/>
        <v>3F</v>
      </c>
      <c r="X202" s="13" t="str">
        <f t="shared" si="104"/>
        <v>3E</v>
      </c>
      <c r="Y202" s="13" t="str">
        <f t="shared" si="104"/>
        <v>3K</v>
      </c>
      <c r="AA202" s="13" t="str">
        <f t="shared" ca="1" si="106"/>
        <v/>
      </c>
      <c r="AB202" s="13" t="str">
        <f t="shared" ca="1" si="107"/>
        <v/>
      </c>
      <c r="AC202" s="13" t="str">
        <f t="shared" ca="1" si="108"/>
        <v/>
      </c>
      <c r="AD202" s="13" t="str">
        <f t="shared" ca="1" si="109"/>
        <v/>
      </c>
      <c r="AE202" s="13" t="str">
        <f t="shared" ca="1" si="110"/>
        <v/>
      </c>
      <c r="AF202" s="13" t="str">
        <f t="shared" ca="1" si="111"/>
        <v/>
      </c>
      <c r="AG202" s="13" t="str">
        <f t="shared" ca="1" si="112"/>
        <v/>
      </c>
      <c r="AH202" s="13" t="str">
        <f t="shared" ca="1" si="113"/>
        <v/>
      </c>
      <c r="AJ202" s="6" t="str">
        <f t="shared" ca="1" si="114"/>
        <v>3C</v>
      </c>
      <c r="AK202" s="13" t="str">
        <f t="shared" ca="1" si="115"/>
        <v>3G</v>
      </c>
      <c r="AL202" s="13" t="str">
        <f t="shared" ca="1" si="116"/>
        <v>3B</v>
      </c>
      <c r="AM202" s="13" t="str">
        <f t="shared" ca="1" si="117"/>
        <v>3D</v>
      </c>
      <c r="AN202" s="13" t="str">
        <f t="shared" ca="1" si="118"/>
        <v>3H</v>
      </c>
      <c r="AO202" s="13" t="str">
        <f t="shared" ca="1" si="119"/>
        <v>3F</v>
      </c>
      <c r="AP202" s="13" t="str">
        <f t="shared" ca="1" si="120"/>
        <v>3E</v>
      </c>
      <c r="AQ202" s="58" t="str">
        <f t="shared" ca="1" si="121"/>
        <v>3I</v>
      </c>
    </row>
    <row r="203" spans="1:43" x14ac:dyDescent="0.2">
      <c r="A203" t="s">
        <v>1344</v>
      </c>
      <c r="D203" s="13">
        <f t="shared" ca="1" si="103"/>
        <v>1</v>
      </c>
      <c r="E203" s="13">
        <f t="shared" si="103"/>
        <v>0</v>
      </c>
      <c r="F203" s="13">
        <f t="shared" si="103"/>
        <v>0</v>
      </c>
      <c r="G203" s="13">
        <f t="shared" ca="1" si="103"/>
        <v>1</v>
      </c>
      <c r="H203" s="13">
        <f t="shared" ca="1" si="103"/>
        <v>1</v>
      </c>
      <c r="I203" s="13">
        <f t="shared" ca="1" si="103"/>
        <v>1</v>
      </c>
      <c r="J203" s="13">
        <f t="shared" ca="1" si="103"/>
        <v>1</v>
      </c>
      <c r="K203" s="13">
        <f t="shared" ca="1" si="103"/>
        <v>1</v>
      </c>
      <c r="L203" s="13">
        <f t="shared" ca="1" si="103"/>
        <v>1</v>
      </c>
      <c r="M203" s="13">
        <f t="shared" si="103"/>
        <v>0</v>
      </c>
      <c r="N203" s="13">
        <f t="shared" si="103"/>
        <v>0</v>
      </c>
      <c r="O203" s="13">
        <f t="shared" ca="1" si="103"/>
        <v>0</v>
      </c>
      <c r="P203" s="13">
        <f t="shared" ca="1" si="105"/>
        <v>7</v>
      </c>
      <c r="Q203">
        <f t="shared" si="98"/>
        <v>3</v>
      </c>
      <c r="R203" s="13" t="str">
        <f t="shared" si="104"/>
        <v>3H</v>
      </c>
      <c r="S203" s="13" t="str">
        <f t="shared" si="104"/>
        <v>3G</v>
      </c>
      <c r="T203" s="13" t="str">
        <f t="shared" si="104"/>
        <v>3E</v>
      </c>
      <c r="U203" s="13" t="str">
        <f t="shared" si="104"/>
        <v>3D</v>
      </c>
      <c r="V203" s="13" t="str">
        <f t="shared" si="104"/>
        <v>3A</v>
      </c>
      <c r="W203" s="13" t="str">
        <f t="shared" si="104"/>
        <v>3F</v>
      </c>
      <c r="X203" s="13" t="str">
        <f t="shared" si="104"/>
        <v>3L</v>
      </c>
      <c r="Y203" s="13" t="str">
        <f t="shared" si="104"/>
        <v>3I</v>
      </c>
      <c r="AA203" s="13" t="str">
        <f t="shared" ca="1" si="106"/>
        <v/>
      </c>
      <c r="AB203" s="13" t="str">
        <f t="shared" ca="1" si="107"/>
        <v/>
      </c>
      <c r="AC203" s="13" t="str">
        <f t="shared" ca="1" si="108"/>
        <v/>
      </c>
      <c r="AD203" s="13" t="str">
        <f t="shared" ca="1" si="109"/>
        <v/>
      </c>
      <c r="AE203" s="13" t="str">
        <f t="shared" ca="1" si="110"/>
        <v/>
      </c>
      <c r="AF203" s="13" t="str">
        <f t="shared" ca="1" si="111"/>
        <v/>
      </c>
      <c r="AG203" s="13" t="str">
        <f t="shared" ca="1" si="112"/>
        <v/>
      </c>
      <c r="AH203" s="13" t="str">
        <f t="shared" ca="1" si="113"/>
        <v/>
      </c>
      <c r="AJ203" s="6" t="str">
        <f t="shared" ca="1" si="114"/>
        <v>3C</v>
      </c>
      <c r="AK203" s="13" t="str">
        <f t="shared" ca="1" si="115"/>
        <v>3G</v>
      </c>
      <c r="AL203" s="13" t="str">
        <f t="shared" ca="1" si="116"/>
        <v>3B</v>
      </c>
      <c r="AM203" s="13" t="str">
        <f t="shared" ca="1" si="117"/>
        <v>3D</v>
      </c>
      <c r="AN203" s="13" t="str">
        <f t="shared" ca="1" si="118"/>
        <v>3H</v>
      </c>
      <c r="AO203" s="13" t="str">
        <f t="shared" ca="1" si="119"/>
        <v>3F</v>
      </c>
      <c r="AP203" s="13" t="str">
        <f t="shared" ca="1" si="120"/>
        <v>3E</v>
      </c>
      <c r="AQ203" s="58" t="str">
        <f t="shared" ca="1" si="121"/>
        <v>3I</v>
      </c>
    </row>
    <row r="204" spans="1:43" x14ac:dyDescent="0.2">
      <c r="A204" t="s">
        <v>1345</v>
      </c>
      <c r="D204" s="13">
        <f t="shared" ca="1" si="103"/>
        <v>1</v>
      </c>
      <c r="E204" s="13">
        <f t="shared" si="103"/>
        <v>0</v>
      </c>
      <c r="F204" s="13">
        <f t="shared" si="103"/>
        <v>0</v>
      </c>
      <c r="G204" s="13">
        <f t="shared" ca="1" si="103"/>
        <v>1</v>
      </c>
      <c r="H204" s="13">
        <f t="shared" ca="1" si="103"/>
        <v>1</v>
      </c>
      <c r="I204" s="13">
        <f t="shared" ca="1" si="103"/>
        <v>1</v>
      </c>
      <c r="J204" s="13">
        <f t="shared" ca="1" si="103"/>
        <v>1</v>
      </c>
      <c r="K204" s="13">
        <f t="shared" ca="1" si="103"/>
        <v>1</v>
      </c>
      <c r="L204" s="13">
        <f t="shared" ca="1" si="103"/>
        <v>1</v>
      </c>
      <c r="M204" s="13">
        <f t="shared" si="103"/>
        <v>0</v>
      </c>
      <c r="N204" s="13">
        <f t="shared" ca="1" si="103"/>
        <v>0</v>
      </c>
      <c r="O204" s="13">
        <f t="shared" si="103"/>
        <v>0</v>
      </c>
      <c r="P204" s="13">
        <f t="shared" ca="1" si="105"/>
        <v>7</v>
      </c>
      <c r="Q204">
        <f t="shared" si="98"/>
        <v>3</v>
      </c>
      <c r="R204" s="13" t="str">
        <f t="shared" si="104"/>
        <v>3H</v>
      </c>
      <c r="S204" s="13" t="str">
        <f t="shared" si="104"/>
        <v>3G</v>
      </c>
      <c r="T204" s="13" t="str">
        <f t="shared" si="104"/>
        <v>3E</v>
      </c>
      <c r="U204" s="13" t="str">
        <f t="shared" si="104"/>
        <v>3D</v>
      </c>
      <c r="V204" s="13" t="str">
        <f t="shared" si="104"/>
        <v>3A</v>
      </c>
      <c r="W204" s="13" t="str">
        <f t="shared" si="104"/>
        <v>3F</v>
      </c>
      <c r="X204" s="13" t="str">
        <f t="shared" si="104"/>
        <v>3I</v>
      </c>
      <c r="Y204" s="13" t="str">
        <f t="shared" si="104"/>
        <v>3K</v>
      </c>
      <c r="AA204" s="13" t="str">
        <f t="shared" ca="1" si="106"/>
        <v/>
      </c>
      <c r="AB204" s="13" t="str">
        <f t="shared" ca="1" si="107"/>
        <v/>
      </c>
      <c r="AC204" s="13" t="str">
        <f t="shared" ca="1" si="108"/>
        <v/>
      </c>
      <c r="AD204" s="13" t="str">
        <f t="shared" ca="1" si="109"/>
        <v/>
      </c>
      <c r="AE204" s="13" t="str">
        <f t="shared" ca="1" si="110"/>
        <v/>
      </c>
      <c r="AF204" s="13" t="str">
        <f t="shared" ca="1" si="111"/>
        <v/>
      </c>
      <c r="AG204" s="13" t="str">
        <f t="shared" ca="1" si="112"/>
        <v/>
      </c>
      <c r="AH204" s="13" t="str">
        <f t="shared" ca="1" si="113"/>
        <v/>
      </c>
      <c r="AJ204" s="6" t="str">
        <f t="shared" ca="1" si="114"/>
        <v>3C</v>
      </c>
      <c r="AK204" s="13" t="str">
        <f t="shared" ca="1" si="115"/>
        <v>3G</v>
      </c>
      <c r="AL204" s="13" t="str">
        <f t="shared" ca="1" si="116"/>
        <v>3B</v>
      </c>
      <c r="AM204" s="13" t="str">
        <f t="shared" ca="1" si="117"/>
        <v>3D</v>
      </c>
      <c r="AN204" s="13" t="str">
        <f t="shared" ca="1" si="118"/>
        <v>3H</v>
      </c>
      <c r="AO204" s="13" t="str">
        <f t="shared" ca="1" si="119"/>
        <v>3F</v>
      </c>
      <c r="AP204" s="13" t="str">
        <f t="shared" ca="1" si="120"/>
        <v>3E</v>
      </c>
      <c r="AQ204" s="58" t="str">
        <f t="shared" ca="1" si="121"/>
        <v>3I</v>
      </c>
    </row>
    <row r="205" spans="1:43" x14ac:dyDescent="0.2">
      <c r="A205" t="s">
        <v>1346</v>
      </c>
      <c r="D205" s="13">
        <f t="shared" ref="D205:O214" ca="1" si="122">IF(IFERROR(FIND(D$3,$A205),0)&gt;0,D$4,0)</f>
        <v>1</v>
      </c>
      <c r="E205" s="13">
        <f t="shared" si="122"/>
        <v>0</v>
      </c>
      <c r="F205" s="13">
        <f t="shared" si="122"/>
        <v>0</v>
      </c>
      <c r="G205" s="13">
        <f t="shared" ca="1" si="122"/>
        <v>1</v>
      </c>
      <c r="H205" s="13">
        <f t="shared" ca="1" si="122"/>
        <v>1</v>
      </c>
      <c r="I205" s="13">
        <f t="shared" ca="1" si="122"/>
        <v>1</v>
      </c>
      <c r="J205" s="13">
        <f t="shared" ca="1" si="122"/>
        <v>1</v>
      </c>
      <c r="K205" s="13">
        <f t="shared" ca="1" si="122"/>
        <v>1</v>
      </c>
      <c r="L205" s="13">
        <f t="shared" ca="1" si="122"/>
        <v>1</v>
      </c>
      <c r="M205" s="13">
        <f t="shared" ca="1" si="122"/>
        <v>0</v>
      </c>
      <c r="N205" s="13">
        <f t="shared" si="122"/>
        <v>0</v>
      </c>
      <c r="O205" s="13">
        <f t="shared" si="122"/>
        <v>0</v>
      </c>
      <c r="P205" s="13">
        <f t="shared" ca="1" si="105"/>
        <v>7</v>
      </c>
      <c r="Q205">
        <f t="shared" si="98"/>
        <v>3</v>
      </c>
      <c r="R205" s="13" t="str">
        <f t="shared" ref="R205:Y214" si="123">RIGHT(LEFT($A205,R$3+$Q205),2)</f>
        <v>3H</v>
      </c>
      <c r="S205" s="13" t="str">
        <f t="shared" si="123"/>
        <v>3G</v>
      </c>
      <c r="T205" s="13" t="str">
        <f t="shared" si="123"/>
        <v>3J</v>
      </c>
      <c r="U205" s="13" t="str">
        <f t="shared" si="123"/>
        <v>3D</v>
      </c>
      <c r="V205" s="13" t="str">
        <f t="shared" si="123"/>
        <v>3A</v>
      </c>
      <c r="W205" s="13" t="str">
        <f t="shared" si="123"/>
        <v>3F</v>
      </c>
      <c r="X205" s="13" t="str">
        <f t="shared" si="123"/>
        <v>3E</v>
      </c>
      <c r="Y205" s="13" t="str">
        <f t="shared" si="123"/>
        <v>3I</v>
      </c>
      <c r="AA205" s="13" t="str">
        <f t="shared" ca="1" si="106"/>
        <v/>
      </c>
      <c r="AB205" s="13" t="str">
        <f t="shared" ca="1" si="107"/>
        <v/>
      </c>
      <c r="AC205" s="13" t="str">
        <f t="shared" ca="1" si="108"/>
        <v/>
      </c>
      <c r="AD205" s="13" t="str">
        <f t="shared" ca="1" si="109"/>
        <v/>
      </c>
      <c r="AE205" s="13" t="str">
        <f t="shared" ca="1" si="110"/>
        <v/>
      </c>
      <c r="AF205" s="13" t="str">
        <f t="shared" ca="1" si="111"/>
        <v/>
      </c>
      <c r="AG205" s="13" t="str">
        <f t="shared" ca="1" si="112"/>
        <v/>
      </c>
      <c r="AH205" s="13" t="str">
        <f t="shared" ca="1" si="113"/>
        <v/>
      </c>
      <c r="AJ205" s="6" t="str">
        <f t="shared" ca="1" si="114"/>
        <v>3C</v>
      </c>
      <c r="AK205" s="13" t="str">
        <f t="shared" ca="1" si="115"/>
        <v>3G</v>
      </c>
      <c r="AL205" s="13" t="str">
        <f t="shared" ca="1" si="116"/>
        <v>3B</v>
      </c>
      <c r="AM205" s="13" t="str">
        <f t="shared" ca="1" si="117"/>
        <v>3D</v>
      </c>
      <c r="AN205" s="13" t="str">
        <f t="shared" ca="1" si="118"/>
        <v>3H</v>
      </c>
      <c r="AO205" s="13" t="str">
        <f t="shared" ca="1" si="119"/>
        <v>3F</v>
      </c>
      <c r="AP205" s="13" t="str">
        <f t="shared" ca="1" si="120"/>
        <v>3E</v>
      </c>
      <c r="AQ205" s="58" t="str">
        <f t="shared" ca="1" si="121"/>
        <v>3I</v>
      </c>
    </row>
    <row r="206" spans="1:43" x14ac:dyDescent="0.2">
      <c r="A206" t="s">
        <v>1347</v>
      </c>
      <c r="D206" s="13">
        <f t="shared" ca="1" si="122"/>
        <v>1</v>
      </c>
      <c r="E206" s="13">
        <f t="shared" si="122"/>
        <v>0</v>
      </c>
      <c r="F206" s="13">
        <f t="shared" ca="1" si="122"/>
        <v>1</v>
      </c>
      <c r="G206" s="13">
        <f t="shared" si="122"/>
        <v>0</v>
      </c>
      <c r="H206" s="13">
        <f t="shared" si="122"/>
        <v>0</v>
      </c>
      <c r="I206" s="13">
        <f t="shared" si="122"/>
        <v>0</v>
      </c>
      <c r="J206" s="13">
        <f t="shared" ca="1" si="122"/>
        <v>1</v>
      </c>
      <c r="K206" s="13">
        <f t="shared" ca="1" si="122"/>
        <v>1</v>
      </c>
      <c r="L206" s="13">
        <f t="shared" ca="1" si="122"/>
        <v>1</v>
      </c>
      <c r="M206" s="13">
        <f t="shared" ca="1" si="122"/>
        <v>0</v>
      </c>
      <c r="N206" s="13">
        <f t="shared" ca="1" si="122"/>
        <v>0</v>
      </c>
      <c r="O206" s="13">
        <f t="shared" ca="1" si="122"/>
        <v>0</v>
      </c>
      <c r="P206" s="13">
        <f t="shared" ca="1" si="105"/>
        <v>5</v>
      </c>
      <c r="Q206">
        <f t="shared" si="98"/>
        <v>3</v>
      </c>
      <c r="R206" s="13" t="str">
        <f t="shared" si="123"/>
        <v>3H</v>
      </c>
      <c r="S206" s="13" t="str">
        <f t="shared" si="123"/>
        <v>3J</v>
      </c>
      <c r="T206" s="13" t="str">
        <f t="shared" si="123"/>
        <v>3I</v>
      </c>
      <c r="U206" s="13" t="str">
        <f t="shared" si="123"/>
        <v>3C</v>
      </c>
      <c r="V206" s="13" t="str">
        <f t="shared" si="123"/>
        <v>3A</v>
      </c>
      <c r="W206" s="13" t="str">
        <f t="shared" si="123"/>
        <v>3G</v>
      </c>
      <c r="X206" s="13" t="str">
        <f t="shared" si="123"/>
        <v>3L</v>
      </c>
      <c r="Y206" s="13" t="str">
        <f t="shared" si="123"/>
        <v>3K</v>
      </c>
      <c r="AA206" s="13" t="str">
        <f t="shared" ca="1" si="106"/>
        <v/>
      </c>
      <c r="AB206" s="13" t="str">
        <f t="shared" ca="1" si="107"/>
        <v/>
      </c>
      <c r="AC206" s="13" t="str">
        <f t="shared" ca="1" si="108"/>
        <v/>
      </c>
      <c r="AD206" s="13" t="str">
        <f t="shared" ca="1" si="109"/>
        <v/>
      </c>
      <c r="AE206" s="13" t="str">
        <f t="shared" ca="1" si="110"/>
        <v/>
      </c>
      <c r="AF206" s="13" t="str">
        <f t="shared" ca="1" si="111"/>
        <v/>
      </c>
      <c r="AG206" s="13" t="str">
        <f t="shared" ca="1" si="112"/>
        <v/>
      </c>
      <c r="AH206" s="13" t="str">
        <f t="shared" ca="1" si="113"/>
        <v/>
      </c>
      <c r="AJ206" s="6" t="str">
        <f t="shared" ca="1" si="114"/>
        <v>3C</v>
      </c>
      <c r="AK206" s="13" t="str">
        <f t="shared" ca="1" si="115"/>
        <v>3G</v>
      </c>
      <c r="AL206" s="13" t="str">
        <f t="shared" ca="1" si="116"/>
        <v>3B</v>
      </c>
      <c r="AM206" s="13" t="str">
        <f t="shared" ca="1" si="117"/>
        <v>3D</v>
      </c>
      <c r="AN206" s="13" t="str">
        <f t="shared" ca="1" si="118"/>
        <v>3H</v>
      </c>
      <c r="AO206" s="13" t="str">
        <f t="shared" ca="1" si="119"/>
        <v>3F</v>
      </c>
      <c r="AP206" s="13" t="str">
        <f t="shared" ca="1" si="120"/>
        <v>3E</v>
      </c>
      <c r="AQ206" s="58" t="str">
        <f t="shared" ca="1" si="121"/>
        <v>3I</v>
      </c>
    </row>
    <row r="207" spans="1:43" x14ac:dyDescent="0.2">
      <c r="A207" t="s">
        <v>1348</v>
      </c>
      <c r="D207" s="13">
        <f t="shared" ca="1" si="122"/>
        <v>1</v>
      </c>
      <c r="E207" s="13">
        <f t="shared" si="122"/>
        <v>0</v>
      </c>
      <c r="F207" s="13">
        <f t="shared" ca="1" si="122"/>
        <v>1</v>
      </c>
      <c r="G207" s="13">
        <f t="shared" si="122"/>
        <v>0</v>
      </c>
      <c r="H207" s="13">
        <f t="shared" si="122"/>
        <v>0</v>
      </c>
      <c r="I207" s="13">
        <f t="shared" ca="1" si="122"/>
        <v>1</v>
      </c>
      <c r="J207" s="13">
        <f t="shared" si="122"/>
        <v>0</v>
      </c>
      <c r="K207" s="13">
        <f t="shared" ca="1" si="122"/>
        <v>1</v>
      </c>
      <c r="L207" s="13">
        <f t="shared" ca="1" si="122"/>
        <v>1</v>
      </c>
      <c r="M207" s="13">
        <f t="shared" ca="1" si="122"/>
        <v>0</v>
      </c>
      <c r="N207" s="13">
        <f t="shared" ca="1" si="122"/>
        <v>0</v>
      </c>
      <c r="O207" s="13">
        <f t="shared" ca="1" si="122"/>
        <v>0</v>
      </c>
      <c r="P207" s="13">
        <f t="shared" ca="1" si="105"/>
        <v>5</v>
      </c>
      <c r="Q207">
        <f t="shared" si="98"/>
        <v>3</v>
      </c>
      <c r="R207" s="13" t="str">
        <f t="shared" si="123"/>
        <v>3H</v>
      </c>
      <c r="S207" s="13" t="str">
        <f t="shared" si="123"/>
        <v>3J</v>
      </c>
      <c r="T207" s="13" t="str">
        <f t="shared" si="123"/>
        <v>3I</v>
      </c>
      <c r="U207" s="13" t="str">
        <f t="shared" si="123"/>
        <v>3C</v>
      </c>
      <c r="V207" s="13" t="str">
        <f t="shared" si="123"/>
        <v>3A</v>
      </c>
      <c r="W207" s="13" t="str">
        <f t="shared" si="123"/>
        <v>3F</v>
      </c>
      <c r="X207" s="13" t="str">
        <f t="shared" si="123"/>
        <v>3L</v>
      </c>
      <c r="Y207" s="13" t="str">
        <f t="shared" si="123"/>
        <v>3K</v>
      </c>
      <c r="AA207" s="13" t="str">
        <f t="shared" ca="1" si="106"/>
        <v/>
      </c>
      <c r="AB207" s="13" t="str">
        <f t="shared" ca="1" si="107"/>
        <v/>
      </c>
      <c r="AC207" s="13" t="str">
        <f t="shared" ca="1" si="108"/>
        <v/>
      </c>
      <c r="AD207" s="13" t="str">
        <f t="shared" ca="1" si="109"/>
        <v/>
      </c>
      <c r="AE207" s="13" t="str">
        <f t="shared" ca="1" si="110"/>
        <v/>
      </c>
      <c r="AF207" s="13" t="str">
        <f t="shared" ca="1" si="111"/>
        <v/>
      </c>
      <c r="AG207" s="13" t="str">
        <f t="shared" ca="1" si="112"/>
        <v/>
      </c>
      <c r="AH207" s="13" t="str">
        <f t="shared" ca="1" si="113"/>
        <v/>
      </c>
      <c r="AJ207" s="6" t="str">
        <f t="shared" ca="1" si="114"/>
        <v>3C</v>
      </c>
      <c r="AK207" s="13" t="str">
        <f t="shared" ca="1" si="115"/>
        <v>3G</v>
      </c>
      <c r="AL207" s="13" t="str">
        <f t="shared" ca="1" si="116"/>
        <v>3B</v>
      </c>
      <c r="AM207" s="13" t="str">
        <f t="shared" ca="1" si="117"/>
        <v>3D</v>
      </c>
      <c r="AN207" s="13" t="str">
        <f t="shared" ca="1" si="118"/>
        <v>3H</v>
      </c>
      <c r="AO207" s="13" t="str">
        <f t="shared" ca="1" si="119"/>
        <v>3F</v>
      </c>
      <c r="AP207" s="13" t="str">
        <f t="shared" ca="1" si="120"/>
        <v>3E</v>
      </c>
      <c r="AQ207" s="58" t="str">
        <f t="shared" ca="1" si="121"/>
        <v>3I</v>
      </c>
    </row>
    <row r="208" spans="1:43" x14ac:dyDescent="0.2">
      <c r="A208" t="s">
        <v>1349</v>
      </c>
      <c r="D208" s="13">
        <f t="shared" ca="1" si="122"/>
        <v>1</v>
      </c>
      <c r="E208" s="13">
        <f t="shared" si="122"/>
        <v>0</v>
      </c>
      <c r="F208" s="13">
        <f t="shared" ca="1" si="122"/>
        <v>1</v>
      </c>
      <c r="G208" s="13">
        <f t="shared" si="122"/>
        <v>0</v>
      </c>
      <c r="H208" s="13">
        <f t="shared" si="122"/>
        <v>0</v>
      </c>
      <c r="I208" s="13">
        <f t="shared" ca="1" si="122"/>
        <v>1</v>
      </c>
      <c r="J208" s="13">
        <f t="shared" ca="1" si="122"/>
        <v>1</v>
      </c>
      <c r="K208" s="13">
        <f t="shared" si="122"/>
        <v>0</v>
      </c>
      <c r="L208" s="13">
        <f t="shared" ca="1" si="122"/>
        <v>1</v>
      </c>
      <c r="M208" s="13">
        <f t="shared" ca="1" si="122"/>
        <v>0</v>
      </c>
      <c r="N208" s="13">
        <f t="shared" ca="1" si="122"/>
        <v>0</v>
      </c>
      <c r="O208" s="13">
        <f t="shared" ca="1" si="122"/>
        <v>0</v>
      </c>
      <c r="P208" s="13">
        <f t="shared" ca="1" si="105"/>
        <v>5</v>
      </c>
      <c r="Q208">
        <f t="shared" si="98"/>
        <v>3</v>
      </c>
      <c r="R208" s="13" t="str">
        <f t="shared" si="123"/>
        <v>3I</v>
      </c>
      <c r="S208" s="13" t="str">
        <f t="shared" si="123"/>
        <v>3G</v>
      </c>
      <c r="T208" s="13" t="str">
        <f t="shared" si="123"/>
        <v>3J</v>
      </c>
      <c r="U208" s="13" t="str">
        <f t="shared" si="123"/>
        <v>3C</v>
      </c>
      <c r="V208" s="13" t="str">
        <f t="shared" si="123"/>
        <v>3A</v>
      </c>
      <c r="W208" s="13" t="str">
        <f t="shared" si="123"/>
        <v>3F</v>
      </c>
      <c r="X208" s="13" t="str">
        <f t="shared" si="123"/>
        <v>3L</v>
      </c>
      <c r="Y208" s="13" t="str">
        <f t="shared" si="123"/>
        <v>3K</v>
      </c>
      <c r="AA208" s="13" t="str">
        <f t="shared" ca="1" si="106"/>
        <v/>
      </c>
      <c r="AB208" s="13" t="str">
        <f t="shared" ca="1" si="107"/>
        <v/>
      </c>
      <c r="AC208" s="13" t="str">
        <f t="shared" ca="1" si="108"/>
        <v/>
      </c>
      <c r="AD208" s="13" t="str">
        <f t="shared" ca="1" si="109"/>
        <v/>
      </c>
      <c r="AE208" s="13" t="str">
        <f t="shared" ca="1" si="110"/>
        <v/>
      </c>
      <c r="AF208" s="13" t="str">
        <f t="shared" ca="1" si="111"/>
        <v/>
      </c>
      <c r="AG208" s="13" t="str">
        <f t="shared" ca="1" si="112"/>
        <v/>
      </c>
      <c r="AH208" s="13" t="str">
        <f t="shared" ca="1" si="113"/>
        <v/>
      </c>
      <c r="AJ208" s="6" t="str">
        <f t="shared" ca="1" si="114"/>
        <v>3C</v>
      </c>
      <c r="AK208" s="13" t="str">
        <f t="shared" ca="1" si="115"/>
        <v>3G</v>
      </c>
      <c r="AL208" s="13" t="str">
        <f t="shared" ca="1" si="116"/>
        <v>3B</v>
      </c>
      <c r="AM208" s="13" t="str">
        <f t="shared" ca="1" si="117"/>
        <v>3D</v>
      </c>
      <c r="AN208" s="13" t="str">
        <f t="shared" ca="1" si="118"/>
        <v>3H</v>
      </c>
      <c r="AO208" s="13" t="str">
        <f t="shared" ca="1" si="119"/>
        <v>3F</v>
      </c>
      <c r="AP208" s="13" t="str">
        <f t="shared" ca="1" si="120"/>
        <v>3E</v>
      </c>
      <c r="AQ208" s="58" t="str">
        <f t="shared" ca="1" si="121"/>
        <v>3I</v>
      </c>
    </row>
    <row r="209" spans="1:43" x14ac:dyDescent="0.2">
      <c r="A209" t="s">
        <v>1350</v>
      </c>
      <c r="D209" s="13">
        <f t="shared" ca="1" si="122"/>
        <v>1</v>
      </c>
      <c r="E209" s="13">
        <f t="shared" si="122"/>
        <v>0</v>
      </c>
      <c r="F209" s="13">
        <f t="shared" ca="1" si="122"/>
        <v>1</v>
      </c>
      <c r="G209" s="13">
        <f t="shared" si="122"/>
        <v>0</v>
      </c>
      <c r="H209" s="13">
        <f t="shared" si="122"/>
        <v>0</v>
      </c>
      <c r="I209" s="13">
        <f t="shared" ca="1" si="122"/>
        <v>1</v>
      </c>
      <c r="J209" s="13">
        <f t="shared" ca="1" si="122"/>
        <v>1</v>
      </c>
      <c r="K209" s="13">
        <f t="shared" ca="1" si="122"/>
        <v>1</v>
      </c>
      <c r="L209" s="13">
        <f t="shared" si="122"/>
        <v>0</v>
      </c>
      <c r="M209" s="13">
        <f t="shared" ca="1" si="122"/>
        <v>0</v>
      </c>
      <c r="N209" s="13">
        <f t="shared" ca="1" si="122"/>
        <v>0</v>
      </c>
      <c r="O209" s="13">
        <f t="shared" ca="1" si="122"/>
        <v>0</v>
      </c>
      <c r="P209" s="13">
        <f t="shared" ca="1" si="105"/>
        <v>5</v>
      </c>
      <c r="Q209">
        <f t="shared" si="98"/>
        <v>3</v>
      </c>
      <c r="R209" s="13" t="str">
        <f t="shared" si="123"/>
        <v>3H</v>
      </c>
      <c r="S209" s="13" t="str">
        <f t="shared" si="123"/>
        <v>3G</v>
      </c>
      <c r="T209" s="13" t="str">
        <f t="shared" si="123"/>
        <v>3J</v>
      </c>
      <c r="U209" s="13" t="str">
        <f t="shared" si="123"/>
        <v>3C</v>
      </c>
      <c r="V209" s="13" t="str">
        <f t="shared" si="123"/>
        <v>3A</v>
      </c>
      <c r="W209" s="13" t="str">
        <f t="shared" si="123"/>
        <v>3F</v>
      </c>
      <c r="X209" s="13" t="str">
        <f t="shared" si="123"/>
        <v>3L</v>
      </c>
      <c r="Y209" s="13" t="str">
        <f t="shared" si="123"/>
        <v>3K</v>
      </c>
      <c r="AA209" s="13" t="str">
        <f t="shared" ca="1" si="106"/>
        <v/>
      </c>
      <c r="AB209" s="13" t="str">
        <f t="shared" ca="1" si="107"/>
        <v/>
      </c>
      <c r="AC209" s="13" t="str">
        <f t="shared" ca="1" si="108"/>
        <v/>
      </c>
      <c r="AD209" s="13" t="str">
        <f t="shared" ca="1" si="109"/>
        <v/>
      </c>
      <c r="AE209" s="13" t="str">
        <f t="shared" ca="1" si="110"/>
        <v/>
      </c>
      <c r="AF209" s="13" t="str">
        <f t="shared" ca="1" si="111"/>
        <v/>
      </c>
      <c r="AG209" s="13" t="str">
        <f t="shared" ca="1" si="112"/>
        <v/>
      </c>
      <c r="AH209" s="13" t="str">
        <f t="shared" ca="1" si="113"/>
        <v/>
      </c>
      <c r="AJ209" s="6" t="str">
        <f t="shared" ca="1" si="114"/>
        <v>3C</v>
      </c>
      <c r="AK209" s="13" t="str">
        <f t="shared" ca="1" si="115"/>
        <v>3G</v>
      </c>
      <c r="AL209" s="13" t="str">
        <f t="shared" ca="1" si="116"/>
        <v>3B</v>
      </c>
      <c r="AM209" s="13" t="str">
        <f t="shared" ca="1" si="117"/>
        <v>3D</v>
      </c>
      <c r="AN209" s="13" t="str">
        <f t="shared" ca="1" si="118"/>
        <v>3H</v>
      </c>
      <c r="AO209" s="13" t="str">
        <f t="shared" ca="1" si="119"/>
        <v>3F</v>
      </c>
      <c r="AP209" s="13" t="str">
        <f t="shared" ca="1" si="120"/>
        <v>3E</v>
      </c>
      <c r="AQ209" s="58" t="str">
        <f t="shared" ca="1" si="121"/>
        <v>3I</v>
      </c>
    </row>
    <row r="210" spans="1:43" x14ac:dyDescent="0.2">
      <c r="A210" t="s">
        <v>1351</v>
      </c>
      <c r="D210" s="13">
        <f t="shared" ca="1" si="122"/>
        <v>1</v>
      </c>
      <c r="E210" s="13">
        <f t="shared" si="122"/>
        <v>0</v>
      </c>
      <c r="F210" s="13">
        <f t="shared" ca="1" si="122"/>
        <v>1</v>
      </c>
      <c r="G210" s="13">
        <f t="shared" si="122"/>
        <v>0</v>
      </c>
      <c r="H210" s="13">
        <f t="shared" si="122"/>
        <v>0</v>
      </c>
      <c r="I210" s="13">
        <f t="shared" ca="1" si="122"/>
        <v>1</v>
      </c>
      <c r="J210" s="13">
        <f t="shared" ca="1" si="122"/>
        <v>1</v>
      </c>
      <c r="K210" s="13">
        <f t="shared" ca="1" si="122"/>
        <v>1</v>
      </c>
      <c r="L210" s="13">
        <f t="shared" ca="1" si="122"/>
        <v>1</v>
      </c>
      <c r="M210" s="13">
        <f t="shared" si="122"/>
        <v>0</v>
      </c>
      <c r="N210" s="13">
        <f t="shared" ca="1" si="122"/>
        <v>0</v>
      </c>
      <c r="O210" s="13">
        <f t="shared" ca="1" si="122"/>
        <v>0</v>
      </c>
      <c r="P210" s="13">
        <f t="shared" ca="1" si="105"/>
        <v>6</v>
      </c>
      <c r="Q210">
        <f t="shared" si="98"/>
        <v>3</v>
      </c>
      <c r="R210" s="13" t="str">
        <f t="shared" si="123"/>
        <v>3H</v>
      </c>
      <c r="S210" s="13" t="str">
        <f t="shared" si="123"/>
        <v>3G</v>
      </c>
      <c r="T210" s="13" t="str">
        <f t="shared" si="123"/>
        <v>3I</v>
      </c>
      <c r="U210" s="13" t="str">
        <f t="shared" si="123"/>
        <v>3C</v>
      </c>
      <c r="V210" s="13" t="str">
        <f t="shared" si="123"/>
        <v>3A</v>
      </c>
      <c r="W210" s="13" t="str">
        <f t="shared" si="123"/>
        <v>3F</v>
      </c>
      <c r="X210" s="13" t="str">
        <f t="shared" si="123"/>
        <v>3L</v>
      </c>
      <c r="Y210" s="13" t="str">
        <f t="shared" si="123"/>
        <v>3K</v>
      </c>
      <c r="AA210" s="13" t="str">
        <f t="shared" ca="1" si="106"/>
        <v/>
      </c>
      <c r="AB210" s="13" t="str">
        <f t="shared" ca="1" si="107"/>
        <v/>
      </c>
      <c r="AC210" s="13" t="str">
        <f t="shared" ca="1" si="108"/>
        <v/>
      </c>
      <c r="AD210" s="13" t="str">
        <f t="shared" ca="1" si="109"/>
        <v/>
      </c>
      <c r="AE210" s="13" t="str">
        <f t="shared" ca="1" si="110"/>
        <v/>
      </c>
      <c r="AF210" s="13" t="str">
        <f t="shared" ca="1" si="111"/>
        <v/>
      </c>
      <c r="AG210" s="13" t="str">
        <f t="shared" ca="1" si="112"/>
        <v/>
      </c>
      <c r="AH210" s="13" t="str">
        <f t="shared" ca="1" si="113"/>
        <v/>
      </c>
      <c r="AJ210" s="6" t="str">
        <f t="shared" ca="1" si="114"/>
        <v>3C</v>
      </c>
      <c r="AK210" s="13" t="str">
        <f t="shared" ca="1" si="115"/>
        <v>3G</v>
      </c>
      <c r="AL210" s="13" t="str">
        <f t="shared" ca="1" si="116"/>
        <v>3B</v>
      </c>
      <c r="AM210" s="13" t="str">
        <f t="shared" ca="1" si="117"/>
        <v>3D</v>
      </c>
      <c r="AN210" s="13" t="str">
        <f t="shared" ca="1" si="118"/>
        <v>3H</v>
      </c>
      <c r="AO210" s="13" t="str">
        <f t="shared" ca="1" si="119"/>
        <v>3F</v>
      </c>
      <c r="AP210" s="13" t="str">
        <f t="shared" ca="1" si="120"/>
        <v>3E</v>
      </c>
      <c r="AQ210" s="58" t="str">
        <f t="shared" ca="1" si="121"/>
        <v>3I</v>
      </c>
    </row>
    <row r="211" spans="1:43" x14ac:dyDescent="0.2">
      <c r="A211" t="s">
        <v>1352</v>
      </c>
      <c r="D211" s="13">
        <f t="shared" ca="1" si="122"/>
        <v>1</v>
      </c>
      <c r="E211" s="13">
        <f t="shared" si="122"/>
        <v>0</v>
      </c>
      <c r="F211" s="13">
        <f t="shared" ca="1" si="122"/>
        <v>1</v>
      </c>
      <c r="G211" s="13">
        <f t="shared" si="122"/>
        <v>0</v>
      </c>
      <c r="H211" s="13">
        <f t="shared" si="122"/>
        <v>0</v>
      </c>
      <c r="I211" s="13">
        <f t="shared" ca="1" si="122"/>
        <v>1</v>
      </c>
      <c r="J211" s="13">
        <f t="shared" ca="1" si="122"/>
        <v>1</v>
      </c>
      <c r="K211" s="13">
        <f t="shared" ca="1" si="122"/>
        <v>1</v>
      </c>
      <c r="L211" s="13">
        <f t="shared" ca="1" si="122"/>
        <v>1</v>
      </c>
      <c r="M211" s="13">
        <f t="shared" ca="1" si="122"/>
        <v>0</v>
      </c>
      <c r="N211" s="13">
        <f t="shared" si="122"/>
        <v>0</v>
      </c>
      <c r="O211" s="13">
        <f t="shared" ca="1" si="122"/>
        <v>0</v>
      </c>
      <c r="P211" s="13">
        <f t="shared" ca="1" si="105"/>
        <v>6</v>
      </c>
      <c r="Q211">
        <f t="shared" si="98"/>
        <v>3</v>
      </c>
      <c r="R211" s="13" t="str">
        <f t="shared" si="123"/>
        <v>3H</v>
      </c>
      <c r="S211" s="13" t="str">
        <f t="shared" si="123"/>
        <v>3G</v>
      </c>
      <c r="T211" s="13" t="str">
        <f t="shared" si="123"/>
        <v>3J</v>
      </c>
      <c r="U211" s="13" t="str">
        <f t="shared" si="123"/>
        <v>3C</v>
      </c>
      <c r="V211" s="13" t="str">
        <f t="shared" si="123"/>
        <v>3A</v>
      </c>
      <c r="W211" s="13" t="str">
        <f t="shared" si="123"/>
        <v>3F</v>
      </c>
      <c r="X211" s="13" t="str">
        <f t="shared" si="123"/>
        <v>3L</v>
      </c>
      <c r="Y211" s="13" t="str">
        <f t="shared" si="123"/>
        <v>3I</v>
      </c>
      <c r="AA211" s="13" t="str">
        <f t="shared" ca="1" si="106"/>
        <v/>
      </c>
      <c r="AB211" s="13" t="str">
        <f t="shared" ca="1" si="107"/>
        <v/>
      </c>
      <c r="AC211" s="13" t="str">
        <f t="shared" ca="1" si="108"/>
        <v/>
      </c>
      <c r="AD211" s="13" t="str">
        <f t="shared" ca="1" si="109"/>
        <v/>
      </c>
      <c r="AE211" s="13" t="str">
        <f t="shared" ca="1" si="110"/>
        <v/>
      </c>
      <c r="AF211" s="13" t="str">
        <f t="shared" ca="1" si="111"/>
        <v/>
      </c>
      <c r="AG211" s="13" t="str">
        <f t="shared" ca="1" si="112"/>
        <v/>
      </c>
      <c r="AH211" s="13" t="str">
        <f t="shared" ca="1" si="113"/>
        <v/>
      </c>
      <c r="AJ211" s="6" t="str">
        <f t="shared" ca="1" si="114"/>
        <v>3C</v>
      </c>
      <c r="AK211" s="13" t="str">
        <f t="shared" ca="1" si="115"/>
        <v>3G</v>
      </c>
      <c r="AL211" s="13" t="str">
        <f t="shared" ca="1" si="116"/>
        <v>3B</v>
      </c>
      <c r="AM211" s="13" t="str">
        <f t="shared" ca="1" si="117"/>
        <v>3D</v>
      </c>
      <c r="AN211" s="13" t="str">
        <f t="shared" ca="1" si="118"/>
        <v>3H</v>
      </c>
      <c r="AO211" s="13" t="str">
        <f t="shared" ca="1" si="119"/>
        <v>3F</v>
      </c>
      <c r="AP211" s="13" t="str">
        <f t="shared" ca="1" si="120"/>
        <v>3E</v>
      </c>
      <c r="AQ211" s="58" t="str">
        <f t="shared" ca="1" si="121"/>
        <v>3I</v>
      </c>
    </row>
    <row r="212" spans="1:43" x14ac:dyDescent="0.2">
      <c r="A212" t="s">
        <v>1353</v>
      </c>
      <c r="D212" s="13">
        <f t="shared" ca="1" si="122"/>
        <v>1</v>
      </c>
      <c r="E212" s="13">
        <f t="shared" si="122"/>
        <v>0</v>
      </c>
      <c r="F212" s="13">
        <f t="shared" ca="1" si="122"/>
        <v>1</v>
      </c>
      <c r="G212" s="13">
        <f t="shared" si="122"/>
        <v>0</v>
      </c>
      <c r="H212" s="13">
        <f t="shared" si="122"/>
        <v>0</v>
      </c>
      <c r="I212" s="13">
        <f t="shared" ca="1" si="122"/>
        <v>1</v>
      </c>
      <c r="J212" s="13">
        <f t="shared" ca="1" si="122"/>
        <v>1</v>
      </c>
      <c r="K212" s="13">
        <f t="shared" ca="1" si="122"/>
        <v>1</v>
      </c>
      <c r="L212" s="13">
        <f t="shared" ca="1" si="122"/>
        <v>1</v>
      </c>
      <c r="M212" s="13">
        <f t="shared" ca="1" si="122"/>
        <v>0</v>
      </c>
      <c r="N212" s="13">
        <f t="shared" ca="1" si="122"/>
        <v>0</v>
      </c>
      <c r="O212" s="13">
        <f t="shared" si="122"/>
        <v>0</v>
      </c>
      <c r="P212" s="13">
        <f t="shared" ca="1" si="105"/>
        <v>6</v>
      </c>
      <c r="Q212">
        <f t="shared" si="98"/>
        <v>3</v>
      </c>
      <c r="R212" s="13" t="str">
        <f t="shared" si="123"/>
        <v>3H</v>
      </c>
      <c r="S212" s="13" t="str">
        <f t="shared" si="123"/>
        <v>3G</v>
      </c>
      <c r="T212" s="13" t="str">
        <f t="shared" si="123"/>
        <v>3J</v>
      </c>
      <c r="U212" s="13" t="str">
        <f t="shared" si="123"/>
        <v>3C</v>
      </c>
      <c r="V212" s="13" t="str">
        <f t="shared" si="123"/>
        <v>3A</v>
      </c>
      <c r="W212" s="13" t="str">
        <f t="shared" si="123"/>
        <v>3F</v>
      </c>
      <c r="X212" s="13" t="str">
        <f t="shared" si="123"/>
        <v>3I</v>
      </c>
      <c r="Y212" s="13" t="str">
        <f t="shared" si="123"/>
        <v>3K</v>
      </c>
      <c r="AA212" s="13" t="str">
        <f t="shared" ca="1" si="106"/>
        <v/>
      </c>
      <c r="AB212" s="13" t="str">
        <f t="shared" ca="1" si="107"/>
        <v/>
      </c>
      <c r="AC212" s="13" t="str">
        <f t="shared" ca="1" si="108"/>
        <v/>
      </c>
      <c r="AD212" s="13" t="str">
        <f t="shared" ca="1" si="109"/>
        <v/>
      </c>
      <c r="AE212" s="13" t="str">
        <f t="shared" ca="1" si="110"/>
        <v/>
      </c>
      <c r="AF212" s="13" t="str">
        <f t="shared" ca="1" si="111"/>
        <v/>
      </c>
      <c r="AG212" s="13" t="str">
        <f t="shared" ca="1" si="112"/>
        <v/>
      </c>
      <c r="AH212" s="13" t="str">
        <f t="shared" ca="1" si="113"/>
        <v/>
      </c>
      <c r="AJ212" s="6" t="str">
        <f t="shared" ca="1" si="114"/>
        <v>3C</v>
      </c>
      <c r="AK212" s="13" t="str">
        <f t="shared" ca="1" si="115"/>
        <v>3G</v>
      </c>
      <c r="AL212" s="13" t="str">
        <f t="shared" ca="1" si="116"/>
        <v>3B</v>
      </c>
      <c r="AM212" s="13" t="str">
        <f t="shared" ca="1" si="117"/>
        <v>3D</v>
      </c>
      <c r="AN212" s="13" t="str">
        <f t="shared" ca="1" si="118"/>
        <v>3H</v>
      </c>
      <c r="AO212" s="13" t="str">
        <f t="shared" ca="1" si="119"/>
        <v>3F</v>
      </c>
      <c r="AP212" s="13" t="str">
        <f t="shared" ca="1" si="120"/>
        <v>3E</v>
      </c>
      <c r="AQ212" s="58" t="str">
        <f t="shared" ca="1" si="121"/>
        <v>3I</v>
      </c>
    </row>
    <row r="213" spans="1:43" x14ac:dyDescent="0.2">
      <c r="A213" t="s">
        <v>1354</v>
      </c>
      <c r="D213" s="13">
        <f t="shared" ca="1" si="122"/>
        <v>1</v>
      </c>
      <c r="E213" s="13">
        <f t="shared" si="122"/>
        <v>0</v>
      </c>
      <c r="F213" s="13">
        <f t="shared" ca="1" si="122"/>
        <v>1</v>
      </c>
      <c r="G213" s="13">
        <f t="shared" si="122"/>
        <v>0</v>
      </c>
      <c r="H213" s="13">
        <f t="shared" ca="1" si="122"/>
        <v>1</v>
      </c>
      <c r="I213" s="13">
        <f t="shared" si="122"/>
        <v>0</v>
      </c>
      <c r="J213" s="13">
        <f t="shared" si="122"/>
        <v>0</v>
      </c>
      <c r="K213" s="13">
        <f t="shared" ca="1" si="122"/>
        <v>1</v>
      </c>
      <c r="L213" s="13">
        <f t="shared" ca="1" si="122"/>
        <v>1</v>
      </c>
      <c r="M213" s="13">
        <f t="shared" ca="1" si="122"/>
        <v>0</v>
      </c>
      <c r="N213" s="13">
        <f t="shared" ca="1" si="122"/>
        <v>0</v>
      </c>
      <c r="O213" s="13">
        <f t="shared" ca="1" si="122"/>
        <v>0</v>
      </c>
      <c r="P213" s="13">
        <f t="shared" ca="1" si="105"/>
        <v>5</v>
      </c>
      <c r="Q213">
        <f t="shared" si="98"/>
        <v>3</v>
      </c>
      <c r="R213" s="13" t="str">
        <f t="shared" si="123"/>
        <v>3E</v>
      </c>
      <c r="S213" s="13" t="str">
        <f t="shared" si="123"/>
        <v>3J</v>
      </c>
      <c r="T213" s="13" t="str">
        <f t="shared" si="123"/>
        <v>3I</v>
      </c>
      <c r="U213" s="13" t="str">
        <f t="shared" si="123"/>
        <v>3C</v>
      </c>
      <c r="V213" s="13" t="str">
        <f t="shared" si="123"/>
        <v>3A</v>
      </c>
      <c r="W213" s="13" t="str">
        <f t="shared" si="123"/>
        <v>3H</v>
      </c>
      <c r="X213" s="13" t="str">
        <f t="shared" si="123"/>
        <v>3L</v>
      </c>
      <c r="Y213" s="13" t="str">
        <f t="shared" si="123"/>
        <v>3K</v>
      </c>
      <c r="AA213" s="13" t="str">
        <f t="shared" ca="1" si="106"/>
        <v/>
      </c>
      <c r="AB213" s="13" t="str">
        <f t="shared" ca="1" si="107"/>
        <v/>
      </c>
      <c r="AC213" s="13" t="str">
        <f t="shared" ca="1" si="108"/>
        <v/>
      </c>
      <c r="AD213" s="13" t="str">
        <f t="shared" ca="1" si="109"/>
        <v/>
      </c>
      <c r="AE213" s="13" t="str">
        <f t="shared" ca="1" si="110"/>
        <v/>
      </c>
      <c r="AF213" s="13" t="str">
        <f t="shared" ca="1" si="111"/>
        <v/>
      </c>
      <c r="AG213" s="13" t="str">
        <f t="shared" ca="1" si="112"/>
        <v/>
      </c>
      <c r="AH213" s="13" t="str">
        <f t="shared" ca="1" si="113"/>
        <v/>
      </c>
      <c r="AJ213" s="6" t="str">
        <f t="shared" ca="1" si="114"/>
        <v>3C</v>
      </c>
      <c r="AK213" s="13" t="str">
        <f t="shared" ca="1" si="115"/>
        <v>3G</v>
      </c>
      <c r="AL213" s="13" t="str">
        <f t="shared" ca="1" si="116"/>
        <v>3B</v>
      </c>
      <c r="AM213" s="13" t="str">
        <f t="shared" ca="1" si="117"/>
        <v>3D</v>
      </c>
      <c r="AN213" s="13" t="str">
        <f t="shared" ca="1" si="118"/>
        <v>3H</v>
      </c>
      <c r="AO213" s="13" t="str">
        <f t="shared" ca="1" si="119"/>
        <v>3F</v>
      </c>
      <c r="AP213" s="13" t="str">
        <f t="shared" ca="1" si="120"/>
        <v>3E</v>
      </c>
      <c r="AQ213" s="58" t="str">
        <f t="shared" ca="1" si="121"/>
        <v>3I</v>
      </c>
    </row>
    <row r="214" spans="1:43" x14ac:dyDescent="0.2">
      <c r="A214" t="s">
        <v>1355</v>
      </c>
      <c r="D214" s="13">
        <f t="shared" ca="1" si="122"/>
        <v>1</v>
      </c>
      <c r="E214" s="13">
        <f t="shared" si="122"/>
        <v>0</v>
      </c>
      <c r="F214" s="13">
        <f t="shared" ca="1" si="122"/>
        <v>1</v>
      </c>
      <c r="G214" s="13">
        <f t="shared" si="122"/>
        <v>0</v>
      </c>
      <c r="H214" s="13">
        <f t="shared" ca="1" si="122"/>
        <v>1</v>
      </c>
      <c r="I214" s="13">
        <f t="shared" si="122"/>
        <v>0</v>
      </c>
      <c r="J214" s="13">
        <f t="shared" ca="1" si="122"/>
        <v>1</v>
      </c>
      <c r="K214" s="13">
        <f t="shared" si="122"/>
        <v>0</v>
      </c>
      <c r="L214" s="13">
        <f t="shared" ca="1" si="122"/>
        <v>1</v>
      </c>
      <c r="M214" s="13">
        <f t="shared" ca="1" si="122"/>
        <v>0</v>
      </c>
      <c r="N214" s="13">
        <f t="shared" ca="1" si="122"/>
        <v>0</v>
      </c>
      <c r="O214" s="13">
        <f t="shared" ca="1" si="122"/>
        <v>0</v>
      </c>
      <c r="P214" s="13">
        <f t="shared" ca="1" si="105"/>
        <v>5</v>
      </c>
      <c r="Q214">
        <f t="shared" si="98"/>
        <v>3</v>
      </c>
      <c r="R214" s="13" t="str">
        <f t="shared" si="123"/>
        <v>3E</v>
      </c>
      <c r="S214" s="13" t="str">
        <f t="shared" si="123"/>
        <v>3J</v>
      </c>
      <c r="T214" s="13" t="str">
        <f t="shared" si="123"/>
        <v>3I</v>
      </c>
      <c r="U214" s="13" t="str">
        <f t="shared" si="123"/>
        <v>3C</v>
      </c>
      <c r="V214" s="13" t="str">
        <f t="shared" si="123"/>
        <v>3A</v>
      </c>
      <c r="W214" s="13" t="str">
        <f t="shared" si="123"/>
        <v>3G</v>
      </c>
      <c r="X214" s="13" t="str">
        <f t="shared" si="123"/>
        <v>3L</v>
      </c>
      <c r="Y214" s="13" t="str">
        <f t="shared" si="123"/>
        <v>3K</v>
      </c>
      <c r="AA214" s="13" t="str">
        <f t="shared" ca="1" si="106"/>
        <v/>
      </c>
      <c r="AB214" s="13" t="str">
        <f t="shared" ca="1" si="107"/>
        <v/>
      </c>
      <c r="AC214" s="13" t="str">
        <f t="shared" ca="1" si="108"/>
        <v/>
      </c>
      <c r="AD214" s="13" t="str">
        <f t="shared" ca="1" si="109"/>
        <v/>
      </c>
      <c r="AE214" s="13" t="str">
        <f t="shared" ca="1" si="110"/>
        <v/>
      </c>
      <c r="AF214" s="13" t="str">
        <f t="shared" ca="1" si="111"/>
        <v/>
      </c>
      <c r="AG214" s="13" t="str">
        <f t="shared" ca="1" si="112"/>
        <v/>
      </c>
      <c r="AH214" s="13" t="str">
        <f t="shared" ca="1" si="113"/>
        <v/>
      </c>
      <c r="AJ214" s="6" t="str">
        <f t="shared" ca="1" si="114"/>
        <v>3C</v>
      </c>
      <c r="AK214" s="13" t="str">
        <f t="shared" ca="1" si="115"/>
        <v>3G</v>
      </c>
      <c r="AL214" s="13" t="str">
        <f t="shared" ca="1" si="116"/>
        <v>3B</v>
      </c>
      <c r="AM214" s="13" t="str">
        <f t="shared" ca="1" si="117"/>
        <v>3D</v>
      </c>
      <c r="AN214" s="13" t="str">
        <f t="shared" ca="1" si="118"/>
        <v>3H</v>
      </c>
      <c r="AO214" s="13" t="str">
        <f t="shared" ca="1" si="119"/>
        <v>3F</v>
      </c>
      <c r="AP214" s="13" t="str">
        <f t="shared" ca="1" si="120"/>
        <v>3E</v>
      </c>
      <c r="AQ214" s="58" t="str">
        <f t="shared" ca="1" si="121"/>
        <v>3I</v>
      </c>
    </row>
    <row r="215" spans="1:43" x14ac:dyDescent="0.2">
      <c r="A215" t="s">
        <v>1356</v>
      </c>
      <c r="D215" s="13">
        <f t="shared" ref="D215:O224" ca="1" si="124">IF(IFERROR(FIND(D$3,$A215),0)&gt;0,D$4,0)</f>
        <v>1</v>
      </c>
      <c r="E215" s="13">
        <f t="shared" si="124"/>
        <v>0</v>
      </c>
      <c r="F215" s="13">
        <f t="shared" ca="1" si="124"/>
        <v>1</v>
      </c>
      <c r="G215" s="13">
        <f t="shared" si="124"/>
        <v>0</v>
      </c>
      <c r="H215" s="13">
        <f t="shared" ca="1" si="124"/>
        <v>1</v>
      </c>
      <c r="I215" s="13">
        <f t="shared" si="124"/>
        <v>0</v>
      </c>
      <c r="J215" s="13">
        <f t="shared" ca="1" si="124"/>
        <v>1</v>
      </c>
      <c r="K215" s="13">
        <f t="shared" ca="1" si="124"/>
        <v>1</v>
      </c>
      <c r="L215" s="13">
        <f t="shared" si="124"/>
        <v>0</v>
      </c>
      <c r="M215" s="13">
        <f t="shared" ca="1" si="124"/>
        <v>0</v>
      </c>
      <c r="N215" s="13">
        <f t="shared" ca="1" si="124"/>
        <v>0</v>
      </c>
      <c r="O215" s="13">
        <f t="shared" ca="1" si="124"/>
        <v>0</v>
      </c>
      <c r="P215" s="13">
        <f t="shared" ca="1" si="105"/>
        <v>5</v>
      </c>
      <c r="Q215">
        <f t="shared" si="98"/>
        <v>3</v>
      </c>
      <c r="R215" s="13" t="str">
        <f t="shared" ref="R215:Y224" si="125">RIGHT(LEFT($A215,R$3+$Q215),2)</f>
        <v>3E</v>
      </c>
      <c r="S215" s="13" t="str">
        <f t="shared" si="125"/>
        <v>3G</v>
      </c>
      <c r="T215" s="13" t="str">
        <f t="shared" si="125"/>
        <v>3J</v>
      </c>
      <c r="U215" s="13" t="str">
        <f t="shared" si="125"/>
        <v>3C</v>
      </c>
      <c r="V215" s="13" t="str">
        <f t="shared" si="125"/>
        <v>3A</v>
      </c>
      <c r="W215" s="13" t="str">
        <f t="shared" si="125"/>
        <v>3H</v>
      </c>
      <c r="X215" s="13" t="str">
        <f t="shared" si="125"/>
        <v>3L</v>
      </c>
      <c r="Y215" s="13" t="str">
        <f t="shared" si="125"/>
        <v>3K</v>
      </c>
      <c r="AA215" s="13" t="str">
        <f t="shared" ca="1" si="106"/>
        <v/>
      </c>
      <c r="AB215" s="13" t="str">
        <f t="shared" ca="1" si="107"/>
        <v/>
      </c>
      <c r="AC215" s="13" t="str">
        <f t="shared" ca="1" si="108"/>
        <v/>
      </c>
      <c r="AD215" s="13" t="str">
        <f t="shared" ca="1" si="109"/>
        <v/>
      </c>
      <c r="AE215" s="13" t="str">
        <f t="shared" ca="1" si="110"/>
        <v/>
      </c>
      <c r="AF215" s="13" t="str">
        <f t="shared" ca="1" si="111"/>
        <v/>
      </c>
      <c r="AG215" s="13" t="str">
        <f t="shared" ca="1" si="112"/>
        <v/>
      </c>
      <c r="AH215" s="13" t="str">
        <f t="shared" ca="1" si="113"/>
        <v/>
      </c>
      <c r="AJ215" s="6" t="str">
        <f t="shared" ca="1" si="114"/>
        <v>3C</v>
      </c>
      <c r="AK215" s="13" t="str">
        <f t="shared" ca="1" si="115"/>
        <v>3G</v>
      </c>
      <c r="AL215" s="13" t="str">
        <f t="shared" ca="1" si="116"/>
        <v>3B</v>
      </c>
      <c r="AM215" s="13" t="str">
        <f t="shared" ca="1" si="117"/>
        <v>3D</v>
      </c>
      <c r="AN215" s="13" t="str">
        <f t="shared" ca="1" si="118"/>
        <v>3H</v>
      </c>
      <c r="AO215" s="13" t="str">
        <f t="shared" ca="1" si="119"/>
        <v>3F</v>
      </c>
      <c r="AP215" s="13" t="str">
        <f t="shared" ca="1" si="120"/>
        <v>3E</v>
      </c>
      <c r="AQ215" s="58" t="str">
        <f t="shared" ca="1" si="121"/>
        <v>3I</v>
      </c>
    </row>
    <row r="216" spans="1:43" x14ac:dyDescent="0.2">
      <c r="A216" t="s">
        <v>1357</v>
      </c>
      <c r="D216" s="13">
        <f t="shared" ca="1" si="124"/>
        <v>1</v>
      </c>
      <c r="E216" s="13">
        <f t="shared" si="124"/>
        <v>0</v>
      </c>
      <c r="F216" s="13">
        <f t="shared" ca="1" si="124"/>
        <v>1</v>
      </c>
      <c r="G216" s="13">
        <f t="shared" si="124"/>
        <v>0</v>
      </c>
      <c r="H216" s="13">
        <f t="shared" ca="1" si="124"/>
        <v>1</v>
      </c>
      <c r="I216" s="13">
        <f t="shared" si="124"/>
        <v>0</v>
      </c>
      <c r="J216" s="13">
        <f t="shared" ca="1" si="124"/>
        <v>1</v>
      </c>
      <c r="K216" s="13">
        <f t="shared" ca="1" si="124"/>
        <v>1</v>
      </c>
      <c r="L216" s="13">
        <f t="shared" ca="1" si="124"/>
        <v>1</v>
      </c>
      <c r="M216" s="13">
        <f t="shared" si="124"/>
        <v>0</v>
      </c>
      <c r="N216" s="13">
        <f t="shared" ca="1" si="124"/>
        <v>0</v>
      </c>
      <c r="O216" s="13">
        <f t="shared" ca="1" si="124"/>
        <v>0</v>
      </c>
      <c r="P216" s="13">
        <f t="shared" ca="1" si="105"/>
        <v>6</v>
      </c>
      <c r="Q216">
        <f t="shared" si="98"/>
        <v>3</v>
      </c>
      <c r="R216" s="13" t="str">
        <f t="shared" si="125"/>
        <v>3E</v>
      </c>
      <c r="S216" s="13" t="str">
        <f t="shared" si="125"/>
        <v>3G</v>
      </c>
      <c r="T216" s="13" t="str">
        <f t="shared" si="125"/>
        <v>3I</v>
      </c>
      <c r="U216" s="13" t="str">
        <f t="shared" si="125"/>
        <v>3C</v>
      </c>
      <c r="V216" s="13" t="str">
        <f t="shared" si="125"/>
        <v>3A</v>
      </c>
      <c r="W216" s="13" t="str">
        <f t="shared" si="125"/>
        <v>3H</v>
      </c>
      <c r="X216" s="13" t="str">
        <f t="shared" si="125"/>
        <v>3L</v>
      </c>
      <c r="Y216" s="13" t="str">
        <f t="shared" si="125"/>
        <v>3K</v>
      </c>
      <c r="AA216" s="13" t="str">
        <f t="shared" ca="1" si="106"/>
        <v/>
      </c>
      <c r="AB216" s="13" t="str">
        <f t="shared" ca="1" si="107"/>
        <v/>
      </c>
      <c r="AC216" s="13" t="str">
        <f t="shared" ca="1" si="108"/>
        <v/>
      </c>
      <c r="AD216" s="13" t="str">
        <f t="shared" ca="1" si="109"/>
        <v/>
      </c>
      <c r="AE216" s="13" t="str">
        <f t="shared" ca="1" si="110"/>
        <v/>
      </c>
      <c r="AF216" s="13" t="str">
        <f t="shared" ca="1" si="111"/>
        <v/>
      </c>
      <c r="AG216" s="13" t="str">
        <f t="shared" ca="1" si="112"/>
        <v/>
      </c>
      <c r="AH216" s="13" t="str">
        <f t="shared" ca="1" si="113"/>
        <v/>
      </c>
      <c r="AJ216" s="6" t="str">
        <f t="shared" ca="1" si="114"/>
        <v>3C</v>
      </c>
      <c r="AK216" s="13" t="str">
        <f t="shared" ca="1" si="115"/>
        <v>3G</v>
      </c>
      <c r="AL216" s="13" t="str">
        <f t="shared" ca="1" si="116"/>
        <v>3B</v>
      </c>
      <c r="AM216" s="13" t="str">
        <f t="shared" ca="1" si="117"/>
        <v>3D</v>
      </c>
      <c r="AN216" s="13" t="str">
        <f t="shared" ca="1" si="118"/>
        <v>3H</v>
      </c>
      <c r="AO216" s="13" t="str">
        <f t="shared" ca="1" si="119"/>
        <v>3F</v>
      </c>
      <c r="AP216" s="13" t="str">
        <f t="shared" ca="1" si="120"/>
        <v>3E</v>
      </c>
      <c r="AQ216" s="58" t="str">
        <f t="shared" ca="1" si="121"/>
        <v>3I</v>
      </c>
    </row>
    <row r="217" spans="1:43" x14ac:dyDescent="0.2">
      <c r="A217" t="s">
        <v>1358</v>
      </c>
      <c r="D217" s="13">
        <f t="shared" ca="1" si="124"/>
        <v>1</v>
      </c>
      <c r="E217" s="13">
        <f t="shared" si="124"/>
        <v>0</v>
      </c>
      <c r="F217" s="13">
        <f t="shared" ca="1" si="124"/>
        <v>1</v>
      </c>
      <c r="G217" s="13">
        <f t="shared" si="124"/>
        <v>0</v>
      </c>
      <c r="H217" s="13">
        <f t="shared" ca="1" si="124"/>
        <v>1</v>
      </c>
      <c r="I217" s="13">
        <f t="shared" si="124"/>
        <v>0</v>
      </c>
      <c r="J217" s="13">
        <f t="shared" ca="1" si="124"/>
        <v>1</v>
      </c>
      <c r="K217" s="13">
        <f t="shared" ca="1" si="124"/>
        <v>1</v>
      </c>
      <c r="L217" s="13">
        <f t="shared" ca="1" si="124"/>
        <v>1</v>
      </c>
      <c r="M217" s="13">
        <f t="shared" ca="1" si="124"/>
        <v>0</v>
      </c>
      <c r="N217" s="13">
        <f t="shared" si="124"/>
        <v>0</v>
      </c>
      <c r="O217" s="13">
        <f t="shared" ca="1" si="124"/>
        <v>0</v>
      </c>
      <c r="P217" s="13">
        <f t="shared" ca="1" si="105"/>
        <v>6</v>
      </c>
      <c r="Q217">
        <f t="shared" si="98"/>
        <v>3</v>
      </c>
      <c r="R217" s="13" t="str">
        <f t="shared" si="125"/>
        <v>3E</v>
      </c>
      <c r="S217" s="13" t="str">
        <f t="shared" si="125"/>
        <v>3G</v>
      </c>
      <c r="T217" s="13" t="str">
        <f t="shared" si="125"/>
        <v>3J</v>
      </c>
      <c r="U217" s="13" t="str">
        <f t="shared" si="125"/>
        <v>3C</v>
      </c>
      <c r="V217" s="13" t="str">
        <f t="shared" si="125"/>
        <v>3A</v>
      </c>
      <c r="W217" s="13" t="str">
        <f t="shared" si="125"/>
        <v>3H</v>
      </c>
      <c r="X217" s="13" t="str">
        <f t="shared" si="125"/>
        <v>3L</v>
      </c>
      <c r="Y217" s="13" t="str">
        <f t="shared" si="125"/>
        <v>3I</v>
      </c>
      <c r="AA217" s="13" t="str">
        <f t="shared" ca="1" si="106"/>
        <v/>
      </c>
      <c r="AB217" s="13" t="str">
        <f t="shared" ca="1" si="107"/>
        <v/>
      </c>
      <c r="AC217" s="13" t="str">
        <f t="shared" ca="1" si="108"/>
        <v/>
      </c>
      <c r="AD217" s="13" t="str">
        <f t="shared" ca="1" si="109"/>
        <v/>
      </c>
      <c r="AE217" s="13" t="str">
        <f t="shared" ca="1" si="110"/>
        <v/>
      </c>
      <c r="AF217" s="13" t="str">
        <f t="shared" ca="1" si="111"/>
        <v/>
      </c>
      <c r="AG217" s="13" t="str">
        <f t="shared" ca="1" si="112"/>
        <v/>
      </c>
      <c r="AH217" s="13" t="str">
        <f t="shared" ca="1" si="113"/>
        <v/>
      </c>
      <c r="AJ217" s="6" t="str">
        <f t="shared" ca="1" si="114"/>
        <v>3C</v>
      </c>
      <c r="AK217" s="13" t="str">
        <f t="shared" ca="1" si="115"/>
        <v>3G</v>
      </c>
      <c r="AL217" s="13" t="str">
        <f t="shared" ca="1" si="116"/>
        <v>3B</v>
      </c>
      <c r="AM217" s="13" t="str">
        <f t="shared" ca="1" si="117"/>
        <v>3D</v>
      </c>
      <c r="AN217" s="13" t="str">
        <f t="shared" ca="1" si="118"/>
        <v>3H</v>
      </c>
      <c r="AO217" s="13" t="str">
        <f t="shared" ca="1" si="119"/>
        <v>3F</v>
      </c>
      <c r="AP217" s="13" t="str">
        <f t="shared" ca="1" si="120"/>
        <v>3E</v>
      </c>
      <c r="AQ217" s="58" t="str">
        <f t="shared" ca="1" si="121"/>
        <v>3I</v>
      </c>
    </row>
    <row r="218" spans="1:43" x14ac:dyDescent="0.2">
      <c r="A218" t="s">
        <v>1359</v>
      </c>
      <c r="D218" s="13">
        <f t="shared" ca="1" si="124"/>
        <v>1</v>
      </c>
      <c r="E218" s="13">
        <f t="shared" si="124"/>
        <v>0</v>
      </c>
      <c r="F218" s="13">
        <f t="shared" ca="1" si="124"/>
        <v>1</v>
      </c>
      <c r="G218" s="13">
        <f t="shared" si="124"/>
        <v>0</v>
      </c>
      <c r="H218" s="13">
        <f t="shared" ca="1" si="124"/>
        <v>1</v>
      </c>
      <c r="I218" s="13">
        <f t="shared" si="124"/>
        <v>0</v>
      </c>
      <c r="J218" s="13">
        <f t="shared" ca="1" si="124"/>
        <v>1</v>
      </c>
      <c r="K218" s="13">
        <f t="shared" ca="1" si="124"/>
        <v>1</v>
      </c>
      <c r="L218" s="13">
        <f t="shared" ca="1" si="124"/>
        <v>1</v>
      </c>
      <c r="M218" s="13">
        <f t="shared" ca="1" si="124"/>
        <v>0</v>
      </c>
      <c r="N218" s="13">
        <f t="shared" ca="1" si="124"/>
        <v>0</v>
      </c>
      <c r="O218" s="13">
        <f t="shared" si="124"/>
        <v>0</v>
      </c>
      <c r="P218" s="13">
        <f t="shared" ca="1" si="105"/>
        <v>6</v>
      </c>
      <c r="Q218">
        <f t="shared" si="98"/>
        <v>3</v>
      </c>
      <c r="R218" s="13" t="str">
        <f t="shared" si="125"/>
        <v>3E</v>
      </c>
      <c r="S218" s="13" t="str">
        <f t="shared" si="125"/>
        <v>3G</v>
      </c>
      <c r="T218" s="13" t="str">
        <f t="shared" si="125"/>
        <v>3J</v>
      </c>
      <c r="U218" s="13" t="str">
        <f t="shared" si="125"/>
        <v>3C</v>
      </c>
      <c r="V218" s="13" t="str">
        <f t="shared" si="125"/>
        <v>3A</v>
      </c>
      <c r="W218" s="13" t="str">
        <f t="shared" si="125"/>
        <v>3H</v>
      </c>
      <c r="X218" s="13" t="str">
        <f t="shared" si="125"/>
        <v>3I</v>
      </c>
      <c r="Y218" s="13" t="str">
        <f t="shared" si="125"/>
        <v>3K</v>
      </c>
      <c r="AA218" s="13" t="str">
        <f t="shared" ca="1" si="106"/>
        <v/>
      </c>
      <c r="AB218" s="13" t="str">
        <f t="shared" ca="1" si="107"/>
        <v/>
      </c>
      <c r="AC218" s="13" t="str">
        <f t="shared" ca="1" si="108"/>
        <v/>
      </c>
      <c r="AD218" s="13" t="str">
        <f t="shared" ca="1" si="109"/>
        <v/>
      </c>
      <c r="AE218" s="13" t="str">
        <f t="shared" ca="1" si="110"/>
        <v/>
      </c>
      <c r="AF218" s="13" t="str">
        <f t="shared" ca="1" si="111"/>
        <v/>
      </c>
      <c r="AG218" s="13" t="str">
        <f t="shared" ca="1" si="112"/>
        <v/>
      </c>
      <c r="AH218" s="13" t="str">
        <f t="shared" ca="1" si="113"/>
        <v/>
      </c>
      <c r="AJ218" s="6" t="str">
        <f t="shared" ca="1" si="114"/>
        <v>3C</v>
      </c>
      <c r="AK218" s="13" t="str">
        <f t="shared" ca="1" si="115"/>
        <v>3G</v>
      </c>
      <c r="AL218" s="13" t="str">
        <f t="shared" ca="1" si="116"/>
        <v>3B</v>
      </c>
      <c r="AM218" s="13" t="str">
        <f t="shared" ca="1" si="117"/>
        <v>3D</v>
      </c>
      <c r="AN218" s="13" t="str">
        <f t="shared" ca="1" si="118"/>
        <v>3H</v>
      </c>
      <c r="AO218" s="13" t="str">
        <f t="shared" ca="1" si="119"/>
        <v>3F</v>
      </c>
      <c r="AP218" s="13" t="str">
        <f t="shared" ca="1" si="120"/>
        <v>3E</v>
      </c>
      <c r="AQ218" s="58" t="str">
        <f t="shared" ca="1" si="121"/>
        <v>3I</v>
      </c>
    </row>
    <row r="219" spans="1:43" x14ac:dyDescent="0.2">
      <c r="A219" t="s">
        <v>1360</v>
      </c>
      <c r="D219" s="13">
        <f t="shared" ca="1" si="124"/>
        <v>1</v>
      </c>
      <c r="E219" s="13">
        <f t="shared" si="124"/>
        <v>0</v>
      </c>
      <c r="F219" s="13">
        <f t="shared" ca="1" si="124"/>
        <v>1</v>
      </c>
      <c r="G219" s="13">
        <f t="shared" si="124"/>
        <v>0</v>
      </c>
      <c r="H219" s="13">
        <f t="shared" ca="1" si="124"/>
        <v>1</v>
      </c>
      <c r="I219" s="13">
        <f t="shared" ca="1" si="124"/>
        <v>1</v>
      </c>
      <c r="J219" s="13">
        <f t="shared" si="124"/>
        <v>0</v>
      </c>
      <c r="K219" s="13">
        <f t="shared" si="124"/>
        <v>0</v>
      </c>
      <c r="L219" s="13">
        <f t="shared" ca="1" si="124"/>
        <v>1</v>
      </c>
      <c r="M219" s="13">
        <f t="shared" ca="1" si="124"/>
        <v>0</v>
      </c>
      <c r="N219" s="13">
        <f t="shared" ca="1" si="124"/>
        <v>0</v>
      </c>
      <c r="O219" s="13">
        <f t="shared" ca="1" si="124"/>
        <v>0</v>
      </c>
      <c r="P219" s="13">
        <f t="shared" ca="1" si="105"/>
        <v>5</v>
      </c>
      <c r="Q219">
        <f t="shared" si="98"/>
        <v>3</v>
      </c>
      <c r="R219" s="13" t="str">
        <f t="shared" si="125"/>
        <v>3E</v>
      </c>
      <c r="S219" s="13" t="str">
        <f t="shared" si="125"/>
        <v>3J</v>
      </c>
      <c r="T219" s="13" t="str">
        <f t="shared" si="125"/>
        <v>3I</v>
      </c>
      <c r="U219" s="13" t="str">
        <f t="shared" si="125"/>
        <v>3C</v>
      </c>
      <c r="V219" s="13" t="str">
        <f t="shared" si="125"/>
        <v>3A</v>
      </c>
      <c r="W219" s="13" t="str">
        <f t="shared" si="125"/>
        <v>3F</v>
      </c>
      <c r="X219" s="13" t="str">
        <f t="shared" si="125"/>
        <v>3L</v>
      </c>
      <c r="Y219" s="13" t="str">
        <f t="shared" si="125"/>
        <v>3K</v>
      </c>
      <c r="AA219" s="13" t="str">
        <f t="shared" ca="1" si="106"/>
        <v/>
      </c>
      <c r="AB219" s="13" t="str">
        <f t="shared" ca="1" si="107"/>
        <v/>
      </c>
      <c r="AC219" s="13" t="str">
        <f t="shared" ca="1" si="108"/>
        <v/>
      </c>
      <c r="AD219" s="13" t="str">
        <f t="shared" ca="1" si="109"/>
        <v/>
      </c>
      <c r="AE219" s="13" t="str">
        <f t="shared" ca="1" si="110"/>
        <v/>
      </c>
      <c r="AF219" s="13" t="str">
        <f t="shared" ca="1" si="111"/>
        <v/>
      </c>
      <c r="AG219" s="13" t="str">
        <f t="shared" ca="1" si="112"/>
        <v/>
      </c>
      <c r="AH219" s="13" t="str">
        <f t="shared" ca="1" si="113"/>
        <v/>
      </c>
      <c r="AJ219" s="6" t="str">
        <f t="shared" ca="1" si="114"/>
        <v>3C</v>
      </c>
      <c r="AK219" s="13" t="str">
        <f t="shared" ca="1" si="115"/>
        <v>3G</v>
      </c>
      <c r="AL219" s="13" t="str">
        <f t="shared" ca="1" si="116"/>
        <v>3B</v>
      </c>
      <c r="AM219" s="13" t="str">
        <f t="shared" ca="1" si="117"/>
        <v>3D</v>
      </c>
      <c r="AN219" s="13" t="str">
        <f t="shared" ca="1" si="118"/>
        <v>3H</v>
      </c>
      <c r="AO219" s="13" t="str">
        <f t="shared" ca="1" si="119"/>
        <v>3F</v>
      </c>
      <c r="AP219" s="13" t="str">
        <f t="shared" ca="1" si="120"/>
        <v>3E</v>
      </c>
      <c r="AQ219" s="58" t="str">
        <f t="shared" ca="1" si="121"/>
        <v>3I</v>
      </c>
    </row>
    <row r="220" spans="1:43" x14ac:dyDescent="0.2">
      <c r="A220" t="s">
        <v>1361</v>
      </c>
      <c r="D220" s="13">
        <f t="shared" ca="1" si="124"/>
        <v>1</v>
      </c>
      <c r="E220" s="13">
        <f t="shared" si="124"/>
        <v>0</v>
      </c>
      <c r="F220" s="13">
        <f t="shared" ca="1" si="124"/>
        <v>1</v>
      </c>
      <c r="G220" s="13">
        <f t="shared" si="124"/>
        <v>0</v>
      </c>
      <c r="H220" s="13">
        <f t="shared" ca="1" si="124"/>
        <v>1</v>
      </c>
      <c r="I220" s="13">
        <f t="shared" ca="1" si="124"/>
        <v>1</v>
      </c>
      <c r="J220" s="13">
        <f t="shared" si="124"/>
        <v>0</v>
      </c>
      <c r="K220" s="13">
        <f t="shared" ca="1" si="124"/>
        <v>1</v>
      </c>
      <c r="L220" s="13">
        <f t="shared" si="124"/>
        <v>0</v>
      </c>
      <c r="M220" s="13">
        <f t="shared" ca="1" si="124"/>
        <v>0</v>
      </c>
      <c r="N220" s="13">
        <f t="shared" ca="1" si="124"/>
        <v>0</v>
      </c>
      <c r="O220" s="13">
        <f t="shared" ca="1" si="124"/>
        <v>0</v>
      </c>
      <c r="P220" s="13">
        <f t="shared" ca="1" si="105"/>
        <v>5</v>
      </c>
      <c r="Q220">
        <f t="shared" si="98"/>
        <v>3</v>
      </c>
      <c r="R220" s="13" t="str">
        <f t="shared" si="125"/>
        <v>3H</v>
      </c>
      <c r="S220" s="13" t="str">
        <f t="shared" si="125"/>
        <v>3J</v>
      </c>
      <c r="T220" s="13" t="str">
        <f t="shared" si="125"/>
        <v>3E</v>
      </c>
      <c r="U220" s="13" t="str">
        <f t="shared" si="125"/>
        <v>3C</v>
      </c>
      <c r="V220" s="13" t="str">
        <f t="shared" si="125"/>
        <v>3A</v>
      </c>
      <c r="W220" s="13" t="str">
        <f t="shared" si="125"/>
        <v>3F</v>
      </c>
      <c r="X220" s="13" t="str">
        <f t="shared" si="125"/>
        <v>3L</v>
      </c>
      <c r="Y220" s="13" t="str">
        <f t="shared" si="125"/>
        <v>3K</v>
      </c>
      <c r="AA220" s="13" t="str">
        <f t="shared" ca="1" si="106"/>
        <v/>
      </c>
      <c r="AB220" s="13" t="str">
        <f t="shared" ca="1" si="107"/>
        <v/>
      </c>
      <c r="AC220" s="13" t="str">
        <f t="shared" ca="1" si="108"/>
        <v/>
      </c>
      <c r="AD220" s="13" t="str">
        <f t="shared" ca="1" si="109"/>
        <v/>
      </c>
      <c r="AE220" s="13" t="str">
        <f t="shared" ca="1" si="110"/>
        <v/>
      </c>
      <c r="AF220" s="13" t="str">
        <f t="shared" ca="1" si="111"/>
        <v/>
      </c>
      <c r="AG220" s="13" t="str">
        <f t="shared" ca="1" si="112"/>
        <v/>
      </c>
      <c r="AH220" s="13" t="str">
        <f t="shared" ca="1" si="113"/>
        <v/>
      </c>
      <c r="AJ220" s="6" t="str">
        <f t="shared" ca="1" si="114"/>
        <v>3C</v>
      </c>
      <c r="AK220" s="13" t="str">
        <f t="shared" ca="1" si="115"/>
        <v>3G</v>
      </c>
      <c r="AL220" s="13" t="str">
        <f t="shared" ca="1" si="116"/>
        <v>3B</v>
      </c>
      <c r="AM220" s="13" t="str">
        <f t="shared" ca="1" si="117"/>
        <v>3D</v>
      </c>
      <c r="AN220" s="13" t="str">
        <f t="shared" ca="1" si="118"/>
        <v>3H</v>
      </c>
      <c r="AO220" s="13" t="str">
        <f t="shared" ca="1" si="119"/>
        <v>3F</v>
      </c>
      <c r="AP220" s="13" t="str">
        <f t="shared" ca="1" si="120"/>
        <v>3E</v>
      </c>
      <c r="AQ220" s="58" t="str">
        <f t="shared" ca="1" si="121"/>
        <v>3I</v>
      </c>
    </row>
    <row r="221" spans="1:43" x14ac:dyDescent="0.2">
      <c r="A221" t="s">
        <v>1362</v>
      </c>
      <c r="D221" s="13">
        <f t="shared" ca="1" si="124"/>
        <v>1</v>
      </c>
      <c r="E221" s="13">
        <f t="shared" si="124"/>
        <v>0</v>
      </c>
      <c r="F221" s="13">
        <f t="shared" ca="1" si="124"/>
        <v>1</v>
      </c>
      <c r="G221" s="13">
        <f t="shared" si="124"/>
        <v>0</v>
      </c>
      <c r="H221" s="13">
        <f t="shared" ca="1" si="124"/>
        <v>1</v>
      </c>
      <c r="I221" s="13">
        <f t="shared" ca="1" si="124"/>
        <v>1</v>
      </c>
      <c r="J221" s="13">
        <f t="shared" si="124"/>
        <v>0</v>
      </c>
      <c r="K221" s="13">
        <f t="shared" ca="1" si="124"/>
        <v>1</v>
      </c>
      <c r="L221" s="13">
        <f t="shared" ca="1" si="124"/>
        <v>1</v>
      </c>
      <c r="M221" s="13">
        <f t="shared" si="124"/>
        <v>0</v>
      </c>
      <c r="N221" s="13">
        <f t="shared" ca="1" si="124"/>
        <v>0</v>
      </c>
      <c r="O221" s="13">
        <f t="shared" ca="1" si="124"/>
        <v>0</v>
      </c>
      <c r="P221" s="13">
        <f t="shared" ca="1" si="105"/>
        <v>6</v>
      </c>
      <c r="Q221">
        <f t="shared" si="98"/>
        <v>3</v>
      </c>
      <c r="R221" s="13" t="str">
        <f t="shared" si="125"/>
        <v>3H</v>
      </c>
      <c r="S221" s="13" t="str">
        <f t="shared" si="125"/>
        <v>3E</v>
      </c>
      <c r="T221" s="13" t="str">
        <f t="shared" si="125"/>
        <v>3I</v>
      </c>
      <c r="U221" s="13" t="str">
        <f t="shared" si="125"/>
        <v>3C</v>
      </c>
      <c r="V221" s="13" t="str">
        <f t="shared" si="125"/>
        <v>3A</v>
      </c>
      <c r="W221" s="13" t="str">
        <f t="shared" si="125"/>
        <v>3F</v>
      </c>
      <c r="X221" s="13" t="str">
        <f t="shared" si="125"/>
        <v>3L</v>
      </c>
      <c r="Y221" s="13" t="str">
        <f t="shared" si="125"/>
        <v>3K</v>
      </c>
      <c r="AA221" s="13" t="str">
        <f t="shared" ca="1" si="106"/>
        <v/>
      </c>
      <c r="AB221" s="13" t="str">
        <f t="shared" ca="1" si="107"/>
        <v/>
      </c>
      <c r="AC221" s="13" t="str">
        <f t="shared" ca="1" si="108"/>
        <v/>
      </c>
      <c r="AD221" s="13" t="str">
        <f t="shared" ca="1" si="109"/>
        <v/>
      </c>
      <c r="AE221" s="13" t="str">
        <f t="shared" ca="1" si="110"/>
        <v/>
      </c>
      <c r="AF221" s="13" t="str">
        <f t="shared" ca="1" si="111"/>
        <v/>
      </c>
      <c r="AG221" s="13" t="str">
        <f t="shared" ca="1" si="112"/>
        <v/>
      </c>
      <c r="AH221" s="13" t="str">
        <f t="shared" ca="1" si="113"/>
        <v/>
      </c>
      <c r="AJ221" s="6" t="str">
        <f t="shared" ca="1" si="114"/>
        <v>3C</v>
      </c>
      <c r="AK221" s="13" t="str">
        <f t="shared" ca="1" si="115"/>
        <v>3G</v>
      </c>
      <c r="AL221" s="13" t="str">
        <f t="shared" ca="1" si="116"/>
        <v>3B</v>
      </c>
      <c r="AM221" s="13" t="str">
        <f t="shared" ca="1" si="117"/>
        <v>3D</v>
      </c>
      <c r="AN221" s="13" t="str">
        <f t="shared" ca="1" si="118"/>
        <v>3H</v>
      </c>
      <c r="AO221" s="13" t="str">
        <f t="shared" ca="1" si="119"/>
        <v>3F</v>
      </c>
      <c r="AP221" s="13" t="str">
        <f t="shared" ca="1" si="120"/>
        <v>3E</v>
      </c>
      <c r="AQ221" s="58" t="str">
        <f t="shared" ca="1" si="121"/>
        <v>3I</v>
      </c>
    </row>
    <row r="222" spans="1:43" x14ac:dyDescent="0.2">
      <c r="A222" t="s">
        <v>1363</v>
      </c>
      <c r="D222" s="13">
        <f t="shared" ca="1" si="124"/>
        <v>1</v>
      </c>
      <c r="E222" s="13">
        <f t="shared" si="124"/>
        <v>0</v>
      </c>
      <c r="F222" s="13">
        <f t="shared" ca="1" si="124"/>
        <v>1</v>
      </c>
      <c r="G222" s="13">
        <f t="shared" si="124"/>
        <v>0</v>
      </c>
      <c r="H222" s="13">
        <f t="shared" ca="1" si="124"/>
        <v>1</v>
      </c>
      <c r="I222" s="13">
        <f t="shared" ca="1" si="124"/>
        <v>1</v>
      </c>
      <c r="J222" s="13">
        <f t="shared" si="124"/>
        <v>0</v>
      </c>
      <c r="K222" s="13">
        <f t="shared" ca="1" si="124"/>
        <v>1</v>
      </c>
      <c r="L222" s="13">
        <f t="shared" ca="1" si="124"/>
        <v>1</v>
      </c>
      <c r="M222" s="13">
        <f t="shared" ca="1" si="124"/>
        <v>0</v>
      </c>
      <c r="N222" s="13">
        <f t="shared" si="124"/>
        <v>0</v>
      </c>
      <c r="O222" s="13">
        <f t="shared" ca="1" si="124"/>
        <v>0</v>
      </c>
      <c r="P222" s="13">
        <f t="shared" ca="1" si="105"/>
        <v>6</v>
      </c>
      <c r="Q222">
        <f t="shared" si="98"/>
        <v>3</v>
      </c>
      <c r="R222" s="13" t="str">
        <f t="shared" si="125"/>
        <v>3H</v>
      </c>
      <c r="S222" s="13" t="str">
        <f t="shared" si="125"/>
        <v>3J</v>
      </c>
      <c r="T222" s="13" t="str">
        <f t="shared" si="125"/>
        <v>3E</v>
      </c>
      <c r="U222" s="13" t="str">
        <f t="shared" si="125"/>
        <v>3C</v>
      </c>
      <c r="V222" s="13" t="str">
        <f t="shared" si="125"/>
        <v>3A</v>
      </c>
      <c r="W222" s="13" t="str">
        <f t="shared" si="125"/>
        <v>3F</v>
      </c>
      <c r="X222" s="13" t="str">
        <f t="shared" si="125"/>
        <v>3L</v>
      </c>
      <c r="Y222" s="13" t="str">
        <f t="shared" si="125"/>
        <v>3I</v>
      </c>
      <c r="AA222" s="13" t="str">
        <f t="shared" ca="1" si="106"/>
        <v/>
      </c>
      <c r="AB222" s="13" t="str">
        <f t="shared" ca="1" si="107"/>
        <v/>
      </c>
      <c r="AC222" s="13" t="str">
        <f t="shared" ca="1" si="108"/>
        <v/>
      </c>
      <c r="AD222" s="13" t="str">
        <f t="shared" ca="1" si="109"/>
        <v/>
      </c>
      <c r="AE222" s="13" t="str">
        <f t="shared" ca="1" si="110"/>
        <v/>
      </c>
      <c r="AF222" s="13" t="str">
        <f t="shared" ca="1" si="111"/>
        <v/>
      </c>
      <c r="AG222" s="13" t="str">
        <f t="shared" ca="1" si="112"/>
        <v/>
      </c>
      <c r="AH222" s="13" t="str">
        <f t="shared" ca="1" si="113"/>
        <v/>
      </c>
      <c r="AJ222" s="6" t="str">
        <f t="shared" ca="1" si="114"/>
        <v>3C</v>
      </c>
      <c r="AK222" s="13" t="str">
        <f t="shared" ca="1" si="115"/>
        <v>3G</v>
      </c>
      <c r="AL222" s="13" t="str">
        <f t="shared" ca="1" si="116"/>
        <v>3B</v>
      </c>
      <c r="AM222" s="13" t="str">
        <f t="shared" ca="1" si="117"/>
        <v>3D</v>
      </c>
      <c r="AN222" s="13" t="str">
        <f t="shared" ca="1" si="118"/>
        <v>3H</v>
      </c>
      <c r="AO222" s="13" t="str">
        <f t="shared" ca="1" si="119"/>
        <v>3F</v>
      </c>
      <c r="AP222" s="13" t="str">
        <f t="shared" ca="1" si="120"/>
        <v>3E</v>
      </c>
      <c r="AQ222" s="58" t="str">
        <f t="shared" ca="1" si="121"/>
        <v>3I</v>
      </c>
    </row>
    <row r="223" spans="1:43" x14ac:dyDescent="0.2">
      <c r="A223" t="s">
        <v>1364</v>
      </c>
      <c r="D223" s="13">
        <f t="shared" ca="1" si="124"/>
        <v>1</v>
      </c>
      <c r="E223" s="13">
        <f t="shared" si="124"/>
        <v>0</v>
      </c>
      <c r="F223" s="13">
        <f t="shared" ca="1" si="124"/>
        <v>1</v>
      </c>
      <c r="G223" s="13">
        <f t="shared" si="124"/>
        <v>0</v>
      </c>
      <c r="H223" s="13">
        <f t="shared" ca="1" si="124"/>
        <v>1</v>
      </c>
      <c r="I223" s="13">
        <f t="shared" ca="1" si="124"/>
        <v>1</v>
      </c>
      <c r="J223" s="13">
        <f t="shared" si="124"/>
        <v>0</v>
      </c>
      <c r="K223" s="13">
        <f t="shared" ca="1" si="124"/>
        <v>1</v>
      </c>
      <c r="L223" s="13">
        <f t="shared" ca="1" si="124"/>
        <v>1</v>
      </c>
      <c r="M223" s="13">
        <f t="shared" ca="1" si="124"/>
        <v>0</v>
      </c>
      <c r="N223" s="13">
        <f t="shared" ca="1" si="124"/>
        <v>0</v>
      </c>
      <c r="O223" s="13">
        <f t="shared" si="124"/>
        <v>0</v>
      </c>
      <c r="P223" s="13">
        <f t="shared" ca="1" si="105"/>
        <v>6</v>
      </c>
      <c r="Q223">
        <f t="shared" si="98"/>
        <v>3</v>
      </c>
      <c r="R223" s="13" t="str">
        <f t="shared" si="125"/>
        <v>3H</v>
      </c>
      <c r="S223" s="13" t="str">
        <f t="shared" si="125"/>
        <v>3J</v>
      </c>
      <c r="T223" s="13" t="str">
        <f t="shared" si="125"/>
        <v>3E</v>
      </c>
      <c r="U223" s="13" t="str">
        <f t="shared" si="125"/>
        <v>3C</v>
      </c>
      <c r="V223" s="13" t="str">
        <f t="shared" si="125"/>
        <v>3A</v>
      </c>
      <c r="W223" s="13" t="str">
        <f t="shared" si="125"/>
        <v>3F</v>
      </c>
      <c r="X223" s="13" t="str">
        <f t="shared" si="125"/>
        <v>3I</v>
      </c>
      <c r="Y223" s="13" t="str">
        <f t="shared" si="125"/>
        <v>3K</v>
      </c>
      <c r="AA223" s="13" t="str">
        <f t="shared" ca="1" si="106"/>
        <v/>
      </c>
      <c r="AB223" s="13" t="str">
        <f t="shared" ca="1" si="107"/>
        <v/>
      </c>
      <c r="AC223" s="13" t="str">
        <f t="shared" ca="1" si="108"/>
        <v/>
      </c>
      <c r="AD223" s="13" t="str">
        <f t="shared" ca="1" si="109"/>
        <v/>
      </c>
      <c r="AE223" s="13" t="str">
        <f t="shared" ca="1" si="110"/>
        <v/>
      </c>
      <c r="AF223" s="13" t="str">
        <f t="shared" ca="1" si="111"/>
        <v/>
      </c>
      <c r="AG223" s="13" t="str">
        <f t="shared" ca="1" si="112"/>
        <v/>
      </c>
      <c r="AH223" s="13" t="str">
        <f t="shared" ca="1" si="113"/>
        <v/>
      </c>
      <c r="AJ223" s="6" t="str">
        <f t="shared" ca="1" si="114"/>
        <v>3C</v>
      </c>
      <c r="AK223" s="13" t="str">
        <f t="shared" ca="1" si="115"/>
        <v>3G</v>
      </c>
      <c r="AL223" s="13" t="str">
        <f t="shared" ca="1" si="116"/>
        <v>3B</v>
      </c>
      <c r="AM223" s="13" t="str">
        <f t="shared" ca="1" si="117"/>
        <v>3D</v>
      </c>
      <c r="AN223" s="13" t="str">
        <f t="shared" ca="1" si="118"/>
        <v>3H</v>
      </c>
      <c r="AO223" s="13" t="str">
        <f t="shared" ca="1" si="119"/>
        <v>3F</v>
      </c>
      <c r="AP223" s="13" t="str">
        <f t="shared" ca="1" si="120"/>
        <v>3E</v>
      </c>
      <c r="AQ223" s="58" t="str">
        <f t="shared" ca="1" si="121"/>
        <v>3I</v>
      </c>
    </row>
    <row r="224" spans="1:43" x14ac:dyDescent="0.2">
      <c r="A224" t="s">
        <v>1365</v>
      </c>
      <c r="D224" s="13">
        <f t="shared" ca="1" si="124"/>
        <v>1</v>
      </c>
      <c r="E224" s="13">
        <f t="shared" si="124"/>
        <v>0</v>
      </c>
      <c r="F224" s="13">
        <f t="shared" ca="1" si="124"/>
        <v>1</v>
      </c>
      <c r="G224" s="13">
        <f t="shared" si="124"/>
        <v>0</v>
      </c>
      <c r="H224" s="13">
        <f t="shared" ca="1" si="124"/>
        <v>1</v>
      </c>
      <c r="I224" s="13">
        <f t="shared" ca="1" si="124"/>
        <v>1</v>
      </c>
      <c r="J224" s="13">
        <f t="shared" ca="1" si="124"/>
        <v>1</v>
      </c>
      <c r="K224" s="13">
        <f t="shared" si="124"/>
        <v>0</v>
      </c>
      <c r="L224" s="13">
        <f t="shared" si="124"/>
        <v>0</v>
      </c>
      <c r="M224" s="13">
        <f t="shared" ca="1" si="124"/>
        <v>0</v>
      </c>
      <c r="N224" s="13">
        <f t="shared" ca="1" si="124"/>
        <v>0</v>
      </c>
      <c r="O224" s="13">
        <f t="shared" ca="1" si="124"/>
        <v>0</v>
      </c>
      <c r="P224" s="13">
        <f t="shared" ca="1" si="105"/>
        <v>5</v>
      </c>
      <c r="Q224">
        <f t="shared" si="98"/>
        <v>3</v>
      </c>
      <c r="R224" s="13" t="str">
        <f t="shared" si="125"/>
        <v>3E</v>
      </c>
      <c r="S224" s="13" t="str">
        <f t="shared" si="125"/>
        <v>3G</v>
      </c>
      <c r="T224" s="13" t="str">
        <f t="shared" si="125"/>
        <v>3J</v>
      </c>
      <c r="U224" s="13" t="str">
        <f t="shared" si="125"/>
        <v>3C</v>
      </c>
      <c r="V224" s="13" t="str">
        <f t="shared" si="125"/>
        <v>3A</v>
      </c>
      <c r="W224" s="13" t="str">
        <f t="shared" si="125"/>
        <v>3F</v>
      </c>
      <c r="X224" s="13" t="str">
        <f t="shared" si="125"/>
        <v>3L</v>
      </c>
      <c r="Y224" s="13" t="str">
        <f t="shared" si="125"/>
        <v>3K</v>
      </c>
      <c r="AA224" s="13" t="str">
        <f t="shared" ca="1" si="106"/>
        <v/>
      </c>
      <c r="AB224" s="13" t="str">
        <f t="shared" ca="1" si="107"/>
        <v/>
      </c>
      <c r="AC224" s="13" t="str">
        <f t="shared" ca="1" si="108"/>
        <v/>
      </c>
      <c r="AD224" s="13" t="str">
        <f t="shared" ca="1" si="109"/>
        <v/>
      </c>
      <c r="AE224" s="13" t="str">
        <f t="shared" ca="1" si="110"/>
        <v/>
      </c>
      <c r="AF224" s="13" t="str">
        <f t="shared" ca="1" si="111"/>
        <v/>
      </c>
      <c r="AG224" s="13" t="str">
        <f t="shared" ca="1" si="112"/>
        <v/>
      </c>
      <c r="AH224" s="13" t="str">
        <f t="shared" ca="1" si="113"/>
        <v/>
      </c>
      <c r="AJ224" s="6" t="str">
        <f t="shared" ca="1" si="114"/>
        <v>3C</v>
      </c>
      <c r="AK224" s="13" t="str">
        <f t="shared" ca="1" si="115"/>
        <v>3G</v>
      </c>
      <c r="AL224" s="13" t="str">
        <f t="shared" ca="1" si="116"/>
        <v>3B</v>
      </c>
      <c r="AM224" s="13" t="str">
        <f t="shared" ca="1" si="117"/>
        <v>3D</v>
      </c>
      <c r="AN224" s="13" t="str">
        <f t="shared" ca="1" si="118"/>
        <v>3H</v>
      </c>
      <c r="AO224" s="13" t="str">
        <f t="shared" ca="1" si="119"/>
        <v>3F</v>
      </c>
      <c r="AP224" s="13" t="str">
        <f t="shared" ca="1" si="120"/>
        <v>3E</v>
      </c>
      <c r="AQ224" s="58" t="str">
        <f t="shared" ca="1" si="121"/>
        <v>3I</v>
      </c>
    </row>
    <row r="225" spans="1:43" x14ac:dyDescent="0.2">
      <c r="A225" t="s">
        <v>1366</v>
      </c>
      <c r="D225" s="13">
        <f t="shared" ref="D225:O234" ca="1" si="126">IF(IFERROR(FIND(D$3,$A225),0)&gt;0,D$4,0)</f>
        <v>1</v>
      </c>
      <c r="E225" s="13">
        <f t="shared" si="126"/>
        <v>0</v>
      </c>
      <c r="F225" s="13">
        <f t="shared" ca="1" si="126"/>
        <v>1</v>
      </c>
      <c r="G225" s="13">
        <f t="shared" si="126"/>
        <v>0</v>
      </c>
      <c r="H225" s="13">
        <f t="shared" ca="1" si="126"/>
        <v>1</v>
      </c>
      <c r="I225" s="13">
        <f t="shared" ca="1" si="126"/>
        <v>1</v>
      </c>
      <c r="J225" s="13">
        <f t="shared" ca="1" si="126"/>
        <v>1</v>
      </c>
      <c r="K225" s="13">
        <f t="shared" si="126"/>
        <v>0</v>
      </c>
      <c r="L225" s="13">
        <f t="shared" ca="1" si="126"/>
        <v>1</v>
      </c>
      <c r="M225" s="13">
        <f t="shared" si="126"/>
        <v>0</v>
      </c>
      <c r="N225" s="13">
        <f t="shared" ca="1" si="126"/>
        <v>0</v>
      </c>
      <c r="O225" s="13">
        <f t="shared" ca="1" si="126"/>
        <v>0</v>
      </c>
      <c r="P225" s="13">
        <f t="shared" ca="1" si="105"/>
        <v>6</v>
      </c>
      <c r="Q225">
        <f t="shared" si="98"/>
        <v>3</v>
      </c>
      <c r="R225" s="13" t="str">
        <f t="shared" ref="R225:Y234" si="127">RIGHT(LEFT($A225,R$3+$Q225),2)</f>
        <v>3E</v>
      </c>
      <c r="S225" s="13" t="str">
        <f t="shared" si="127"/>
        <v>3G</v>
      </c>
      <c r="T225" s="13" t="str">
        <f t="shared" si="127"/>
        <v>3I</v>
      </c>
      <c r="U225" s="13" t="str">
        <f t="shared" si="127"/>
        <v>3C</v>
      </c>
      <c r="V225" s="13" t="str">
        <f t="shared" si="127"/>
        <v>3A</v>
      </c>
      <c r="W225" s="13" t="str">
        <f t="shared" si="127"/>
        <v>3F</v>
      </c>
      <c r="X225" s="13" t="str">
        <f t="shared" si="127"/>
        <v>3L</v>
      </c>
      <c r="Y225" s="13" t="str">
        <f t="shared" si="127"/>
        <v>3K</v>
      </c>
      <c r="AA225" s="13" t="str">
        <f t="shared" ca="1" si="106"/>
        <v/>
      </c>
      <c r="AB225" s="13" t="str">
        <f t="shared" ca="1" si="107"/>
        <v/>
      </c>
      <c r="AC225" s="13" t="str">
        <f t="shared" ca="1" si="108"/>
        <v/>
      </c>
      <c r="AD225" s="13" t="str">
        <f t="shared" ca="1" si="109"/>
        <v/>
      </c>
      <c r="AE225" s="13" t="str">
        <f t="shared" ca="1" si="110"/>
        <v/>
      </c>
      <c r="AF225" s="13" t="str">
        <f t="shared" ca="1" si="111"/>
        <v/>
      </c>
      <c r="AG225" s="13" t="str">
        <f t="shared" ca="1" si="112"/>
        <v/>
      </c>
      <c r="AH225" s="13" t="str">
        <f t="shared" ca="1" si="113"/>
        <v/>
      </c>
      <c r="AJ225" s="6" t="str">
        <f t="shared" ca="1" si="114"/>
        <v>3C</v>
      </c>
      <c r="AK225" s="13" t="str">
        <f t="shared" ca="1" si="115"/>
        <v>3G</v>
      </c>
      <c r="AL225" s="13" t="str">
        <f t="shared" ca="1" si="116"/>
        <v>3B</v>
      </c>
      <c r="AM225" s="13" t="str">
        <f t="shared" ca="1" si="117"/>
        <v>3D</v>
      </c>
      <c r="AN225" s="13" t="str">
        <f t="shared" ca="1" si="118"/>
        <v>3H</v>
      </c>
      <c r="AO225" s="13" t="str">
        <f t="shared" ca="1" si="119"/>
        <v>3F</v>
      </c>
      <c r="AP225" s="13" t="str">
        <f t="shared" ca="1" si="120"/>
        <v>3E</v>
      </c>
      <c r="AQ225" s="58" t="str">
        <f t="shared" ca="1" si="121"/>
        <v>3I</v>
      </c>
    </row>
    <row r="226" spans="1:43" x14ac:dyDescent="0.2">
      <c r="A226" t="s">
        <v>1367</v>
      </c>
      <c r="D226" s="13">
        <f t="shared" ca="1" si="126"/>
        <v>1</v>
      </c>
      <c r="E226" s="13">
        <f t="shared" si="126"/>
        <v>0</v>
      </c>
      <c r="F226" s="13">
        <f t="shared" ca="1" si="126"/>
        <v>1</v>
      </c>
      <c r="G226" s="13">
        <f t="shared" si="126"/>
        <v>0</v>
      </c>
      <c r="H226" s="13">
        <f t="shared" ca="1" si="126"/>
        <v>1</v>
      </c>
      <c r="I226" s="13">
        <f t="shared" ca="1" si="126"/>
        <v>1</v>
      </c>
      <c r="J226" s="13">
        <f t="shared" ca="1" si="126"/>
        <v>1</v>
      </c>
      <c r="K226" s="13">
        <f t="shared" si="126"/>
        <v>0</v>
      </c>
      <c r="L226" s="13">
        <f t="shared" ca="1" si="126"/>
        <v>1</v>
      </c>
      <c r="M226" s="13">
        <f t="shared" ca="1" si="126"/>
        <v>0</v>
      </c>
      <c r="N226" s="13">
        <f t="shared" si="126"/>
        <v>0</v>
      </c>
      <c r="O226" s="13">
        <f t="shared" ca="1" si="126"/>
        <v>0</v>
      </c>
      <c r="P226" s="13">
        <f t="shared" ca="1" si="105"/>
        <v>6</v>
      </c>
      <c r="Q226">
        <f t="shared" si="98"/>
        <v>3</v>
      </c>
      <c r="R226" s="13" t="str">
        <f t="shared" si="127"/>
        <v>3E</v>
      </c>
      <c r="S226" s="13" t="str">
        <f t="shared" si="127"/>
        <v>3G</v>
      </c>
      <c r="T226" s="13" t="str">
        <f t="shared" si="127"/>
        <v>3J</v>
      </c>
      <c r="U226" s="13" t="str">
        <f t="shared" si="127"/>
        <v>3C</v>
      </c>
      <c r="V226" s="13" t="str">
        <f t="shared" si="127"/>
        <v>3A</v>
      </c>
      <c r="W226" s="13" t="str">
        <f t="shared" si="127"/>
        <v>3F</v>
      </c>
      <c r="X226" s="13" t="str">
        <f t="shared" si="127"/>
        <v>3L</v>
      </c>
      <c r="Y226" s="13" t="str">
        <f t="shared" si="127"/>
        <v>3I</v>
      </c>
      <c r="AA226" s="13" t="str">
        <f t="shared" ca="1" si="106"/>
        <v/>
      </c>
      <c r="AB226" s="13" t="str">
        <f t="shared" ca="1" si="107"/>
        <v/>
      </c>
      <c r="AC226" s="13" t="str">
        <f t="shared" ca="1" si="108"/>
        <v/>
      </c>
      <c r="AD226" s="13" t="str">
        <f t="shared" ca="1" si="109"/>
        <v/>
      </c>
      <c r="AE226" s="13" t="str">
        <f t="shared" ca="1" si="110"/>
        <v/>
      </c>
      <c r="AF226" s="13" t="str">
        <f t="shared" ca="1" si="111"/>
        <v/>
      </c>
      <c r="AG226" s="13" t="str">
        <f t="shared" ca="1" si="112"/>
        <v/>
      </c>
      <c r="AH226" s="13" t="str">
        <f t="shared" ca="1" si="113"/>
        <v/>
      </c>
      <c r="AJ226" s="6" t="str">
        <f t="shared" ca="1" si="114"/>
        <v>3C</v>
      </c>
      <c r="AK226" s="13" t="str">
        <f t="shared" ca="1" si="115"/>
        <v>3G</v>
      </c>
      <c r="AL226" s="13" t="str">
        <f t="shared" ca="1" si="116"/>
        <v>3B</v>
      </c>
      <c r="AM226" s="13" t="str">
        <f t="shared" ca="1" si="117"/>
        <v>3D</v>
      </c>
      <c r="AN226" s="13" t="str">
        <f t="shared" ca="1" si="118"/>
        <v>3H</v>
      </c>
      <c r="AO226" s="13" t="str">
        <f t="shared" ca="1" si="119"/>
        <v>3F</v>
      </c>
      <c r="AP226" s="13" t="str">
        <f t="shared" ca="1" si="120"/>
        <v>3E</v>
      </c>
      <c r="AQ226" s="58" t="str">
        <f t="shared" ca="1" si="121"/>
        <v>3I</v>
      </c>
    </row>
    <row r="227" spans="1:43" x14ac:dyDescent="0.2">
      <c r="A227" t="s">
        <v>1368</v>
      </c>
      <c r="D227" s="13">
        <f t="shared" ca="1" si="126"/>
        <v>1</v>
      </c>
      <c r="E227" s="13">
        <f t="shared" si="126"/>
        <v>0</v>
      </c>
      <c r="F227" s="13">
        <f t="shared" ca="1" si="126"/>
        <v>1</v>
      </c>
      <c r="G227" s="13">
        <f t="shared" si="126"/>
        <v>0</v>
      </c>
      <c r="H227" s="13">
        <f t="shared" ca="1" si="126"/>
        <v>1</v>
      </c>
      <c r="I227" s="13">
        <f t="shared" ca="1" si="126"/>
        <v>1</v>
      </c>
      <c r="J227" s="13">
        <f t="shared" ca="1" si="126"/>
        <v>1</v>
      </c>
      <c r="K227" s="13">
        <f t="shared" si="126"/>
        <v>0</v>
      </c>
      <c r="L227" s="13">
        <f t="shared" ca="1" si="126"/>
        <v>1</v>
      </c>
      <c r="M227" s="13">
        <f t="shared" ca="1" si="126"/>
        <v>0</v>
      </c>
      <c r="N227" s="13">
        <f t="shared" ca="1" si="126"/>
        <v>0</v>
      </c>
      <c r="O227" s="13">
        <f t="shared" si="126"/>
        <v>0</v>
      </c>
      <c r="P227" s="13">
        <f t="shared" ca="1" si="105"/>
        <v>6</v>
      </c>
      <c r="Q227">
        <f t="shared" si="98"/>
        <v>3</v>
      </c>
      <c r="R227" s="13" t="str">
        <f t="shared" si="127"/>
        <v>3E</v>
      </c>
      <c r="S227" s="13" t="str">
        <f t="shared" si="127"/>
        <v>3G</v>
      </c>
      <c r="T227" s="13" t="str">
        <f t="shared" si="127"/>
        <v>3J</v>
      </c>
      <c r="U227" s="13" t="str">
        <f t="shared" si="127"/>
        <v>3C</v>
      </c>
      <c r="V227" s="13" t="str">
        <f t="shared" si="127"/>
        <v>3A</v>
      </c>
      <c r="W227" s="13" t="str">
        <f t="shared" si="127"/>
        <v>3F</v>
      </c>
      <c r="X227" s="13" t="str">
        <f t="shared" si="127"/>
        <v>3I</v>
      </c>
      <c r="Y227" s="13" t="str">
        <f t="shared" si="127"/>
        <v>3K</v>
      </c>
      <c r="AA227" s="13" t="str">
        <f t="shared" ca="1" si="106"/>
        <v/>
      </c>
      <c r="AB227" s="13" t="str">
        <f t="shared" ca="1" si="107"/>
        <v/>
      </c>
      <c r="AC227" s="13" t="str">
        <f t="shared" ca="1" si="108"/>
        <v/>
      </c>
      <c r="AD227" s="13" t="str">
        <f t="shared" ca="1" si="109"/>
        <v/>
      </c>
      <c r="AE227" s="13" t="str">
        <f t="shared" ca="1" si="110"/>
        <v/>
      </c>
      <c r="AF227" s="13" t="str">
        <f t="shared" ca="1" si="111"/>
        <v/>
      </c>
      <c r="AG227" s="13" t="str">
        <f t="shared" ca="1" si="112"/>
        <v/>
      </c>
      <c r="AH227" s="13" t="str">
        <f t="shared" ca="1" si="113"/>
        <v/>
      </c>
      <c r="AJ227" s="6" t="str">
        <f t="shared" ca="1" si="114"/>
        <v>3C</v>
      </c>
      <c r="AK227" s="13" t="str">
        <f t="shared" ca="1" si="115"/>
        <v>3G</v>
      </c>
      <c r="AL227" s="13" t="str">
        <f t="shared" ca="1" si="116"/>
        <v>3B</v>
      </c>
      <c r="AM227" s="13" t="str">
        <f t="shared" ca="1" si="117"/>
        <v>3D</v>
      </c>
      <c r="AN227" s="13" t="str">
        <f t="shared" ca="1" si="118"/>
        <v>3H</v>
      </c>
      <c r="AO227" s="13" t="str">
        <f t="shared" ca="1" si="119"/>
        <v>3F</v>
      </c>
      <c r="AP227" s="13" t="str">
        <f t="shared" ca="1" si="120"/>
        <v>3E</v>
      </c>
      <c r="AQ227" s="58" t="str">
        <f t="shared" ca="1" si="121"/>
        <v>3I</v>
      </c>
    </row>
    <row r="228" spans="1:43" x14ac:dyDescent="0.2">
      <c r="A228" t="s">
        <v>1369</v>
      </c>
      <c r="D228" s="13">
        <f t="shared" ca="1" si="126"/>
        <v>1</v>
      </c>
      <c r="E228" s="13">
        <f t="shared" si="126"/>
        <v>0</v>
      </c>
      <c r="F228" s="13">
        <f t="shared" ca="1" si="126"/>
        <v>1</v>
      </c>
      <c r="G228" s="13">
        <f t="shared" si="126"/>
        <v>0</v>
      </c>
      <c r="H228" s="13">
        <f t="shared" ca="1" si="126"/>
        <v>1</v>
      </c>
      <c r="I228" s="13">
        <f t="shared" ca="1" si="126"/>
        <v>1</v>
      </c>
      <c r="J228" s="13">
        <f t="shared" ca="1" si="126"/>
        <v>1</v>
      </c>
      <c r="K228" s="13">
        <f t="shared" ca="1" si="126"/>
        <v>1</v>
      </c>
      <c r="L228" s="13">
        <f t="shared" si="126"/>
        <v>0</v>
      </c>
      <c r="M228" s="13">
        <f t="shared" si="126"/>
        <v>0</v>
      </c>
      <c r="N228" s="13">
        <f t="shared" ca="1" si="126"/>
        <v>0</v>
      </c>
      <c r="O228" s="13">
        <f t="shared" ca="1" si="126"/>
        <v>0</v>
      </c>
      <c r="P228" s="13">
        <f t="shared" ca="1" si="105"/>
        <v>6</v>
      </c>
      <c r="Q228">
        <f t="shared" si="98"/>
        <v>3</v>
      </c>
      <c r="R228" s="13" t="str">
        <f t="shared" si="127"/>
        <v>3H</v>
      </c>
      <c r="S228" s="13" t="str">
        <f t="shared" si="127"/>
        <v>3G</v>
      </c>
      <c r="T228" s="13" t="str">
        <f t="shared" si="127"/>
        <v>3E</v>
      </c>
      <c r="U228" s="13" t="str">
        <f t="shared" si="127"/>
        <v>3C</v>
      </c>
      <c r="V228" s="13" t="str">
        <f t="shared" si="127"/>
        <v>3A</v>
      </c>
      <c r="W228" s="13" t="str">
        <f t="shared" si="127"/>
        <v>3F</v>
      </c>
      <c r="X228" s="13" t="str">
        <f t="shared" si="127"/>
        <v>3L</v>
      </c>
      <c r="Y228" s="13" t="str">
        <f t="shared" si="127"/>
        <v>3K</v>
      </c>
      <c r="AA228" s="13" t="str">
        <f t="shared" ca="1" si="106"/>
        <v/>
      </c>
      <c r="AB228" s="13" t="str">
        <f t="shared" ca="1" si="107"/>
        <v/>
      </c>
      <c r="AC228" s="13" t="str">
        <f t="shared" ca="1" si="108"/>
        <v/>
      </c>
      <c r="AD228" s="13" t="str">
        <f t="shared" ca="1" si="109"/>
        <v/>
      </c>
      <c r="AE228" s="13" t="str">
        <f t="shared" ca="1" si="110"/>
        <v/>
      </c>
      <c r="AF228" s="13" t="str">
        <f t="shared" ca="1" si="111"/>
        <v/>
      </c>
      <c r="AG228" s="13" t="str">
        <f t="shared" ca="1" si="112"/>
        <v/>
      </c>
      <c r="AH228" s="13" t="str">
        <f t="shared" ca="1" si="113"/>
        <v/>
      </c>
      <c r="AJ228" s="6" t="str">
        <f t="shared" ca="1" si="114"/>
        <v>3C</v>
      </c>
      <c r="AK228" s="13" t="str">
        <f t="shared" ca="1" si="115"/>
        <v>3G</v>
      </c>
      <c r="AL228" s="13" t="str">
        <f t="shared" ca="1" si="116"/>
        <v>3B</v>
      </c>
      <c r="AM228" s="13" t="str">
        <f t="shared" ca="1" si="117"/>
        <v>3D</v>
      </c>
      <c r="AN228" s="13" t="str">
        <f t="shared" ca="1" si="118"/>
        <v>3H</v>
      </c>
      <c r="AO228" s="13" t="str">
        <f t="shared" ca="1" si="119"/>
        <v>3F</v>
      </c>
      <c r="AP228" s="13" t="str">
        <f t="shared" ca="1" si="120"/>
        <v>3E</v>
      </c>
      <c r="AQ228" s="58" t="str">
        <f t="shared" ca="1" si="121"/>
        <v>3I</v>
      </c>
    </row>
    <row r="229" spans="1:43" x14ac:dyDescent="0.2">
      <c r="A229" t="s">
        <v>1370</v>
      </c>
      <c r="D229" s="13">
        <f t="shared" ca="1" si="126"/>
        <v>1</v>
      </c>
      <c r="E229" s="13">
        <f t="shared" si="126"/>
        <v>0</v>
      </c>
      <c r="F229" s="13">
        <f t="shared" ca="1" si="126"/>
        <v>1</v>
      </c>
      <c r="G229" s="13">
        <f t="shared" si="126"/>
        <v>0</v>
      </c>
      <c r="H229" s="13">
        <f t="shared" ca="1" si="126"/>
        <v>1</v>
      </c>
      <c r="I229" s="13">
        <f t="shared" ca="1" si="126"/>
        <v>1</v>
      </c>
      <c r="J229" s="13">
        <f t="shared" ca="1" si="126"/>
        <v>1</v>
      </c>
      <c r="K229" s="13">
        <f t="shared" ca="1" si="126"/>
        <v>1</v>
      </c>
      <c r="L229" s="13">
        <f t="shared" si="126"/>
        <v>0</v>
      </c>
      <c r="M229" s="13">
        <f t="shared" ca="1" si="126"/>
        <v>0</v>
      </c>
      <c r="N229" s="13">
        <f t="shared" si="126"/>
        <v>0</v>
      </c>
      <c r="O229" s="13">
        <f t="shared" ca="1" si="126"/>
        <v>0</v>
      </c>
      <c r="P229" s="13">
        <f t="shared" ca="1" si="105"/>
        <v>6</v>
      </c>
      <c r="Q229">
        <f t="shared" si="98"/>
        <v>3</v>
      </c>
      <c r="R229" s="13" t="str">
        <f t="shared" si="127"/>
        <v>3H</v>
      </c>
      <c r="S229" s="13" t="str">
        <f t="shared" si="127"/>
        <v>3G</v>
      </c>
      <c r="T229" s="13" t="str">
        <f t="shared" si="127"/>
        <v>3J</v>
      </c>
      <c r="U229" s="13" t="str">
        <f t="shared" si="127"/>
        <v>3C</v>
      </c>
      <c r="V229" s="13" t="str">
        <f t="shared" si="127"/>
        <v>3A</v>
      </c>
      <c r="W229" s="13" t="str">
        <f t="shared" si="127"/>
        <v>3F</v>
      </c>
      <c r="X229" s="13" t="str">
        <f t="shared" si="127"/>
        <v>3L</v>
      </c>
      <c r="Y229" s="13" t="str">
        <f t="shared" si="127"/>
        <v>3E</v>
      </c>
      <c r="AA229" s="13" t="str">
        <f t="shared" ca="1" si="106"/>
        <v/>
      </c>
      <c r="AB229" s="13" t="str">
        <f t="shared" ca="1" si="107"/>
        <v/>
      </c>
      <c r="AC229" s="13" t="str">
        <f t="shared" ca="1" si="108"/>
        <v/>
      </c>
      <c r="AD229" s="13" t="str">
        <f t="shared" ca="1" si="109"/>
        <v/>
      </c>
      <c r="AE229" s="13" t="str">
        <f t="shared" ca="1" si="110"/>
        <v/>
      </c>
      <c r="AF229" s="13" t="str">
        <f t="shared" ca="1" si="111"/>
        <v/>
      </c>
      <c r="AG229" s="13" t="str">
        <f t="shared" ca="1" si="112"/>
        <v/>
      </c>
      <c r="AH229" s="13" t="str">
        <f t="shared" ca="1" si="113"/>
        <v/>
      </c>
      <c r="AJ229" s="6" t="str">
        <f t="shared" ca="1" si="114"/>
        <v>3C</v>
      </c>
      <c r="AK229" s="13" t="str">
        <f t="shared" ca="1" si="115"/>
        <v>3G</v>
      </c>
      <c r="AL229" s="13" t="str">
        <f t="shared" ca="1" si="116"/>
        <v>3B</v>
      </c>
      <c r="AM229" s="13" t="str">
        <f t="shared" ca="1" si="117"/>
        <v>3D</v>
      </c>
      <c r="AN229" s="13" t="str">
        <f t="shared" ca="1" si="118"/>
        <v>3H</v>
      </c>
      <c r="AO229" s="13" t="str">
        <f t="shared" ca="1" si="119"/>
        <v>3F</v>
      </c>
      <c r="AP229" s="13" t="str">
        <f t="shared" ca="1" si="120"/>
        <v>3E</v>
      </c>
      <c r="AQ229" s="58" t="str">
        <f t="shared" ca="1" si="121"/>
        <v>3I</v>
      </c>
    </row>
    <row r="230" spans="1:43" x14ac:dyDescent="0.2">
      <c r="A230" t="s">
        <v>1371</v>
      </c>
      <c r="D230" s="13">
        <f t="shared" ca="1" si="126"/>
        <v>1</v>
      </c>
      <c r="E230" s="13">
        <f t="shared" si="126"/>
        <v>0</v>
      </c>
      <c r="F230" s="13">
        <f t="shared" ca="1" si="126"/>
        <v>1</v>
      </c>
      <c r="G230" s="13">
        <f t="shared" si="126"/>
        <v>0</v>
      </c>
      <c r="H230" s="13">
        <f t="shared" ca="1" si="126"/>
        <v>1</v>
      </c>
      <c r="I230" s="13">
        <f t="shared" ca="1" si="126"/>
        <v>1</v>
      </c>
      <c r="J230" s="13">
        <f t="shared" ca="1" si="126"/>
        <v>1</v>
      </c>
      <c r="K230" s="13">
        <f t="shared" ca="1" si="126"/>
        <v>1</v>
      </c>
      <c r="L230" s="13">
        <f t="shared" si="126"/>
        <v>0</v>
      </c>
      <c r="M230" s="13">
        <f t="shared" ca="1" si="126"/>
        <v>0</v>
      </c>
      <c r="N230" s="13">
        <f t="shared" ca="1" si="126"/>
        <v>0</v>
      </c>
      <c r="O230" s="13">
        <f t="shared" si="126"/>
        <v>0</v>
      </c>
      <c r="P230" s="13">
        <f t="shared" ca="1" si="105"/>
        <v>6</v>
      </c>
      <c r="Q230">
        <f t="shared" si="98"/>
        <v>3</v>
      </c>
      <c r="R230" s="13" t="str">
        <f t="shared" si="127"/>
        <v>3H</v>
      </c>
      <c r="S230" s="13" t="str">
        <f t="shared" si="127"/>
        <v>3G</v>
      </c>
      <c r="T230" s="13" t="str">
        <f t="shared" si="127"/>
        <v>3J</v>
      </c>
      <c r="U230" s="13" t="str">
        <f t="shared" si="127"/>
        <v>3C</v>
      </c>
      <c r="V230" s="13" t="str">
        <f t="shared" si="127"/>
        <v>3A</v>
      </c>
      <c r="W230" s="13" t="str">
        <f t="shared" si="127"/>
        <v>3F</v>
      </c>
      <c r="X230" s="13" t="str">
        <f t="shared" si="127"/>
        <v>3E</v>
      </c>
      <c r="Y230" s="13" t="str">
        <f t="shared" si="127"/>
        <v>3K</v>
      </c>
      <c r="AA230" s="13" t="str">
        <f t="shared" ca="1" si="106"/>
        <v/>
      </c>
      <c r="AB230" s="13" t="str">
        <f t="shared" ca="1" si="107"/>
        <v/>
      </c>
      <c r="AC230" s="13" t="str">
        <f t="shared" ca="1" si="108"/>
        <v/>
      </c>
      <c r="AD230" s="13" t="str">
        <f t="shared" ca="1" si="109"/>
        <v/>
      </c>
      <c r="AE230" s="13" t="str">
        <f t="shared" ca="1" si="110"/>
        <v/>
      </c>
      <c r="AF230" s="13" t="str">
        <f t="shared" ca="1" si="111"/>
        <v/>
      </c>
      <c r="AG230" s="13" t="str">
        <f t="shared" ca="1" si="112"/>
        <v/>
      </c>
      <c r="AH230" s="13" t="str">
        <f t="shared" ca="1" si="113"/>
        <v/>
      </c>
      <c r="AJ230" s="6" t="str">
        <f t="shared" ca="1" si="114"/>
        <v>3C</v>
      </c>
      <c r="AK230" s="13" t="str">
        <f t="shared" ca="1" si="115"/>
        <v>3G</v>
      </c>
      <c r="AL230" s="13" t="str">
        <f t="shared" ca="1" si="116"/>
        <v>3B</v>
      </c>
      <c r="AM230" s="13" t="str">
        <f t="shared" ca="1" si="117"/>
        <v>3D</v>
      </c>
      <c r="AN230" s="13" t="str">
        <f t="shared" ca="1" si="118"/>
        <v>3H</v>
      </c>
      <c r="AO230" s="13" t="str">
        <f t="shared" ca="1" si="119"/>
        <v>3F</v>
      </c>
      <c r="AP230" s="13" t="str">
        <f t="shared" ca="1" si="120"/>
        <v>3E</v>
      </c>
      <c r="AQ230" s="58" t="str">
        <f t="shared" ca="1" si="121"/>
        <v>3I</v>
      </c>
    </row>
    <row r="231" spans="1:43" x14ac:dyDescent="0.2">
      <c r="A231" t="s">
        <v>1372</v>
      </c>
      <c r="D231" s="13">
        <f t="shared" ca="1" si="126"/>
        <v>1</v>
      </c>
      <c r="E231" s="13">
        <f t="shared" si="126"/>
        <v>0</v>
      </c>
      <c r="F231" s="13">
        <f t="shared" ca="1" si="126"/>
        <v>1</v>
      </c>
      <c r="G231" s="13">
        <f t="shared" si="126"/>
        <v>0</v>
      </c>
      <c r="H231" s="13">
        <f t="shared" ca="1" si="126"/>
        <v>1</v>
      </c>
      <c r="I231" s="13">
        <f t="shared" ca="1" si="126"/>
        <v>1</v>
      </c>
      <c r="J231" s="13">
        <f t="shared" ca="1" si="126"/>
        <v>1</v>
      </c>
      <c r="K231" s="13">
        <f t="shared" ca="1" si="126"/>
        <v>1</v>
      </c>
      <c r="L231" s="13">
        <f t="shared" ca="1" si="126"/>
        <v>1</v>
      </c>
      <c r="M231" s="13">
        <f t="shared" si="126"/>
        <v>0</v>
      </c>
      <c r="N231" s="13">
        <f t="shared" si="126"/>
        <v>0</v>
      </c>
      <c r="O231" s="13">
        <f t="shared" ca="1" si="126"/>
        <v>0</v>
      </c>
      <c r="P231" s="13">
        <f t="shared" ca="1" si="105"/>
        <v>7</v>
      </c>
      <c r="Q231">
        <f t="shared" si="98"/>
        <v>3</v>
      </c>
      <c r="R231" s="13" t="str">
        <f t="shared" si="127"/>
        <v>3H</v>
      </c>
      <c r="S231" s="13" t="str">
        <f t="shared" si="127"/>
        <v>3G</v>
      </c>
      <c r="T231" s="13" t="str">
        <f t="shared" si="127"/>
        <v>3E</v>
      </c>
      <c r="U231" s="13" t="str">
        <f t="shared" si="127"/>
        <v>3C</v>
      </c>
      <c r="V231" s="13" t="str">
        <f t="shared" si="127"/>
        <v>3A</v>
      </c>
      <c r="W231" s="13" t="str">
        <f t="shared" si="127"/>
        <v>3F</v>
      </c>
      <c r="X231" s="13" t="str">
        <f t="shared" si="127"/>
        <v>3L</v>
      </c>
      <c r="Y231" s="13" t="str">
        <f t="shared" si="127"/>
        <v>3I</v>
      </c>
      <c r="AA231" s="13" t="str">
        <f t="shared" ca="1" si="106"/>
        <v/>
      </c>
      <c r="AB231" s="13" t="str">
        <f t="shared" ca="1" si="107"/>
        <v/>
      </c>
      <c r="AC231" s="13" t="str">
        <f t="shared" ca="1" si="108"/>
        <v/>
      </c>
      <c r="AD231" s="13" t="str">
        <f t="shared" ca="1" si="109"/>
        <v/>
      </c>
      <c r="AE231" s="13" t="str">
        <f t="shared" ca="1" si="110"/>
        <v/>
      </c>
      <c r="AF231" s="13" t="str">
        <f t="shared" ca="1" si="111"/>
        <v/>
      </c>
      <c r="AG231" s="13" t="str">
        <f t="shared" ca="1" si="112"/>
        <v/>
      </c>
      <c r="AH231" s="13" t="str">
        <f t="shared" ca="1" si="113"/>
        <v/>
      </c>
      <c r="AJ231" s="6" t="str">
        <f t="shared" ca="1" si="114"/>
        <v>3C</v>
      </c>
      <c r="AK231" s="13" t="str">
        <f t="shared" ca="1" si="115"/>
        <v>3G</v>
      </c>
      <c r="AL231" s="13" t="str">
        <f t="shared" ca="1" si="116"/>
        <v>3B</v>
      </c>
      <c r="AM231" s="13" t="str">
        <f t="shared" ca="1" si="117"/>
        <v>3D</v>
      </c>
      <c r="AN231" s="13" t="str">
        <f t="shared" ca="1" si="118"/>
        <v>3H</v>
      </c>
      <c r="AO231" s="13" t="str">
        <f t="shared" ca="1" si="119"/>
        <v>3F</v>
      </c>
      <c r="AP231" s="13" t="str">
        <f t="shared" ca="1" si="120"/>
        <v>3E</v>
      </c>
      <c r="AQ231" s="58" t="str">
        <f t="shared" ca="1" si="121"/>
        <v>3I</v>
      </c>
    </row>
    <row r="232" spans="1:43" x14ac:dyDescent="0.2">
      <c r="A232" t="s">
        <v>1373</v>
      </c>
      <c r="D232" s="13">
        <f t="shared" ca="1" si="126"/>
        <v>1</v>
      </c>
      <c r="E232" s="13">
        <f t="shared" si="126"/>
        <v>0</v>
      </c>
      <c r="F232" s="13">
        <f t="shared" ca="1" si="126"/>
        <v>1</v>
      </c>
      <c r="G232" s="13">
        <f t="shared" si="126"/>
        <v>0</v>
      </c>
      <c r="H232" s="13">
        <f t="shared" ca="1" si="126"/>
        <v>1</v>
      </c>
      <c r="I232" s="13">
        <f t="shared" ca="1" si="126"/>
        <v>1</v>
      </c>
      <c r="J232" s="13">
        <f t="shared" ca="1" si="126"/>
        <v>1</v>
      </c>
      <c r="K232" s="13">
        <f t="shared" ca="1" si="126"/>
        <v>1</v>
      </c>
      <c r="L232" s="13">
        <f t="shared" ca="1" si="126"/>
        <v>1</v>
      </c>
      <c r="M232" s="13">
        <f t="shared" si="126"/>
        <v>0</v>
      </c>
      <c r="N232" s="13">
        <f t="shared" ca="1" si="126"/>
        <v>0</v>
      </c>
      <c r="O232" s="13">
        <f t="shared" si="126"/>
        <v>0</v>
      </c>
      <c r="P232" s="13">
        <f t="shared" ca="1" si="105"/>
        <v>7</v>
      </c>
      <c r="Q232">
        <f t="shared" si="98"/>
        <v>3</v>
      </c>
      <c r="R232" s="13" t="str">
        <f t="shared" si="127"/>
        <v>3H</v>
      </c>
      <c r="S232" s="13" t="str">
        <f t="shared" si="127"/>
        <v>3G</v>
      </c>
      <c r="T232" s="13" t="str">
        <f t="shared" si="127"/>
        <v>3E</v>
      </c>
      <c r="U232" s="13" t="str">
        <f t="shared" si="127"/>
        <v>3C</v>
      </c>
      <c r="V232" s="13" t="str">
        <f t="shared" si="127"/>
        <v>3A</v>
      </c>
      <c r="W232" s="13" t="str">
        <f t="shared" si="127"/>
        <v>3F</v>
      </c>
      <c r="X232" s="13" t="str">
        <f t="shared" si="127"/>
        <v>3I</v>
      </c>
      <c r="Y232" s="13" t="str">
        <f t="shared" si="127"/>
        <v>3K</v>
      </c>
      <c r="AA232" s="13" t="str">
        <f t="shared" ca="1" si="106"/>
        <v/>
      </c>
      <c r="AB232" s="13" t="str">
        <f t="shared" ca="1" si="107"/>
        <v/>
      </c>
      <c r="AC232" s="13" t="str">
        <f t="shared" ca="1" si="108"/>
        <v/>
      </c>
      <c r="AD232" s="13" t="str">
        <f t="shared" ca="1" si="109"/>
        <v/>
      </c>
      <c r="AE232" s="13" t="str">
        <f t="shared" ca="1" si="110"/>
        <v/>
      </c>
      <c r="AF232" s="13" t="str">
        <f t="shared" ca="1" si="111"/>
        <v/>
      </c>
      <c r="AG232" s="13" t="str">
        <f t="shared" ca="1" si="112"/>
        <v/>
      </c>
      <c r="AH232" s="13" t="str">
        <f t="shared" ca="1" si="113"/>
        <v/>
      </c>
      <c r="AJ232" s="6" t="str">
        <f t="shared" ca="1" si="114"/>
        <v>3C</v>
      </c>
      <c r="AK232" s="13" t="str">
        <f t="shared" ca="1" si="115"/>
        <v>3G</v>
      </c>
      <c r="AL232" s="13" t="str">
        <f t="shared" ca="1" si="116"/>
        <v>3B</v>
      </c>
      <c r="AM232" s="13" t="str">
        <f t="shared" ca="1" si="117"/>
        <v>3D</v>
      </c>
      <c r="AN232" s="13" t="str">
        <f t="shared" ca="1" si="118"/>
        <v>3H</v>
      </c>
      <c r="AO232" s="13" t="str">
        <f t="shared" ca="1" si="119"/>
        <v>3F</v>
      </c>
      <c r="AP232" s="13" t="str">
        <f t="shared" ca="1" si="120"/>
        <v>3E</v>
      </c>
      <c r="AQ232" s="58" t="str">
        <f t="shared" ca="1" si="121"/>
        <v>3I</v>
      </c>
    </row>
    <row r="233" spans="1:43" x14ac:dyDescent="0.2">
      <c r="A233" t="s">
        <v>1374</v>
      </c>
      <c r="D233" s="13">
        <f t="shared" ca="1" si="126"/>
        <v>1</v>
      </c>
      <c r="E233" s="13">
        <f t="shared" si="126"/>
        <v>0</v>
      </c>
      <c r="F233" s="13">
        <f t="shared" ca="1" si="126"/>
        <v>1</v>
      </c>
      <c r="G233" s="13">
        <f t="shared" si="126"/>
        <v>0</v>
      </c>
      <c r="H233" s="13">
        <f t="shared" ca="1" si="126"/>
        <v>1</v>
      </c>
      <c r="I233" s="13">
        <f t="shared" ca="1" si="126"/>
        <v>1</v>
      </c>
      <c r="J233" s="13">
        <f t="shared" ca="1" si="126"/>
        <v>1</v>
      </c>
      <c r="K233" s="13">
        <f t="shared" ca="1" si="126"/>
        <v>1</v>
      </c>
      <c r="L233" s="13">
        <f t="shared" ca="1" si="126"/>
        <v>1</v>
      </c>
      <c r="M233" s="13">
        <f t="shared" ca="1" si="126"/>
        <v>0</v>
      </c>
      <c r="N233" s="13">
        <f t="shared" si="126"/>
        <v>0</v>
      </c>
      <c r="O233" s="13">
        <f t="shared" si="126"/>
        <v>0</v>
      </c>
      <c r="P233" s="13">
        <f t="shared" ca="1" si="105"/>
        <v>7</v>
      </c>
      <c r="Q233">
        <f t="shared" ref="Q233:Q296" si="128">Q232</f>
        <v>3</v>
      </c>
      <c r="R233" s="13" t="str">
        <f t="shared" si="127"/>
        <v>3H</v>
      </c>
      <c r="S233" s="13" t="str">
        <f t="shared" si="127"/>
        <v>3G</v>
      </c>
      <c r="T233" s="13" t="str">
        <f t="shared" si="127"/>
        <v>3J</v>
      </c>
      <c r="U233" s="13" t="str">
        <f t="shared" si="127"/>
        <v>3C</v>
      </c>
      <c r="V233" s="13" t="str">
        <f t="shared" si="127"/>
        <v>3A</v>
      </c>
      <c r="W233" s="13" t="str">
        <f t="shared" si="127"/>
        <v>3F</v>
      </c>
      <c r="X233" s="13" t="str">
        <f t="shared" si="127"/>
        <v>3E</v>
      </c>
      <c r="Y233" s="13" t="str">
        <f t="shared" si="127"/>
        <v>3I</v>
      </c>
      <c r="AA233" s="13" t="str">
        <f t="shared" ca="1" si="106"/>
        <v/>
      </c>
      <c r="AB233" s="13" t="str">
        <f t="shared" ca="1" si="107"/>
        <v/>
      </c>
      <c r="AC233" s="13" t="str">
        <f t="shared" ca="1" si="108"/>
        <v/>
      </c>
      <c r="AD233" s="13" t="str">
        <f t="shared" ca="1" si="109"/>
        <v/>
      </c>
      <c r="AE233" s="13" t="str">
        <f t="shared" ca="1" si="110"/>
        <v/>
      </c>
      <c r="AF233" s="13" t="str">
        <f t="shared" ca="1" si="111"/>
        <v/>
      </c>
      <c r="AG233" s="13" t="str">
        <f t="shared" ca="1" si="112"/>
        <v/>
      </c>
      <c r="AH233" s="13" t="str">
        <f t="shared" ca="1" si="113"/>
        <v/>
      </c>
      <c r="AJ233" s="6" t="str">
        <f t="shared" ca="1" si="114"/>
        <v>3C</v>
      </c>
      <c r="AK233" s="13" t="str">
        <f t="shared" ca="1" si="115"/>
        <v>3G</v>
      </c>
      <c r="AL233" s="13" t="str">
        <f t="shared" ca="1" si="116"/>
        <v>3B</v>
      </c>
      <c r="AM233" s="13" t="str">
        <f t="shared" ca="1" si="117"/>
        <v>3D</v>
      </c>
      <c r="AN233" s="13" t="str">
        <f t="shared" ca="1" si="118"/>
        <v>3H</v>
      </c>
      <c r="AO233" s="13" t="str">
        <f t="shared" ca="1" si="119"/>
        <v>3F</v>
      </c>
      <c r="AP233" s="13" t="str">
        <f t="shared" ca="1" si="120"/>
        <v>3E</v>
      </c>
      <c r="AQ233" s="58" t="str">
        <f t="shared" ca="1" si="121"/>
        <v>3I</v>
      </c>
    </row>
    <row r="234" spans="1:43" x14ac:dyDescent="0.2">
      <c r="A234" t="s">
        <v>1375</v>
      </c>
      <c r="D234" s="13">
        <f t="shared" ca="1" si="126"/>
        <v>1</v>
      </c>
      <c r="E234" s="13">
        <f t="shared" si="126"/>
        <v>0</v>
      </c>
      <c r="F234" s="13">
        <f t="shared" ca="1" si="126"/>
        <v>1</v>
      </c>
      <c r="G234" s="13">
        <f t="shared" ca="1" si="126"/>
        <v>1</v>
      </c>
      <c r="H234" s="13">
        <f t="shared" si="126"/>
        <v>0</v>
      </c>
      <c r="I234" s="13">
        <f t="shared" si="126"/>
        <v>0</v>
      </c>
      <c r="J234" s="13">
        <f t="shared" si="126"/>
        <v>0</v>
      </c>
      <c r="K234" s="13">
        <f t="shared" ca="1" si="126"/>
        <v>1</v>
      </c>
      <c r="L234" s="13">
        <f t="shared" ca="1" si="126"/>
        <v>1</v>
      </c>
      <c r="M234" s="13">
        <f t="shared" ca="1" si="126"/>
        <v>0</v>
      </c>
      <c r="N234" s="13">
        <f t="shared" ca="1" si="126"/>
        <v>0</v>
      </c>
      <c r="O234" s="13">
        <f t="shared" ca="1" si="126"/>
        <v>0</v>
      </c>
      <c r="P234" s="13">
        <f t="shared" ca="1" si="105"/>
        <v>5</v>
      </c>
      <c r="Q234">
        <f t="shared" si="128"/>
        <v>3</v>
      </c>
      <c r="R234" s="13" t="str">
        <f t="shared" si="127"/>
        <v>3H</v>
      </c>
      <c r="S234" s="13" t="str">
        <f t="shared" si="127"/>
        <v>3J</v>
      </c>
      <c r="T234" s="13" t="str">
        <f t="shared" si="127"/>
        <v>3I</v>
      </c>
      <c r="U234" s="13" t="str">
        <f t="shared" si="127"/>
        <v>3C</v>
      </c>
      <c r="V234" s="13" t="str">
        <f t="shared" si="127"/>
        <v>3A</v>
      </c>
      <c r="W234" s="13" t="str">
        <f t="shared" si="127"/>
        <v>3D</v>
      </c>
      <c r="X234" s="13" t="str">
        <f t="shared" si="127"/>
        <v>3L</v>
      </c>
      <c r="Y234" s="13" t="str">
        <f t="shared" si="127"/>
        <v>3K</v>
      </c>
      <c r="AA234" s="13" t="str">
        <f t="shared" ca="1" si="106"/>
        <v/>
      </c>
      <c r="AB234" s="13" t="str">
        <f t="shared" ca="1" si="107"/>
        <v/>
      </c>
      <c r="AC234" s="13" t="str">
        <f t="shared" ca="1" si="108"/>
        <v/>
      </c>
      <c r="AD234" s="13" t="str">
        <f t="shared" ca="1" si="109"/>
        <v/>
      </c>
      <c r="AE234" s="13" t="str">
        <f t="shared" ca="1" si="110"/>
        <v/>
      </c>
      <c r="AF234" s="13" t="str">
        <f t="shared" ca="1" si="111"/>
        <v/>
      </c>
      <c r="AG234" s="13" t="str">
        <f t="shared" ca="1" si="112"/>
        <v/>
      </c>
      <c r="AH234" s="13" t="str">
        <f t="shared" ca="1" si="113"/>
        <v/>
      </c>
      <c r="AJ234" s="6" t="str">
        <f t="shared" ca="1" si="114"/>
        <v>3C</v>
      </c>
      <c r="AK234" s="13" t="str">
        <f t="shared" ca="1" si="115"/>
        <v>3G</v>
      </c>
      <c r="AL234" s="13" t="str">
        <f t="shared" ca="1" si="116"/>
        <v>3B</v>
      </c>
      <c r="AM234" s="13" t="str">
        <f t="shared" ca="1" si="117"/>
        <v>3D</v>
      </c>
      <c r="AN234" s="13" t="str">
        <f t="shared" ca="1" si="118"/>
        <v>3H</v>
      </c>
      <c r="AO234" s="13" t="str">
        <f t="shared" ca="1" si="119"/>
        <v>3F</v>
      </c>
      <c r="AP234" s="13" t="str">
        <f t="shared" ca="1" si="120"/>
        <v>3E</v>
      </c>
      <c r="AQ234" s="58" t="str">
        <f t="shared" ca="1" si="121"/>
        <v>3I</v>
      </c>
    </row>
    <row r="235" spans="1:43" x14ac:dyDescent="0.2">
      <c r="A235" t="s">
        <v>1376</v>
      </c>
      <c r="D235" s="13">
        <f t="shared" ref="D235:O244" ca="1" si="129">IF(IFERROR(FIND(D$3,$A235),0)&gt;0,D$4,0)</f>
        <v>1</v>
      </c>
      <c r="E235" s="13">
        <f t="shared" si="129"/>
        <v>0</v>
      </c>
      <c r="F235" s="13">
        <f t="shared" ca="1" si="129"/>
        <v>1</v>
      </c>
      <c r="G235" s="13">
        <f t="shared" ca="1" si="129"/>
        <v>1</v>
      </c>
      <c r="H235" s="13">
        <f t="shared" si="129"/>
        <v>0</v>
      </c>
      <c r="I235" s="13">
        <f t="shared" si="129"/>
        <v>0</v>
      </c>
      <c r="J235" s="13">
        <f t="shared" ca="1" si="129"/>
        <v>1</v>
      </c>
      <c r="K235" s="13">
        <f t="shared" si="129"/>
        <v>0</v>
      </c>
      <c r="L235" s="13">
        <f t="shared" ca="1" si="129"/>
        <v>1</v>
      </c>
      <c r="M235" s="13">
        <f t="shared" ca="1" si="129"/>
        <v>0</v>
      </c>
      <c r="N235" s="13">
        <f t="shared" ca="1" si="129"/>
        <v>0</v>
      </c>
      <c r="O235" s="13">
        <f t="shared" ca="1" si="129"/>
        <v>0</v>
      </c>
      <c r="P235" s="13">
        <f t="shared" ca="1" si="105"/>
        <v>5</v>
      </c>
      <c r="Q235">
        <f t="shared" si="128"/>
        <v>3</v>
      </c>
      <c r="R235" s="13" t="str">
        <f t="shared" ref="R235:Y244" si="130">RIGHT(LEFT($A235,R$3+$Q235),2)</f>
        <v>3I</v>
      </c>
      <c r="S235" s="13" t="str">
        <f t="shared" si="130"/>
        <v>3G</v>
      </c>
      <c r="T235" s="13" t="str">
        <f t="shared" si="130"/>
        <v>3J</v>
      </c>
      <c r="U235" s="13" t="str">
        <f t="shared" si="130"/>
        <v>3C</v>
      </c>
      <c r="V235" s="13" t="str">
        <f t="shared" si="130"/>
        <v>3A</v>
      </c>
      <c r="W235" s="13" t="str">
        <f t="shared" si="130"/>
        <v>3D</v>
      </c>
      <c r="X235" s="13" t="str">
        <f t="shared" si="130"/>
        <v>3L</v>
      </c>
      <c r="Y235" s="13" t="str">
        <f t="shared" si="130"/>
        <v>3K</v>
      </c>
      <c r="AA235" s="13" t="str">
        <f t="shared" ca="1" si="106"/>
        <v/>
      </c>
      <c r="AB235" s="13" t="str">
        <f t="shared" ca="1" si="107"/>
        <v/>
      </c>
      <c r="AC235" s="13" t="str">
        <f t="shared" ca="1" si="108"/>
        <v/>
      </c>
      <c r="AD235" s="13" t="str">
        <f t="shared" ca="1" si="109"/>
        <v/>
      </c>
      <c r="AE235" s="13" t="str">
        <f t="shared" ca="1" si="110"/>
        <v/>
      </c>
      <c r="AF235" s="13" t="str">
        <f t="shared" ca="1" si="111"/>
        <v/>
      </c>
      <c r="AG235" s="13" t="str">
        <f t="shared" ca="1" si="112"/>
        <v/>
      </c>
      <c r="AH235" s="13" t="str">
        <f t="shared" ca="1" si="113"/>
        <v/>
      </c>
      <c r="AJ235" s="6" t="str">
        <f t="shared" ca="1" si="114"/>
        <v>3C</v>
      </c>
      <c r="AK235" s="13" t="str">
        <f t="shared" ca="1" si="115"/>
        <v>3G</v>
      </c>
      <c r="AL235" s="13" t="str">
        <f t="shared" ca="1" si="116"/>
        <v>3B</v>
      </c>
      <c r="AM235" s="13" t="str">
        <f t="shared" ca="1" si="117"/>
        <v>3D</v>
      </c>
      <c r="AN235" s="13" t="str">
        <f t="shared" ca="1" si="118"/>
        <v>3H</v>
      </c>
      <c r="AO235" s="13" t="str">
        <f t="shared" ca="1" si="119"/>
        <v>3F</v>
      </c>
      <c r="AP235" s="13" t="str">
        <f t="shared" ca="1" si="120"/>
        <v>3E</v>
      </c>
      <c r="AQ235" s="58" t="str">
        <f t="shared" ca="1" si="121"/>
        <v>3I</v>
      </c>
    </row>
    <row r="236" spans="1:43" x14ac:dyDescent="0.2">
      <c r="A236" t="s">
        <v>1377</v>
      </c>
      <c r="D236" s="13">
        <f t="shared" ca="1" si="129"/>
        <v>1</v>
      </c>
      <c r="E236" s="13">
        <f t="shared" si="129"/>
        <v>0</v>
      </c>
      <c r="F236" s="13">
        <f t="shared" ca="1" si="129"/>
        <v>1</v>
      </c>
      <c r="G236" s="13">
        <f t="shared" ca="1" si="129"/>
        <v>1</v>
      </c>
      <c r="H236" s="13">
        <f t="shared" si="129"/>
        <v>0</v>
      </c>
      <c r="I236" s="13">
        <f t="shared" si="129"/>
        <v>0</v>
      </c>
      <c r="J236" s="13">
        <f t="shared" ca="1" si="129"/>
        <v>1</v>
      </c>
      <c r="K236" s="13">
        <f t="shared" ca="1" si="129"/>
        <v>1</v>
      </c>
      <c r="L236" s="13">
        <f t="shared" si="129"/>
        <v>0</v>
      </c>
      <c r="M236" s="13">
        <f t="shared" ca="1" si="129"/>
        <v>0</v>
      </c>
      <c r="N236" s="13">
        <f t="shared" ca="1" si="129"/>
        <v>0</v>
      </c>
      <c r="O236" s="13">
        <f t="shared" ca="1" si="129"/>
        <v>0</v>
      </c>
      <c r="P236" s="13">
        <f t="shared" ca="1" si="105"/>
        <v>5</v>
      </c>
      <c r="Q236">
        <f t="shared" si="128"/>
        <v>3</v>
      </c>
      <c r="R236" s="13" t="str">
        <f t="shared" si="130"/>
        <v>3H</v>
      </c>
      <c r="S236" s="13" t="str">
        <f t="shared" si="130"/>
        <v>3G</v>
      </c>
      <c r="T236" s="13" t="str">
        <f t="shared" si="130"/>
        <v>3J</v>
      </c>
      <c r="U236" s="13" t="str">
        <f t="shared" si="130"/>
        <v>3C</v>
      </c>
      <c r="V236" s="13" t="str">
        <f t="shared" si="130"/>
        <v>3A</v>
      </c>
      <c r="W236" s="13" t="str">
        <f t="shared" si="130"/>
        <v>3D</v>
      </c>
      <c r="X236" s="13" t="str">
        <f t="shared" si="130"/>
        <v>3L</v>
      </c>
      <c r="Y236" s="13" t="str">
        <f t="shared" si="130"/>
        <v>3K</v>
      </c>
      <c r="AA236" s="13" t="str">
        <f t="shared" ca="1" si="106"/>
        <v/>
      </c>
      <c r="AB236" s="13" t="str">
        <f t="shared" ca="1" si="107"/>
        <v/>
      </c>
      <c r="AC236" s="13" t="str">
        <f t="shared" ca="1" si="108"/>
        <v/>
      </c>
      <c r="AD236" s="13" t="str">
        <f t="shared" ca="1" si="109"/>
        <v/>
      </c>
      <c r="AE236" s="13" t="str">
        <f t="shared" ca="1" si="110"/>
        <v/>
      </c>
      <c r="AF236" s="13" t="str">
        <f t="shared" ca="1" si="111"/>
        <v/>
      </c>
      <c r="AG236" s="13" t="str">
        <f t="shared" ca="1" si="112"/>
        <v/>
      </c>
      <c r="AH236" s="13" t="str">
        <f t="shared" ca="1" si="113"/>
        <v/>
      </c>
      <c r="AJ236" s="6" t="str">
        <f t="shared" ca="1" si="114"/>
        <v>3C</v>
      </c>
      <c r="AK236" s="13" t="str">
        <f t="shared" ca="1" si="115"/>
        <v>3G</v>
      </c>
      <c r="AL236" s="13" t="str">
        <f t="shared" ca="1" si="116"/>
        <v>3B</v>
      </c>
      <c r="AM236" s="13" t="str">
        <f t="shared" ca="1" si="117"/>
        <v>3D</v>
      </c>
      <c r="AN236" s="13" t="str">
        <f t="shared" ca="1" si="118"/>
        <v>3H</v>
      </c>
      <c r="AO236" s="13" t="str">
        <f t="shared" ca="1" si="119"/>
        <v>3F</v>
      </c>
      <c r="AP236" s="13" t="str">
        <f t="shared" ca="1" si="120"/>
        <v>3E</v>
      </c>
      <c r="AQ236" s="58" t="str">
        <f t="shared" ca="1" si="121"/>
        <v>3I</v>
      </c>
    </row>
    <row r="237" spans="1:43" x14ac:dyDescent="0.2">
      <c r="A237" t="s">
        <v>1378</v>
      </c>
      <c r="D237" s="13">
        <f t="shared" ca="1" si="129"/>
        <v>1</v>
      </c>
      <c r="E237" s="13">
        <f t="shared" si="129"/>
        <v>0</v>
      </c>
      <c r="F237" s="13">
        <f t="shared" ca="1" si="129"/>
        <v>1</v>
      </c>
      <c r="G237" s="13">
        <f t="shared" ca="1" si="129"/>
        <v>1</v>
      </c>
      <c r="H237" s="13">
        <f t="shared" si="129"/>
        <v>0</v>
      </c>
      <c r="I237" s="13">
        <f t="shared" si="129"/>
        <v>0</v>
      </c>
      <c r="J237" s="13">
        <f t="shared" ca="1" si="129"/>
        <v>1</v>
      </c>
      <c r="K237" s="13">
        <f t="shared" ca="1" si="129"/>
        <v>1</v>
      </c>
      <c r="L237" s="13">
        <f t="shared" ca="1" si="129"/>
        <v>1</v>
      </c>
      <c r="M237" s="13">
        <f t="shared" si="129"/>
        <v>0</v>
      </c>
      <c r="N237" s="13">
        <f t="shared" ca="1" si="129"/>
        <v>0</v>
      </c>
      <c r="O237" s="13">
        <f t="shared" ca="1" si="129"/>
        <v>0</v>
      </c>
      <c r="P237" s="13">
        <f t="shared" ca="1" si="105"/>
        <v>6</v>
      </c>
      <c r="Q237">
        <f t="shared" si="128"/>
        <v>3</v>
      </c>
      <c r="R237" s="13" t="str">
        <f t="shared" si="130"/>
        <v>3H</v>
      </c>
      <c r="S237" s="13" t="str">
        <f t="shared" si="130"/>
        <v>3G</v>
      </c>
      <c r="T237" s="13" t="str">
        <f t="shared" si="130"/>
        <v>3I</v>
      </c>
      <c r="U237" s="13" t="str">
        <f t="shared" si="130"/>
        <v>3C</v>
      </c>
      <c r="V237" s="13" t="str">
        <f t="shared" si="130"/>
        <v>3A</v>
      </c>
      <c r="W237" s="13" t="str">
        <f t="shared" si="130"/>
        <v>3D</v>
      </c>
      <c r="X237" s="13" t="str">
        <f t="shared" si="130"/>
        <v>3L</v>
      </c>
      <c r="Y237" s="13" t="str">
        <f t="shared" si="130"/>
        <v>3K</v>
      </c>
      <c r="AA237" s="13" t="str">
        <f t="shared" ca="1" si="106"/>
        <v/>
      </c>
      <c r="AB237" s="13" t="str">
        <f t="shared" ca="1" si="107"/>
        <v/>
      </c>
      <c r="AC237" s="13" t="str">
        <f t="shared" ca="1" si="108"/>
        <v/>
      </c>
      <c r="AD237" s="13" t="str">
        <f t="shared" ca="1" si="109"/>
        <v/>
      </c>
      <c r="AE237" s="13" t="str">
        <f t="shared" ca="1" si="110"/>
        <v/>
      </c>
      <c r="AF237" s="13" t="str">
        <f t="shared" ca="1" si="111"/>
        <v/>
      </c>
      <c r="AG237" s="13" t="str">
        <f t="shared" ca="1" si="112"/>
        <v/>
      </c>
      <c r="AH237" s="13" t="str">
        <f t="shared" ca="1" si="113"/>
        <v/>
      </c>
      <c r="AJ237" s="6" t="str">
        <f t="shared" ca="1" si="114"/>
        <v>3C</v>
      </c>
      <c r="AK237" s="13" t="str">
        <f t="shared" ca="1" si="115"/>
        <v>3G</v>
      </c>
      <c r="AL237" s="13" t="str">
        <f t="shared" ca="1" si="116"/>
        <v>3B</v>
      </c>
      <c r="AM237" s="13" t="str">
        <f t="shared" ca="1" si="117"/>
        <v>3D</v>
      </c>
      <c r="AN237" s="13" t="str">
        <f t="shared" ca="1" si="118"/>
        <v>3H</v>
      </c>
      <c r="AO237" s="13" t="str">
        <f t="shared" ca="1" si="119"/>
        <v>3F</v>
      </c>
      <c r="AP237" s="13" t="str">
        <f t="shared" ca="1" si="120"/>
        <v>3E</v>
      </c>
      <c r="AQ237" s="58" t="str">
        <f t="shared" ca="1" si="121"/>
        <v>3I</v>
      </c>
    </row>
    <row r="238" spans="1:43" x14ac:dyDescent="0.2">
      <c r="A238" t="s">
        <v>1379</v>
      </c>
      <c r="D238" s="13">
        <f t="shared" ca="1" si="129"/>
        <v>1</v>
      </c>
      <c r="E238" s="13">
        <f t="shared" si="129"/>
        <v>0</v>
      </c>
      <c r="F238" s="13">
        <f t="shared" ca="1" si="129"/>
        <v>1</v>
      </c>
      <c r="G238" s="13">
        <f t="shared" ca="1" si="129"/>
        <v>1</v>
      </c>
      <c r="H238" s="13">
        <f t="shared" si="129"/>
        <v>0</v>
      </c>
      <c r="I238" s="13">
        <f t="shared" si="129"/>
        <v>0</v>
      </c>
      <c r="J238" s="13">
        <f t="shared" ca="1" si="129"/>
        <v>1</v>
      </c>
      <c r="K238" s="13">
        <f t="shared" ca="1" si="129"/>
        <v>1</v>
      </c>
      <c r="L238" s="13">
        <f t="shared" ca="1" si="129"/>
        <v>1</v>
      </c>
      <c r="M238" s="13">
        <f t="shared" ca="1" si="129"/>
        <v>0</v>
      </c>
      <c r="N238" s="13">
        <f t="shared" si="129"/>
        <v>0</v>
      </c>
      <c r="O238" s="13">
        <f t="shared" ca="1" si="129"/>
        <v>0</v>
      </c>
      <c r="P238" s="13">
        <f t="shared" ca="1" si="105"/>
        <v>6</v>
      </c>
      <c r="Q238">
        <f t="shared" si="128"/>
        <v>3</v>
      </c>
      <c r="R238" s="13" t="str">
        <f t="shared" si="130"/>
        <v>3H</v>
      </c>
      <c r="S238" s="13" t="str">
        <f t="shared" si="130"/>
        <v>3G</v>
      </c>
      <c r="T238" s="13" t="str">
        <f t="shared" si="130"/>
        <v>3J</v>
      </c>
      <c r="U238" s="13" t="str">
        <f t="shared" si="130"/>
        <v>3C</v>
      </c>
      <c r="V238" s="13" t="str">
        <f t="shared" si="130"/>
        <v>3A</v>
      </c>
      <c r="W238" s="13" t="str">
        <f t="shared" si="130"/>
        <v>3D</v>
      </c>
      <c r="X238" s="13" t="str">
        <f t="shared" si="130"/>
        <v>3L</v>
      </c>
      <c r="Y238" s="13" t="str">
        <f t="shared" si="130"/>
        <v>3I</v>
      </c>
      <c r="AA238" s="13" t="str">
        <f t="shared" ca="1" si="106"/>
        <v/>
      </c>
      <c r="AB238" s="13" t="str">
        <f t="shared" ca="1" si="107"/>
        <v/>
      </c>
      <c r="AC238" s="13" t="str">
        <f t="shared" ca="1" si="108"/>
        <v/>
      </c>
      <c r="AD238" s="13" t="str">
        <f t="shared" ca="1" si="109"/>
        <v/>
      </c>
      <c r="AE238" s="13" t="str">
        <f t="shared" ca="1" si="110"/>
        <v/>
      </c>
      <c r="AF238" s="13" t="str">
        <f t="shared" ca="1" si="111"/>
        <v/>
      </c>
      <c r="AG238" s="13" t="str">
        <f t="shared" ca="1" si="112"/>
        <v/>
      </c>
      <c r="AH238" s="13" t="str">
        <f t="shared" ca="1" si="113"/>
        <v/>
      </c>
      <c r="AJ238" s="6" t="str">
        <f t="shared" ca="1" si="114"/>
        <v>3C</v>
      </c>
      <c r="AK238" s="13" t="str">
        <f t="shared" ca="1" si="115"/>
        <v>3G</v>
      </c>
      <c r="AL238" s="13" t="str">
        <f t="shared" ca="1" si="116"/>
        <v>3B</v>
      </c>
      <c r="AM238" s="13" t="str">
        <f t="shared" ca="1" si="117"/>
        <v>3D</v>
      </c>
      <c r="AN238" s="13" t="str">
        <f t="shared" ca="1" si="118"/>
        <v>3H</v>
      </c>
      <c r="AO238" s="13" t="str">
        <f t="shared" ca="1" si="119"/>
        <v>3F</v>
      </c>
      <c r="AP238" s="13" t="str">
        <f t="shared" ca="1" si="120"/>
        <v>3E</v>
      </c>
      <c r="AQ238" s="58" t="str">
        <f t="shared" ca="1" si="121"/>
        <v>3I</v>
      </c>
    </row>
    <row r="239" spans="1:43" x14ac:dyDescent="0.2">
      <c r="A239" t="s">
        <v>1380</v>
      </c>
      <c r="D239" s="13">
        <f t="shared" ca="1" si="129"/>
        <v>1</v>
      </c>
      <c r="E239" s="13">
        <f t="shared" si="129"/>
        <v>0</v>
      </c>
      <c r="F239" s="13">
        <f t="shared" ca="1" si="129"/>
        <v>1</v>
      </c>
      <c r="G239" s="13">
        <f t="shared" ca="1" si="129"/>
        <v>1</v>
      </c>
      <c r="H239" s="13">
        <f t="shared" si="129"/>
        <v>0</v>
      </c>
      <c r="I239" s="13">
        <f t="shared" si="129"/>
        <v>0</v>
      </c>
      <c r="J239" s="13">
        <f t="shared" ca="1" si="129"/>
        <v>1</v>
      </c>
      <c r="K239" s="13">
        <f t="shared" ca="1" si="129"/>
        <v>1</v>
      </c>
      <c r="L239" s="13">
        <f t="shared" ca="1" si="129"/>
        <v>1</v>
      </c>
      <c r="M239" s="13">
        <f t="shared" ca="1" si="129"/>
        <v>0</v>
      </c>
      <c r="N239" s="13">
        <f t="shared" ca="1" si="129"/>
        <v>0</v>
      </c>
      <c r="O239" s="13">
        <f t="shared" si="129"/>
        <v>0</v>
      </c>
      <c r="P239" s="13">
        <f t="shared" ca="1" si="105"/>
        <v>6</v>
      </c>
      <c r="Q239">
        <f t="shared" si="128"/>
        <v>3</v>
      </c>
      <c r="R239" s="13" t="str">
        <f t="shared" si="130"/>
        <v>3H</v>
      </c>
      <c r="S239" s="13" t="str">
        <f t="shared" si="130"/>
        <v>3G</v>
      </c>
      <c r="T239" s="13" t="str">
        <f t="shared" si="130"/>
        <v>3J</v>
      </c>
      <c r="U239" s="13" t="str">
        <f t="shared" si="130"/>
        <v>3C</v>
      </c>
      <c r="V239" s="13" t="str">
        <f t="shared" si="130"/>
        <v>3A</v>
      </c>
      <c r="W239" s="13" t="str">
        <f t="shared" si="130"/>
        <v>3D</v>
      </c>
      <c r="X239" s="13" t="str">
        <f t="shared" si="130"/>
        <v>3I</v>
      </c>
      <c r="Y239" s="13" t="str">
        <f t="shared" si="130"/>
        <v>3K</v>
      </c>
      <c r="AA239" s="13" t="str">
        <f t="shared" ca="1" si="106"/>
        <v/>
      </c>
      <c r="AB239" s="13" t="str">
        <f t="shared" ca="1" si="107"/>
        <v/>
      </c>
      <c r="AC239" s="13" t="str">
        <f t="shared" ca="1" si="108"/>
        <v/>
      </c>
      <c r="AD239" s="13" t="str">
        <f t="shared" ca="1" si="109"/>
        <v/>
      </c>
      <c r="AE239" s="13" t="str">
        <f t="shared" ca="1" si="110"/>
        <v/>
      </c>
      <c r="AF239" s="13" t="str">
        <f t="shared" ca="1" si="111"/>
        <v/>
      </c>
      <c r="AG239" s="13" t="str">
        <f t="shared" ca="1" si="112"/>
        <v/>
      </c>
      <c r="AH239" s="13" t="str">
        <f t="shared" ca="1" si="113"/>
        <v/>
      </c>
      <c r="AJ239" s="6" t="str">
        <f t="shared" ca="1" si="114"/>
        <v>3C</v>
      </c>
      <c r="AK239" s="13" t="str">
        <f t="shared" ca="1" si="115"/>
        <v>3G</v>
      </c>
      <c r="AL239" s="13" t="str">
        <f t="shared" ca="1" si="116"/>
        <v>3B</v>
      </c>
      <c r="AM239" s="13" t="str">
        <f t="shared" ca="1" si="117"/>
        <v>3D</v>
      </c>
      <c r="AN239" s="13" t="str">
        <f t="shared" ca="1" si="118"/>
        <v>3H</v>
      </c>
      <c r="AO239" s="13" t="str">
        <f t="shared" ca="1" si="119"/>
        <v>3F</v>
      </c>
      <c r="AP239" s="13" t="str">
        <f t="shared" ca="1" si="120"/>
        <v>3E</v>
      </c>
      <c r="AQ239" s="58" t="str">
        <f t="shared" ca="1" si="121"/>
        <v>3I</v>
      </c>
    </row>
    <row r="240" spans="1:43" x14ac:dyDescent="0.2">
      <c r="A240" t="s">
        <v>1381</v>
      </c>
      <c r="D240" s="13">
        <f t="shared" ca="1" si="129"/>
        <v>1</v>
      </c>
      <c r="E240" s="13">
        <f t="shared" si="129"/>
        <v>0</v>
      </c>
      <c r="F240" s="13">
        <f t="shared" ca="1" si="129"/>
        <v>1</v>
      </c>
      <c r="G240" s="13">
        <f t="shared" ca="1" si="129"/>
        <v>1</v>
      </c>
      <c r="H240" s="13">
        <f t="shared" si="129"/>
        <v>0</v>
      </c>
      <c r="I240" s="13">
        <f t="shared" ca="1" si="129"/>
        <v>1</v>
      </c>
      <c r="J240" s="13">
        <f t="shared" si="129"/>
        <v>0</v>
      </c>
      <c r="K240" s="13">
        <f t="shared" si="129"/>
        <v>0</v>
      </c>
      <c r="L240" s="13">
        <f t="shared" ca="1" si="129"/>
        <v>1</v>
      </c>
      <c r="M240" s="13">
        <f t="shared" ca="1" si="129"/>
        <v>0</v>
      </c>
      <c r="N240" s="13">
        <f t="shared" ca="1" si="129"/>
        <v>0</v>
      </c>
      <c r="O240" s="13">
        <f t="shared" ca="1" si="129"/>
        <v>0</v>
      </c>
      <c r="P240" s="13">
        <f t="shared" ca="1" si="105"/>
        <v>5</v>
      </c>
      <c r="Q240">
        <f t="shared" si="128"/>
        <v>3</v>
      </c>
      <c r="R240" s="13" t="str">
        <f t="shared" si="130"/>
        <v>3C</v>
      </c>
      <c r="S240" s="13" t="str">
        <f t="shared" si="130"/>
        <v>3J</v>
      </c>
      <c r="T240" s="13" t="str">
        <f t="shared" si="130"/>
        <v>3I</v>
      </c>
      <c r="U240" s="13" t="str">
        <f t="shared" si="130"/>
        <v>3D</v>
      </c>
      <c r="V240" s="13" t="str">
        <f t="shared" si="130"/>
        <v>3A</v>
      </c>
      <c r="W240" s="13" t="str">
        <f t="shared" si="130"/>
        <v>3F</v>
      </c>
      <c r="X240" s="13" t="str">
        <f t="shared" si="130"/>
        <v>3L</v>
      </c>
      <c r="Y240" s="13" t="str">
        <f t="shared" si="130"/>
        <v>3K</v>
      </c>
      <c r="AA240" s="13" t="str">
        <f t="shared" ca="1" si="106"/>
        <v/>
      </c>
      <c r="AB240" s="13" t="str">
        <f t="shared" ca="1" si="107"/>
        <v/>
      </c>
      <c r="AC240" s="13" t="str">
        <f t="shared" ca="1" si="108"/>
        <v/>
      </c>
      <c r="AD240" s="13" t="str">
        <f t="shared" ca="1" si="109"/>
        <v/>
      </c>
      <c r="AE240" s="13" t="str">
        <f t="shared" ca="1" si="110"/>
        <v/>
      </c>
      <c r="AF240" s="13" t="str">
        <f t="shared" ca="1" si="111"/>
        <v/>
      </c>
      <c r="AG240" s="13" t="str">
        <f t="shared" ca="1" si="112"/>
        <v/>
      </c>
      <c r="AH240" s="13" t="str">
        <f t="shared" ca="1" si="113"/>
        <v/>
      </c>
      <c r="AJ240" s="6" t="str">
        <f t="shared" ca="1" si="114"/>
        <v>3C</v>
      </c>
      <c r="AK240" s="13" t="str">
        <f t="shared" ca="1" si="115"/>
        <v>3G</v>
      </c>
      <c r="AL240" s="13" t="str">
        <f t="shared" ca="1" si="116"/>
        <v>3B</v>
      </c>
      <c r="AM240" s="13" t="str">
        <f t="shared" ca="1" si="117"/>
        <v>3D</v>
      </c>
      <c r="AN240" s="13" t="str">
        <f t="shared" ca="1" si="118"/>
        <v>3H</v>
      </c>
      <c r="AO240" s="13" t="str">
        <f t="shared" ca="1" si="119"/>
        <v>3F</v>
      </c>
      <c r="AP240" s="13" t="str">
        <f t="shared" ca="1" si="120"/>
        <v>3E</v>
      </c>
      <c r="AQ240" s="58" t="str">
        <f t="shared" ca="1" si="121"/>
        <v>3I</v>
      </c>
    </row>
    <row r="241" spans="1:43" x14ac:dyDescent="0.2">
      <c r="A241" t="s">
        <v>1382</v>
      </c>
      <c r="D241" s="13">
        <f t="shared" ca="1" si="129"/>
        <v>1</v>
      </c>
      <c r="E241" s="13">
        <f t="shared" si="129"/>
        <v>0</v>
      </c>
      <c r="F241" s="13">
        <f t="shared" ca="1" si="129"/>
        <v>1</v>
      </c>
      <c r="G241" s="13">
        <f t="shared" ca="1" si="129"/>
        <v>1</v>
      </c>
      <c r="H241" s="13">
        <f t="shared" si="129"/>
        <v>0</v>
      </c>
      <c r="I241" s="13">
        <f t="shared" ca="1" si="129"/>
        <v>1</v>
      </c>
      <c r="J241" s="13">
        <f t="shared" si="129"/>
        <v>0</v>
      </c>
      <c r="K241" s="13">
        <f t="shared" ca="1" si="129"/>
        <v>1</v>
      </c>
      <c r="L241" s="13">
        <f t="shared" si="129"/>
        <v>0</v>
      </c>
      <c r="M241" s="13">
        <f t="shared" ca="1" si="129"/>
        <v>0</v>
      </c>
      <c r="N241" s="13">
        <f t="shared" ca="1" si="129"/>
        <v>0</v>
      </c>
      <c r="O241" s="13">
        <f t="shared" ca="1" si="129"/>
        <v>0</v>
      </c>
      <c r="P241" s="13">
        <f t="shared" ca="1" si="105"/>
        <v>5</v>
      </c>
      <c r="Q241">
        <f t="shared" si="128"/>
        <v>3</v>
      </c>
      <c r="R241" s="13" t="str">
        <f t="shared" si="130"/>
        <v>3H</v>
      </c>
      <c r="S241" s="13" t="str">
        <f t="shared" si="130"/>
        <v>3J</v>
      </c>
      <c r="T241" s="13" t="str">
        <f t="shared" si="130"/>
        <v>3F</v>
      </c>
      <c r="U241" s="13" t="str">
        <f t="shared" si="130"/>
        <v>3C</v>
      </c>
      <c r="V241" s="13" t="str">
        <f t="shared" si="130"/>
        <v>3A</v>
      </c>
      <c r="W241" s="13" t="str">
        <f t="shared" si="130"/>
        <v>3D</v>
      </c>
      <c r="X241" s="13" t="str">
        <f t="shared" si="130"/>
        <v>3L</v>
      </c>
      <c r="Y241" s="13" t="str">
        <f t="shared" si="130"/>
        <v>3K</v>
      </c>
      <c r="AA241" s="13" t="str">
        <f t="shared" ca="1" si="106"/>
        <v/>
      </c>
      <c r="AB241" s="13" t="str">
        <f t="shared" ca="1" si="107"/>
        <v/>
      </c>
      <c r="AC241" s="13" t="str">
        <f t="shared" ca="1" si="108"/>
        <v/>
      </c>
      <c r="AD241" s="13" t="str">
        <f t="shared" ca="1" si="109"/>
        <v/>
      </c>
      <c r="AE241" s="13" t="str">
        <f t="shared" ca="1" si="110"/>
        <v/>
      </c>
      <c r="AF241" s="13" t="str">
        <f t="shared" ca="1" si="111"/>
        <v/>
      </c>
      <c r="AG241" s="13" t="str">
        <f t="shared" ca="1" si="112"/>
        <v/>
      </c>
      <c r="AH241" s="13" t="str">
        <f t="shared" ca="1" si="113"/>
        <v/>
      </c>
      <c r="AJ241" s="6" t="str">
        <f t="shared" ca="1" si="114"/>
        <v>3C</v>
      </c>
      <c r="AK241" s="13" t="str">
        <f t="shared" ca="1" si="115"/>
        <v>3G</v>
      </c>
      <c r="AL241" s="13" t="str">
        <f t="shared" ca="1" si="116"/>
        <v>3B</v>
      </c>
      <c r="AM241" s="13" t="str">
        <f t="shared" ca="1" si="117"/>
        <v>3D</v>
      </c>
      <c r="AN241" s="13" t="str">
        <f t="shared" ca="1" si="118"/>
        <v>3H</v>
      </c>
      <c r="AO241" s="13" t="str">
        <f t="shared" ca="1" si="119"/>
        <v>3F</v>
      </c>
      <c r="AP241" s="13" t="str">
        <f t="shared" ca="1" si="120"/>
        <v>3E</v>
      </c>
      <c r="AQ241" s="58" t="str">
        <f t="shared" ca="1" si="121"/>
        <v>3I</v>
      </c>
    </row>
    <row r="242" spans="1:43" x14ac:dyDescent="0.2">
      <c r="A242" t="s">
        <v>1383</v>
      </c>
      <c r="D242" s="13">
        <f t="shared" ca="1" si="129"/>
        <v>1</v>
      </c>
      <c r="E242" s="13">
        <f t="shared" si="129"/>
        <v>0</v>
      </c>
      <c r="F242" s="13">
        <f t="shared" ca="1" si="129"/>
        <v>1</v>
      </c>
      <c r="G242" s="13">
        <f t="shared" ca="1" si="129"/>
        <v>1</v>
      </c>
      <c r="H242" s="13">
        <f t="shared" si="129"/>
        <v>0</v>
      </c>
      <c r="I242" s="13">
        <f t="shared" ca="1" si="129"/>
        <v>1</v>
      </c>
      <c r="J242" s="13">
        <f t="shared" si="129"/>
        <v>0</v>
      </c>
      <c r="K242" s="13">
        <f t="shared" ca="1" si="129"/>
        <v>1</v>
      </c>
      <c r="L242" s="13">
        <f t="shared" ca="1" si="129"/>
        <v>1</v>
      </c>
      <c r="M242" s="13">
        <f t="shared" si="129"/>
        <v>0</v>
      </c>
      <c r="N242" s="13">
        <f t="shared" ca="1" si="129"/>
        <v>0</v>
      </c>
      <c r="O242" s="13">
        <f t="shared" ca="1" si="129"/>
        <v>0</v>
      </c>
      <c r="P242" s="13">
        <f t="shared" ca="1" si="105"/>
        <v>6</v>
      </c>
      <c r="Q242">
        <f t="shared" si="128"/>
        <v>3</v>
      </c>
      <c r="R242" s="13" t="str">
        <f t="shared" si="130"/>
        <v>3H</v>
      </c>
      <c r="S242" s="13" t="str">
        <f t="shared" si="130"/>
        <v>3F</v>
      </c>
      <c r="T242" s="13" t="str">
        <f t="shared" si="130"/>
        <v>3I</v>
      </c>
      <c r="U242" s="13" t="str">
        <f t="shared" si="130"/>
        <v>3C</v>
      </c>
      <c r="V242" s="13" t="str">
        <f t="shared" si="130"/>
        <v>3A</v>
      </c>
      <c r="W242" s="13" t="str">
        <f t="shared" si="130"/>
        <v>3D</v>
      </c>
      <c r="X242" s="13" t="str">
        <f t="shared" si="130"/>
        <v>3L</v>
      </c>
      <c r="Y242" s="13" t="str">
        <f t="shared" si="130"/>
        <v>3K</v>
      </c>
      <c r="AA242" s="13" t="str">
        <f t="shared" ca="1" si="106"/>
        <v/>
      </c>
      <c r="AB242" s="13" t="str">
        <f t="shared" ca="1" si="107"/>
        <v/>
      </c>
      <c r="AC242" s="13" t="str">
        <f t="shared" ca="1" si="108"/>
        <v/>
      </c>
      <c r="AD242" s="13" t="str">
        <f t="shared" ca="1" si="109"/>
        <v/>
      </c>
      <c r="AE242" s="13" t="str">
        <f t="shared" ca="1" si="110"/>
        <v/>
      </c>
      <c r="AF242" s="13" t="str">
        <f t="shared" ca="1" si="111"/>
        <v/>
      </c>
      <c r="AG242" s="13" t="str">
        <f t="shared" ca="1" si="112"/>
        <v/>
      </c>
      <c r="AH242" s="13" t="str">
        <f t="shared" ca="1" si="113"/>
        <v/>
      </c>
      <c r="AJ242" s="6" t="str">
        <f t="shared" ca="1" si="114"/>
        <v>3C</v>
      </c>
      <c r="AK242" s="13" t="str">
        <f t="shared" ca="1" si="115"/>
        <v>3G</v>
      </c>
      <c r="AL242" s="13" t="str">
        <f t="shared" ca="1" si="116"/>
        <v>3B</v>
      </c>
      <c r="AM242" s="13" t="str">
        <f t="shared" ca="1" si="117"/>
        <v>3D</v>
      </c>
      <c r="AN242" s="13" t="str">
        <f t="shared" ca="1" si="118"/>
        <v>3H</v>
      </c>
      <c r="AO242" s="13" t="str">
        <f t="shared" ca="1" si="119"/>
        <v>3F</v>
      </c>
      <c r="AP242" s="13" t="str">
        <f t="shared" ca="1" si="120"/>
        <v>3E</v>
      </c>
      <c r="AQ242" s="58" t="str">
        <f t="shared" ca="1" si="121"/>
        <v>3I</v>
      </c>
    </row>
    <row r="243" spans="1:43" x14ac:dyDescent="0.2">
      <c r="A243" t="s">
        <v>1384</v>
      </c>
      <c r="D243" s="13">
        <f t="shared" ca="1" si="129"/>
        <v>1</v>
      </c>
      <c r="E243" s="13">
        <f t="shared" si="129"/>
        <v>0</v>
      </c>
      <c r="F243" s="13">
        <f t="shared" ca="1" si="129"/>
        <v>1</v>
      </c>
      <c r="G243" s="13">
        <f t="shared" ca="1" si="129"/>
        <v>1</v>
      </c>
      <c r="H243" s="13">
        <f t="shared" si="129"/>
        <v>0</v>
      </c>
      <c r="I243" s="13">
        <f t="shared" ca="1" si="129"/>
        <v>1</v>
      </c>
      <c r="J243" s="13">
        <f t="shared" si="129"/>
        <v>0</v>
      </c>
      <c r="K243" s="13">
        <f t="shared" ca="1" si="129"/>
        <v>1</v>
      </c>
      <c r="L243" s="13">
        <f t="shared" ca="1" si="129"/>
        <v>1</v>
      </c>
      <c r="M243" s="13">
        <f t="shared" ca="1" si="129"/>
        <v>0</v>
      </c>
      <c r="N243" s="13">
        <f t="shared" si="129"/>
        <v>0</v>
      </c>
      <c r="O243" s="13">
        <f t="shared" ca="1" si="129"/>
        <v>0</v>
      </c>
      <c r="P243" s="13">
        <f t="shared" ca="1" si="105"/>
        <v>6</v>
      </c>
      <c r="Q243">
        <f t="shared" si="128"/>
        <v>3</v>
      </c>
      <c r="R243" s="13" t="str">
        <f t="shared" si="130"/>
        <v>3H</v>
      </c>
      <c r="S243" s="13" t="str">
        <f t="shared" si="130"/>
        <v>3J</v>
      </c>
      <c r="T243" s="13" t="str">
        <f t="shared" si="130"/>
        <v>3F</v>
      </c>
      <c r="U243" s="13" t="str">
        <f t="shared" si="130"/>
        <v>3C</v>
      </c>
      <c r="V243" s="13" t="str">
        <f t="shared" si="130"/>
        <v>3A</v>
      </c>
      <c r="W243" s="13" t="str">
        <f t="shared" si="130"/>
        <v>3D</v>
      </c>
      <c r="X243" s="13" t="str">
        <f t="shared" si="130"/>
        <v>3L</v>
      </c>
      <c r="Y243" s="13" t="str">
        <f t="shared" si="130"/>
        <v>3I</v>
      </c>
      <c r="AA243" s="13" t="str">
        <f t="shared" ca="1" si="106"/>
        <v/>
      </c>
      <c r="AB243" s="13" t="str">
        <f t="shared" ca="1" si="107"/>
        <v/>
      </c>
      <c r="AC243" s="13" t="str">
        <f t="shared" ca="1" si="108"/>
        <v/>
      </c>
      <c r="AD243" s="13" t="str">
        <f t="shared" ca="1" si="109"/>
        <v/>
      </c>
      <c r="AE243" s="13" t="str">
        <f t="shared" ca="1" si="110"/>
        <v/>
      </c>
      <c r="AF243" s="13" t="str">
        <f t="shared" ca="1" si="111"/>
        <v/>
      </c>
      <c r="AG243" s="13" t="str">
        <f t="shared" ca="1" si="112"/>
        <v/>
      </c>
      <c r="AH243" s="13" t="str">
        <f t="shared" ca="1" si="113"/>
        <v/>
      </c>
      <c r="AJ243" s="6" t="str">
        <f t="shared" ca="1" si="114"/>
        <v>3C</v>
      </c>
      <c r="AK243" s="13" t="str">
        <f t="shared" ca="1" si="115"/>
        <v>3G</v>
      </c>
      <c r="AL243" s="13" t="str">
        <f t="shared" ca="1" si="116"/>
        <v>3B</v>
      </c>
      <c r="AM243" s="13" t="str">
        <f t="shared" ca="1" si="117"/>
        <v>3D</v>
      </c>
      <c r="AN243" s="13" t="str">
        <f t="shared" ca="1" si="118"/>
        <v>3H</v>
      </c>
      <c r="AO243" s="13" t="str">
        <f t="shared" ca="1" si="119"/>
        <v>3F</v>
      </c>
      <c r="AP243" s="13" t="str">
        <f t="shared" ca="1" si="120"/>
        <v>3E</v>
      </c>
      <c r="AQ243" s="58" t="str">
        <f t="shared" ca="1" si="121"/>
        <v>3I</v>
      </c>
    </row>
    <row r="244" spans="1:43" x14ac:dyDescent="0.2">
      <c r="A244" t="s">
        <v>1385</v>
      </c>
      <c r="D244" s="13">
        <f t="shared" ca="1" si="129"/>
        <v>1</v>
      </c>
      <c r="E244" s="13">
        <f t="shared" si="129"/>
        <v>0</v>
      </c>
      <c r="F244" s="13">
        <f t="shared" ca="1" si="129"/>
        <v>1</v>
      </c>
      <c r="G244" s="13">
        <f t="shared" ca="1" si="129"/>
        <v>1</v>
      </c>
      <c r="H244" s="13">
        <f t="shared" si="129"/>
        <v>0</v>
      </c>
      <c r="I244" s="13">
        <f t="shared" ca="1" si="129"/>
        <v>1</v>
      </c>
      <c r="J244" s="13">
        <f t="shared" si="129"/>
        <v>0</v>
      </c>
      <c r="K244" s="13">
        <f t="shared" ca="1" si="129"/>
        <v>1</v>
      </c>
      <c r="L244" s="13">
        <f t="shared" ca="1" si="129"/>
        <v>1</v>
      </c>
      <c r="M244" s="13">
        <f t="shared" ca="1" si="129"/>
        <v>0</v>
      </c>
      <c r="N244" s="13">
        <f t="shared" ca="1" si="129"/>
        <v>0</v>
      </c>
      <c r="O244" s="13">
        <f t="shared" si="129"/>
        <v>0</v>
      </c>
      <c r="P244" s="13">
        <f t="shared" ca="1" si="105"/>
        <v>6</v>
      </c>
      <c r="Q244">
        <f t="shared" si="128"/>
        <v>3</v>
      </c>
      <c r="R244" s="13" t="str">
        <f t="shared" si="130"/>
        <v>3H</v>
      </c>
      <c r="S244" s="13" t="str">
        <f t="shared" si="130"/>
        <v>3J</v>
      </c>
      <c r="T244" s="13" t="str">
        <f t="shared" si="130"/>
        <v>3F</v>
      </c>
      <c r="U244" s="13" t="str">
        <f t="shared" si="130"/>
        <v>3C</v>
      </c>
      <c r="V244" s="13" t="str">
        <f t="shared" si="130"/>
        <v>3A</v>
      </c>
      <c r="W244" s="13" t="str">
        <f t="shared" si="130"/>
        <v>3D</v>
      </c>
      <c r="X244" s="13" t="str">
        <f t="shared" si="130"/>
        <v>3I</v>
      </c>
      <c r="Y244" s="13" t="str">
        <f t="shared" si="130"/>
        <v>3K</v>
      </c>
      <c r="AA244" s="13" t="str">
        <f t="shared" ca="1" si="106"/>
        <v/>
      </c>
      <c r="AB244" s="13" t="str">
        <f t="shared" ca="1" si="107"/>
        <v/>
      </c>
      <c r="AC244" s="13" t="str">
        <f t="shared" ca="1" si="108"/>
        <v/>
      </c>
      <c r="AD244" s="13" t="str">
        <f t="shared" ca="1" si="109"/>
        <v/>
      </c>
      <c r="AE244" s="13" t="str">
        <f t="shared" ca="1" si="110"/>
        <v/>
      </c>
      <c r="AF244" s="13" t="str">
        <f t="shared" ca="1" si="111"/>
        <v/>
      </c>
      <c r="AG244" s="13" t="str">
        <f t="shared" ca="1" si="112"/>
        <v/>
      </c>
      <c r="AH244" s="13" t="str">
        <f t="shared" ca="1" si="113"/>
        <v/>
      </c>
      <c r="AJ244" s="6" t="str">
        <f t="shared" ca="1" si="114"/>
        <v>3C</v>
      </c>
      <c r="AK244" s="13" t="str">
        <f t="shared" ca="1" si="115"/>
        <v>3G</v>
      </c>
      <c r="AL244" s="13" t="str">
        <f t="shared" ca="1" si="116"/>
        <v>3B</v>
      </c>
      <c r="AM244" s="13" t="str">
        <f t="shared" ca="1" si="117"/>
        <v>3D</v>
      </c>
      <c r="AN244" s="13" t="str">
        <f t="shared" ca="1" si="118"/>
        <v>3H</v>
      </c>
      <c r="AO244" s="13" t="str">
        <f t="shared" ca="1" si="119"/>
        <v>3F</v>
      </c>
      <c r="AP244" s="13" t="str">
        <f t="shared" ca="1" si="120"/>
        <v>3E</v>
      </c>
      <c r="AQ244" s="58" t="str">
        <f t="shared" ca="1" si="121"/>
        <v>3I</v>
      </c>
    </row>
    <row r="245" spans="1:43" x14ac:dyDescent="0.2">
      <c r="A245" t="s">
        <v>1386</v>
      </c>
      <c r="D245" s="13">
        <f t="shared" ref="D245:O254" ca="1" si="131">IF(IFERROR(FIND(D$3,$A245),0)&gt;0,D$4,0)</f>
        <v>1</v>
      </c>
      <c r="E245" s="13">
        <f t="shared" si="131"/>
        <v>0</v>
      </c>
      <c r="F245" s="13">
        <f t="shared" ca="1" si="131"/>
        <v>1</v>
      </c>
      <c r="G245" s="13">
        <f t="shared" ca="1" si="131"/>
        <v>1</v>
      </c>
      <c r="H245" s="13">
        <f t="shared" si="131"/>
        <v>0</v>
      </c>
      <c r="I245" s="13">
        <f t="shared" ca="1" si="131"/>
        <v>1</v>
      </c>
      <c r="J245" s="13">
        <f t="shared" ca="1" si="131"/>
        <v>1</v>
      </c>
      <c r="K245" s="13">
        <f t="shared" si="131"/>
        <v>0</v>
      </c>
      <c r="L245" s="13">
        <f t="shared" si="131"/>
        <v>0</v>
      </c>
      <c r="M245" s="13">
        <f t="shared" ca="1" si="131"/>
        <v>0</v>
      </c>
      <c r="N245" s="13">
        <f t="shared" ca="1" si="131"/>
        <v>0</v>
      </c>
      <c r="O245" s="13">
        <f t="shared" ca="1" si="131"/>
        <v>0</v>
      </c>
      <c r="P245" s="13">
        <f t="shared" ca="1" si="105"/>
        <v>5</v>
      </c>
      <c r="Q245">
        <f t="shared" si="128"/>
        <v>3</v>
      </c>
      <c r="R245" s="13" t="str">
        <f t="shared" ref="R245:Y254" si="132">RIGHT(LEFT($A245,R$3+$Q245),2)</f>
        <v>3C</v>
      </c>
      <c r="S245" s="13" t="str">
        <f t="shared" si="132"/>
        <v>3G</v>
      </c>
      <c r="T245" s="13" t="str">
        <f t="shared" si="132"/>
        <v>3J</v>
      </c>
      <c r="U245" s="13" t="str">
        <f t="shared" si="132"/>
        <v>3D</v>
      </c>
      <c r="V245" s="13" t="str">
        <f t="shared" si="132"/>
        <v>3A</v>
      </c>
      <c r="W245" s="13" t="str">
        <f t="shared" si="132"/>
        <v>3F</v>
      </c>
      <c r="X245" s="13" t="str">
        <f t="shared" si="132"/>
        <v>3L</v>
      </c>
      <c r="Y245" s="13" t="str">
        <f t="shared" si="132"/>
        <v>3K</v>
      </c>
      <c r="AA245" s="13" t="str">
        <f t="shared" ca="1" si="106"/>
        <v/>
      </c>
      <c r="AB245" s="13" t="str">
        <f t="shared" ca="1" si="107"/>
        <v/>
      </c>
      <c r="AC245" s="13" t="str">
        <f t="shared" ca="1" si="108"/>
        <v/>
      </c>
      <c r="AD245" s="13" t="str">
        <f t="shared" ca="1" si="109"/>
        <v/>
      </c>
      <c r="AE245" s="13" t="str">
        <f t="shared" ca="1" si="110"/>
        <v/>
      </c>
      <c r="AF245" s="13" t="str">
        <f t="shared" ca="1" si="111"/>
        <v/>
      </c>
      <c r="AG245" s="13" t="str">
        <f t="shared" ca="1" si="112"/>
        <v/>
      </c>
      <c r="AH245" s="13" t="str">
        <f t="shared" ca="1" si="113"/>
        <v/>
      </c>
      <c r="AJ245" s="6" t="str">
        <f t="shared" ca="1" si="114"/>
        <v>3C</v>
      </c>
      <c r="AK245" s="13" t="str">
        <f t="shared" ca="1" si="115"/>
        <v>3G</v>
      </c>
      <c r="AL245" s="13" t="str">
        <f t="shared" ca="1" si="116"/>
        <v>3B</v>
      </c>
      <c r="AM245" s="13" t="str">
        <f t="shared" ca="1" si="117"/>
        <v>3D</v>
      </c>
      <c r="AN245" s="13" t="str">
        <f t="shared" ca="1" si="118"/>
        <v>3H</v>
      </c>
      <c r="AO245" s="13" t="str">
        <f t="shared" ca="1" si="119"/>
        <v>3F</v>
      </c>
      <c r="AP245" s="13" t="str">
        <f t="shared" ca="1" si="120"/>
        <v>3E</v>
      </c>
      <c r="AQ245" s="58" t="str">
        <f t="shared" ca="1" si="121"/>
        <v>3I</v>
      </c>
    </row>
    <row r="246" spans="1:43" x14ac:dyDescent="0.2">
      <c r="A246" t="s">
        <v>1387</v>
      </c>
      <c r="D246" s="13">
        <f t="shared" ca="1" si="131"/>
        <v>1</v>
      </c>
      <c r="E246" s="13">
        <f t="shared" si="131"/>
        <v>0</v>
      </c>
      <c r="F246" s="13">
        <f t="shared" ca="1" si="131"/>
        <v>1</v>
      </c>
      <c r="G246" s="13">
        <f t="shared" ca="1" si="131"/>
        <v>1</v>
      </c>
      <c r="H246" s="13">
        <f t="shared" si="131"/>
        <v>0</v>
      </c>
      <c r="I246" s="13">
        <f t="shared" ca="1" si="131"/>
        <v>1</v>
      </c>
      <c r="J246" s="13">
        <f t="shared" ca="1" si="131"/>
        <v>1</v>
      </c>
      <c r="K246" s="13">
        <f t="shared" si="131"/>
        <v>0</v>
      </c>
      <c r="L246" s="13">
        <f t="shared" ca="1" si="131"/>
        <v>1</v>
      </c>
      <c r="M246" s="13">
        <f t="shared" si="131"/>
        <v>0</v>
      </c>
      <c r="N246" s="13">
        <f t="shared" ca="1" si="131"/>
        <v>0</v>
      </c>
      <c r="O246" s="13">
        <f t="shared" ca="1" si="131"/>
        <v>0</v>
      </c>
      <c r="P246" s="13">
        <f t="shared" ca="1" si="105"/>
        <v>6</v>
      </c>
      <c r="Q246">
        <f t="shared" si="128"/>
        <v>3</v>
      </c>
      <c r="R246" s="13" t="str">
        <f t="shared" si="132"/>
        <v>3C</v>
      </c>
      <c r="S246" s="13" t="str">
        <f t="shared" si="132"/>
        <v>3G</v>
      </c>
      <c r="T246" s="13" t="str">
        <f t="shared" si="132"/>
        <v>3I</v>
      </c>
      <c r="U246" s="13" t="str">
        <f t="shared" si="132"/>
        <v>3D</v>
      </c>
      <c r="V246" s="13" t="str">
        <f t="shared" si="132"/>
        <v>3A</v>
      </c>
      <c r="W246" s="13" t="str">
        <f t="shared" si="132"/>
        <v>3F</v>
      </c>
      <c r="X246" s="13" t="str">
        <f t="shared" si="132"/>
        <v>3L</v>
      </c>
      <c r="Y246" s="13" t="str">
        <f t="shared" si="132"/>
        <v>3K</v>
      </c>
      <c r="AA246" s="13" t="str">
        <f t="shared" ca="1" si="106"/>
        <v/>
      </c>
      <c r="AB246" s="13" t="str">
        <f t="shared" ca="1" si="107"/>
        <v/>
      </c>
      <c r="AC246" s="13" t="str">
        <f t="shared" ca="1" si="108"/>
        <v/>
      </c>
      <c r="AD246" s="13" t="str">
        <f t="shared" ca="1" si="109"/>
        <v/>
      </c>
      <c r="AE246" s="13" t="str">
        <f t="shared" ca="1" si="110"/>
        <v/>
      </c>
      <c r="AF246" s="13" t="str">
        <f t="shared" ca="1" si="111"/>
        <v/>
      </c>
      <c r="AG246" s="13" t="str">
        <f t="shared" ca="1" si="112"/>
        <v/>
      </c>
      <c r="AH246" s="13" t="str">
        <f t="shared" ca="1" si="113"/>
        <v/>
      </c>
      <c r="AJ246" s="6" t="str">
        <f t="shared" ca="1" si="114"/>
        <v>3C</v>
      </c>
      <c r="AK246" s="13" t="str">
        <f t="shared" ca="1" si="115"/>
        <v>3G</v>
      </c>
      <c r="AL246" s="13" t="str">
        <f t="shared" ca="1" si="116"/>
        <v>3B</v>
      </c>
      <c r="AM246" s="13" t="str">
        <f t="shared" ca="1" si="117"/>
        <v>3D</v>
      </c>
      <c r="AN246" s="13" t="str">
        <f t="shared" ca="1" si="118"/>
        <v>3H</v>
      </c>
      <c r="AO246" s="13" t="str">
        <f t="shared" ca="1" si="119"/>
        <v>3F</v>
      </c>
      <c r="AP246" s="13" t="str">
        <f t="shared" ca="1" si="120"/>
        <v>3E</v>
      </c>
      <c r="AQ246" s="58" t="str">
        <f t="shared" ca="1" si="121"/>
        <v>3I</v>
      </c>
    </row>
    <row r="247" spans="1:43" x14ac:dyDescent="0.2">
      <c r="A247" t="s">
        <v>1388</v>
      </c>
      <c r="D247" s="13">
        <f t="shared" ca="1" si="131"/>
        <v>1</v>
      </c>
      <c r="E247" s="13">
        <f t="shared" si="131"/>
        <v>0</v>
      </c>
      <c r="F247" s="13">
        <f t="shared" ca="1" si="131"/>
        <v>1</v>
      </c>
      <c r="G247" s="13">
        <f t="shared" ca="1" si="131"/>
        <v>1</v>
      </c>
      <c r="H247" s="13">
        <f t="shared" si="131"/>
        <v>0</v>
      </c>
      <c r="I247" s="13">
        <f t="shared" ca="1" si="131"/>
        <v>1</v>
      </c>
      <c r="J247" s="13">
        <f t="shared" ca="1" si="131"/>
        <v>1</v>
      </c>
      <c r="K247" s="13">
        <f t="shared" si="131"/>
        <v>0</v>
      </c>
      <c r="L247" s="13">
        <f t="shared" ca="1" si="131"/>
        <v>1</v>
      </c>
      <c r="M247" s="13">
        <f t="shared" ca="1" si="131"/>
        <v>0</v>
      </c>
      <c r="N247" s="13">
        <f t="shared" si="131"/>
        <v>0</v>
      </c>
      <c r="O247" s="13">
        <f t="shared" ca="1" si="131"/>
        <v>0</v>
      </c>
      <c r="P247" s="13">
        <f t="shared" ca="1" si="105"/>
        <v>6</v>
      </c>
      <c r="Q247">
        <f t="shared" si="128"/>
        <v>3</v>
      </c>
      <c r="R247" s="13" t="str">
        <f t="shared" si="132"/>
        <v>3C</v>
      </c>
      <c r="S247" s="13" t="str">
        <f t="shared" si="132"/>
        <v>3G</v>
      </c>
      <c r="T247" s="13" t="str">
        <f t="shared" si="132"/>
        <v>3J</v>
      </c>
      <c r="U247" s="13" t="str">
        <f t="shared" si="132"/>
        <v>3D</v>
      </c>
      <c r="V247" s="13" t="str">
        <f t="shared" si="132"/>
        <v>3A</v>
      </c>
      <c r="W247" s="13" t="str">
        <f t="shared" si="132"/>
        <v>3F</v>
      </c>
      <c r="X247" s="13" t="str">
        <f t="shared" si="132"/>
        <v>3L</v>
      </c>
      <c r="Y247" s="13" t="str">
        <f t="shared" si="132"/>
        <v>3I</v>
      </c>
      <c r="AA247" s="13" t="str">
        <f t="shared" ca="1" si="106"/>
        <v/>
      </c>
      <c r="AB247" s="13" t="str">
        <f t="shared" ca="1" si="107"/>
        <v/>
      </c>
      <c r="AC247" s="13" t="str">
        <f t="shared" ca="1" si="108"/>
        <v/>
      </c>
      <c r="AD247" s="13" t="str">
        <f t="shared" ca="1" si="109"/>
        <v/>
      </c>
      <c r="AE247" s="13" t="str">
        <f t="shared" ca="1" si="110"/>
        <v/>
      </c>
      <c r="AF247" s="13" t="str">
        <f t="shared" ca="1" si="111"/>
        <v/>
      </c>
      <c r="AG247" s="13" t="str">
        <f t="shared" ca="1" si="112"/>
        <v/>
      </c>
      <c r="AH247" s="13" t="str">
        <f t="shared" ca="1" si="113"/>
        <v/>
      </c>
      <c r="AJ247" s="6" t="str">
        <f t="shared" ca="1" si="114"/>
        <v>3C</v>
      </c>
      <c r="AK247" s="13" t="str">
        <f t="shared" ca="1" si="115"/>
        <v>3G</v>
      </c>
      <c r="AL247" s="13" t="str">
        <f t="shared" ca="1" si="116"/>
        <v>3B</v>
      </c>
      <c r="AM247" s="13" t="str">
        <f t="shared" ca="1" si="117"/>
        <v>3D</v>
      </c>
      <c r="AN247" s="13" t="str">
        <f t="shared" ca="1" si="118"/>
        <v>3H</v>
      </c>
      <c r="AO247" s="13" t="str">
        <f t="shared" ca="1" si="119"/>
        <v>3F</v>
      </c>
      <c r="AP247" s="13" t="str">
        <f t="shared" ca="1" si="120"/>
        <v>3E</v>
      </c>
      <c r="AQ247" s="58" t="str">
        <f t="shared" ca="1" si="121"/>
        <v>3I</v>
      </c>
    </row>
    <row r="248" spans="1:43" x14ac:dyDescent="0.2">
      <c r="A248" t="s">
        <v>1389</v>
      </c>
      <c r="D248" s="13">
        <f t="shared" ca="1" si="131"/>
        <v>1</v>
      </c>
      <c r="E248" s="13">
        <f t="shared" si="131"/>
        <v>0</v>
      </c>
      <c r="F248" s="13">
        <f t="shared" ca="1" si="131"/>
        <v>1</v>
      </c>
      <c r="G248" s="13">
        <f t="shared" ca="1" si="131"/>
        <v>1</v>
      </c>
      <c r="H248" s="13">
        <f t="shared" si="131"/>
        <v>0</v>
      </c>
      <c r="I248" s="13">
        <f t="shared" ca="1" si="131"/>
        <v>1</v>
      </c>
      <c r="J248" s="13">
        <f t="shared" ca="1" si="131"/>
        <v>1</v>
      </c>
      <c r="K248" s="13">
        <f t="shared" si="131"/>
        <v>0</v>
      </c>
      <c r="L248" s="13">
        <f t="shared" ca="1" si="131"/>
        <v>1</v>
      </c>
      <c r="M248" s="13">
        <f t="shared" ca="1" si="131"/>
        <v>0</v>
      </c>
      <c r="N248" s="13">
        <f t="shared" ca="1" si="131"/>
        <v>0</v>
      </c>
      <c r="O248" s="13">
        <f t="shared" si="131"/>
        <v>0</v>
      </c>
      <c r="P248" s="13">
        <f t="shared" ca="1" si="105"/>
        <v>6</v>
      </c>
      <c r="Q248">
        <f t="shared" si="128"/>
        <v>3</v>
      </c>
      <c r="R248" s="13" t="str">
        <f t="shared" si="132"/>
        <v>3C</v>
      </c>
      <c r="S248" s="13" t="str">
        <f t="shared" si="132"/>
        <v>3G</v>
      </c>
      <c r="T248" s="13" t="str">
        <f t="shared" si="132"/>
        <v>3J</v>
      </c>
      <c r="U248" s="13" t="str">
        <f t="shared" si="132"/>
        <v>3D</v>
      </c>
      <c r="V248" s="13" t="str">
        <f t="shared" si="132"/>
        <v>3A</v>
      </c>
      <c r="W248" s="13" t="str">
        <f t="shared" si="132"/>
        <v>3F</v>
      </c>
      <c r="X248" s="13" t="str">
        <f t="shared" si="132"/>
        <v>3I</v>
      </c>
      <c r="Y248" s="13" t="str">
        <f t="shared" si="132"/>
        <v>3K</v>
      </c>
      <c r="AA248" s="13" t="str">
        <f t="shared" ca="1" si="106"/>
        <v/>
      </c>
      <c r="AB248" s="13" t="str">
        <f t="shared" ca="1" si="107"/>
        <v/>
      </c>
      <c r="AC248" s="13" t="str">
        <f t="shared" ca="1" si="108"/>
        <v/>
      </c>
      <c r="AD248" s="13" t="str">
        <f t="shared" ca="1" si="109"/>
        <v/>
      </c>
      <c r="AE248" s="13" t="str">
        <f t="shared" ca="1" si="110"/>
        <v/>
      </c>
      <c r="AF248" s="13" t="str">
        <f t="shared" ca="1" si="111"/>
        <v/>
      </c>
      <c r="AG248" s="13" t="str">
        <f t="shared" ca="1" si="112"/>
        <v/>
      </c>
      <c r="AH248" s="13" t="str">
        <f t="shared" ca="1" si="113"/>
        <v/>
      </c>
      <c r="AJ248" s="6" t="str">
        <f t="shared" ca="1" si="114"/>
        <v>3C</v>
      </c>
      <c r="AK248" s="13" t="str">
        <f t="shared" ca="1" si="115"/>
        <v>3G</v>
      </c>
      <c r="AL248" s="13" t="str">
        <f t="shared" ca="1" si="116"/>
        <v>3B</v>
      </c>
      <c r="AM248" s="13" t="str">
        <f t="shared" ca="1" si="117"/>
        <v>3D</v>
      </c>
      <c r="AN248" s="13" t="str">
        <f t="shared" ca="1" si="118"/>
        <v>3H</v>
      </c>
      <c r="AO248" s="13" t="str">
        <f t="shared" ca="1" si="119"/>
        <v>3F</v>
      </c>
      <c r="AP248" s="13" t="str">
        <f t="shared" ca="1" si="120"/>
        <v>3E</v>
      </c>
      <c r="AQ248" s="58" t="str">
        <f t="shared" ca="1" si="121"/>
        <v>3I</v>
      </c>
    </row>
    <row r="249" spans="1:43" x14ac:dyDescent="0.2">
      <c r="A249" t="s">
        <v>1390</v>
      </c>
      <c r="D249" s="13">
        <f t="shared" ca="1" si="131"/>
        <v>1</v>
      </c>
      <c r="E249" s="13">
        <f t="shared" si="131"/>
        <v>0</v>
      </c>
      <c r="F249" s="13">
        <f t="shared" ca="1" si="131"/>
        <v>1</v>
      </c>
      <c r="G249" s="13">
        <f t="shared" ca="1" si="131"/>
        <v>1</v>
      </c>
      <c r="H249" s="13">
        <f t="shared" si="131"/>
        <v>0</v>
      </c>
      <c r="I249" s="13">
        <f t="shared" ca="1" si="131"/>
        <v>1</v>
      </c>
      <c r="J249" s="13">
        <f t="shared" ca="1" si="131"/>
        <v>1</v>
      </c>
      <c r="K249" s="13">
        <f t="shared" ca="1" si="131"/>
        <v>1</v>
      </c>
      <c r="L249" s="13">
        <f t="shared" si="131"/>
        <v>0</v>
      </c>
      <c r="M249" s="13">
        <f t="shared" si="131"/>
        <v>0</v>
      </c>
      <c r="N249" s="13">
        <f t="shared" ca="1" si="131"/>
        <v>0</v>
      </c>
      <c r="O249" s="13">
        <f t="shared" ca="1" si="131"/>
        <v>0</v>
      </c>
      <c r="P249" s="13">
        <f t="shared" ca="1" si="105"/>
        <v>6</v>
      </c>
      <c r="Q249">
        <f t="shared" si="128"/>
        <v>3</v>
      </c>
      <c r="R249" s="13" t="str">
        <f t="shared" si="132"/>
        <v>3H</v>
      </c>
      <c r="S249" s="13" t="str">
        <f t="shared" si="132"/>
        <v>3G</v>
      </c>
      <c r="T249" s="13" t="str">
        <f t="shared" si="132"/>
        <v>3F</v>
      </c>
      <c r="U249" s="13" t="str">
        <f t="shared" si="132"/>
        <v>3C</v>
      </c>
      <c r="V249" s="13" t="str">
        <f t="shared" si="132"/>
        <v>3A</v>
      </c>
      <c r="W249" s="13" t="str">
        <f t="shared" si="132"/>
        <v>3D</v>
      </c>
      <c r="X249" s="13" t="str">
        <f t="shared" si="132"/>
        <v>3L</v>
      </c>
      <c r="Y249" s="13" t="str">
        <f t="shared" si="132"/>
        <v>3K</v>
      </c>
      <c r="AA249" s="13" t="str">
        <f t="shared" ca="1" si="106"/>
        <v/>
      </c>
      <c r="AB249" s="13" t="str">
        <f t="shared" ca="1" si="107"/>
        <v/>
      </c>
      <c r="AC249" s="13" t="str">
        <f t="shared" ca="1" si="108"/>
        <v/>
      </c>
      <c r="AD249" s="13" t="str">
        <f t="shared" ca="1" si="109"/>
        <v/>
      </c>
      <c r="AE249" s="13" t="str">
        <f t="shared" ca="1" si="110"/>
        <v/>
      </c>
      <c r="AF249" s="13" t="str">
        <f t="shared" ca="1" si="111"/>
        <v/>
      </c>
      <c r="AG249" s="13" t="str">
        <f t="shared" ca="1" si="112"/>
        <v/>
      </c>
      <c r="AH249" s="13" t="str">
        <f t="shared" ca="1" si="113"/>
        <v/>
      </c>
      <c r="AJ249" s="6" t="str">
        <f t="shared" ca="1" si="114"/>
        <v>3C</v>
      </c>
      <c r="AK249" s="13" t="str">
        <f t="shared" ca="1" si="115"/>
        <v>3G</v>
      </c>
      <c r="AL249" s="13" t="str">
        <f t="shared" ca="1" si="116"/>
        <v>3B</v>
      </c>
      <c r="AM249" s="13" t="str">
        <f t="shared" ca="1" si="117"/>
        <v>3D</v>
      </c>
      <c r="AN249" s="13" t="str">
        <f t="shared" ca="1" si="118"/>
        <v>3H</v>
      </c>
      <c r="AO249" s="13" t="str">
        <f t="shared" ca="1" si="119"/>
        <v>3F</v>
      </c>
      <c r="AP249" s="13" t="str">
        <f t="shared" ca="1" si="120"/>
        <v>3E</v>
      </c>
      <c r="AQ249" s="58" t="str">
        <f t="shared" ca="1" si="121"/>
        <v>3I</v>
      </c>
    </row>
    <row r="250" spans="1:43" x14ac:dyDescent="0.2">
      <c r="A250" t="s">
        <v>1391</v>
      </c>
      <c r="D250" s="13">
        <f t="shared" ca="1" si="131"/>
        <v>1</v>
      </c>
      <c r="E250" s="13">
        <f t="shared" si="131"/>
        <v>0</v>
      </c>
      <c r="F250" s="13">
        <f t="shared" ca="1" si="131"/>
        <v>1</v>
      </c>
      <c r="G250" s="13">
        <f t="shared" ca="1" si="131"/>
        <v>1</v>
      </c>
      <c r="H250" s="13">
        <f t="shared" si="131"/>
        <v>0</v>
      </c>
      <c r="I250" s="13">
        <f t="shared" ca="1" si="131"/>
        <v>1</v>
      </c>
      <c r="J250" s="13">
        <f t="shared" ca="1" si="131"/>
        <v>1</v>
      </c>
      <c r="K250" s="13">
        <f t="shared" ca="1" si="131"/>
        <v>1</v>
      </c>
      <c r="L250" s="13">
        <f t="shared" si="131"/>
        <v>0</v>
      </c>
      <c r="M250" s="13">
        <f t="shared" ca="1" si="131"/>
        <v>0</v>
      </c>
      <c r="N250" s="13">
        <f t="shared" si="131"/>
        <v>0</v>
      </c>
      <c r="O250" s="13">
        <f t="shared" ca="1" si="131"/>
        <v>0</v>
      </c>
      <c r="P250" s="13">
        <f t="shared" ca="1" si="105"/>
        <v>6</v>
      </c>
      <c r="Q250">
        <f t="shared" si="128"/>
        <v>3</v>
      </c>
      <c r="R250" s="13" t="str">
        <f t="shared" si="132"/>
        <v>3C</v>
      </c>
      <c r="S250" s="13" t="str">
        <f t="shared" si="132"/>
        <v>3G</v>
      </c>
      <c r="T250" s="13" t="str">
        <f t="shared" si="132"/>
        <v>3J</v>
      </c>
      <c r="U250" s="13" t="str">
        <f t="shared" si="132"/>
        <v>3D</v>
      </c>
      <c r="V250" s="13" t="str">
        <f t="shared" si="132"/>
        <v>3A</v>
      </c>
      <c r="W250" s="13" t="str">
        <f t="shared" si="132"/>
        <v>3F</v>
      </c>
      <c r="X250" s="13" t="str">
        <f t="shared" si="132"/>
        <v>3L</v>
      </c>
      <c r="Y250" s="13" t="str">
        <f t="shared" si="132"/>
        <v>3H</v>
      </c>
      <c r="AA250" s="13" t="str">
        <f t="shared" ca="1" si="106"/>
        <v/>
      </c>
      <c r="AB250" s="13" t="str">
        <f t="shared" ca="1" si="107"/>
        <v/>
      </c>
      <c r="AC250" s="13" t="str">
        <f t="shared" ca="1" si="108"/>
        <v/>
      </c>
      <c r="AD250" s="13" t="str">
        <f t="shared" ca="1" si="109"/>
        <v/>
      </c>
      <c r="AE250" s="13" t="str">
        <f t="shared" ca="1" si="110"/>
        <v/>
      </c>
      <c r="AF250" s="13" t="str">
        <f t="shared" ca="1" si="111"/>
        <v/>
      </c>
      <c r="AG250" s="13" t="str">
        <f t="shared" ca="1" si="112"/>
        <v/>
      </c>
      <c r="AH250" s="13" t="str">
        <f t="shared" ca="1" si="113"/>
        <v/>
      </c>
      <c r="AJ250" s="6" t="str">
        <f t="shared" ca="1" si="114"/>
        <v>3C</v>
      </c>
      <c r="AK250" s="13" t="str">
        <f t="shared" ca="1" si="115"/>
        <v>3G</v>
      </c>
      <c r="AL250" s="13" t="str">
        <f t="shared" ca="1" si="116"/>
        <v>3B</v>
      </c>
      <c r="AM250" s="13" t="str">
        <f t="shared" ca="1" si="117"/>
        <v>3D</v>
      </c>
      <c r="AN250" s="13" t="str">
        <f t="shared" ca="1" si="118"/>
        <v>3H</v>
      </c>
      <c r="AO250" s="13" t="str">
        <f t="shared" ca="1" si="119"/>
        <v>3F</v>
      </c>
      <c r="AP250" s="13" t="str">
        <f t="shared" ca="1" si="120"/>
        <v>3E</v>
      </c>
      <c r="AQ250" s="58" t="str">
        <f t="shared" ca="1" si="121"/>
        <v>3I</v>
      </c>
    </row>
    <row r="251" spans="1:43" x14ac:dyDescent="0.2">
      <c r="A251" t="s">
        <v>1392</v>
      </c>
      <c r="D251" s="13">
        <f t="shared" ca="1" si="131"/>
        <v>1</v>
      </c>
      <c r="E251" s="13">
        <f t="shared" si="131"/>
        <v>0</v>
      </c>
      <c r="F251" s="13">
        <f t="shared" ca="1" si="131"/>
        <v>1</v>
      </c>
      <c r="G251" s="13">
        <f t="shared" ca="1" si="131"/>
        <v>1</v>
      </c>
      <c r="H251" s="13">
        <f t="shared" si="131"/>
        <v>0</v>
      </c>
      <c r="I251" s="13">
        <f t="shared" ca="1" si="131"/>
        <v>1</v>
      </c>
      <c r="J251" s="13">
        <f t="shared" ca="1" si="131"/>
        <v>1</v>
      </c>
      <c r="K251" s="13">
        <f t="shared" ca="1" si="131"/>
        <v>1</v>
      </c>
      <c r="L251" s="13">
        <f t="shared" si="131"/>
        <v>0</v>
      </c>
      <c r="M251" s="13">
        <f t="shared" ca="1" si="131"/>
        <v>0</v>
      </c>
      <c r="N251" s="13">
        <f t="shared" ca="1" si="131"/>
        <v>0</v>
      </c>
      <c r="O251" s="13">
        <f t="shared" si="131"/>
        <v>0</v>
      </c>
      <c r="P251" s="13">
        <f t="shared" ca="1" si="105"/>
        <v>6</v>
      </c>
      <c r="Q251">
        <f t="shared" si="128"/>
        <v>3</v>
      </c>
      <c r="R251" s="13" t="str">
        <f t="shared" si="132"/>
        <v>3H</v>
      </c>
      <c r="S251" s="13" t="str">
        <f t="shared" si="132"/>
        <v>3G</v>
      </c>
      <c r="T251" s="13" t="str">
        <f t="shared" si="132"/>
        <v>3J</v>
      </c>
      <c r="U251" s="13" t="str">
        <f t="shared" si="132"/>
        <v>3C</v>
      </c>
      <c r="V251" s="13" t="str">
        <f t="shared" si="132"/>
        <v>3A</v>
      </c>
      <c r="W251" s="13" t="str">
        <f t="shared" si="132"/>
        <v>3F</v>
      </c>
      <c r="X251" s="13" t="str">
        <f t="shared" si="132"/>
        <v>3D</v>
      </c>
      <c r="Y251" s="13" t="str">
        <f t="shared" si="132"/>
        <v>3K</v>
      </c>
      <c r="AA251" s="13" t="str">
        <f t="shared" ca="1" si="106"/>
        <v/>
      </c>
      <c r="AB251" s="13" t="str">
        <f t="shared" ca="1" si="107"/>
        <v/>
      </c>
      <c r="AC251" s="13" t="str">
        <f t="shared" ca="1" si="108"/>
        <v/>
      </c>
      <c r="AD251" s="13" t="str">
        <f t="shared" ca="1" si="109"/>
        <v/>
      </c>
      <c r="AE251" s="13" t="str">
        <f t="shared" ca="1" si="110"/>
        <v/>
      </c>
      <c r="AF251" s="13" t="str">
        <f t="shared" ca="1" si="111"/>
        <v/>
      </c>
      <c r="AG251" s="13" t="str">
        <f t="shared" ca="1" si="112"/>
        <v/>
      </c>
      <c r="AH251" s="13" t="str">
        <f t="shared" ca="1" si="113"/>
        <v/>
      </c>
      <c r="AJ251" s="6" t="str">
        <f t="shared" ca="1" si="114"/>
        <v>3C</v>
      </c>
      <c r="AK251" s="13" t="str">
        <f t="shared" ca="1" si="115"/>
        <v>3G</v>
      </c>
      <c r="AL251" s="13" t="str">
        <f t="shared" ca="1" si="116"/>
        <v>3B</v>
      </c>
      <c r="AM251" s="13" t="str">
        <f t="shared" ca="1" si="117"/>
        <v>3D</v>
      </c>
      <c r="AN251" s="13" t="str">
        <f t="shared" ca="1" si="118"/>
        <v>3H</v>
      </c>
      <c r="AO251" s="13" t="str">
        <f t="shared" ca="1" si="119"/>
        <v>3F</v>
      </c>
      <c r="AP251" s="13" t="str">
        <f t="shared" ca="1" si="120"/>
        <v>3E</v>
      </c>
      <c r="AQ251" s="58" t="str">
        <f t="shared" ca="1" si="121"/>
        <v>3I</v>
      </c>
    </row>
    <row r="252" spans="1:43" x14ac:dyDescent="0.2">
      <c r="A252" t="s">
        <v>1393</v>
      </c>
      <c r="D252" s="13">
        <f t="shared" ca="1" si="131"/>
        <v>1</v>
      </c>
      <c r="E252" s="13">
        <f t="shared" si="131"/>
        <v>0</v>
      </c>
      <c r="F252" s="13">
        <f t="shared" ca="1" si="131"/>
        <v>1</v>
      </c>
      <c r="G252" s="13">
        <f t="shared" ca="1" si="131"/>
        <v>1</v>
      </c>
      <c r="H252" s="13">
        <f t="shared" si="131"/>
        <v>0</v>
      </c>
      <c r="I252" s="13">
        <f t="shared" ca="1" si="131"/>
        <v>1</v>
      </c>
      <c r="J252" s="13">
        <f t="shared" ca="1" si="131"/>
        <v>1</v>
      </c>
      <c r="K252" s="13">
        <f t="shared" ca="1" si="131"/>
        <v>1</v>
      </c>
      <c r="L252" s="13">
        <f t="shared" ca="1" si="131"/>
        <v>1</v>
      </c>
      <c r="M252" s="13">
        <f t="shared" si="131"/>
        <v>0</v>
      </c>
      <c r="N252" s="13">
        <f t="shared" si="131"/>
        <v>0</v>
      </c>
      <c r="O252" s="13">
        <f t="shared" ca="1" si="131"/>
        <v>0</v>
      </c>
      <c r="P252" s="13">
        <f t="shared" ca="1" si="105"/>
        <v>7</v>
      </c>
      <c r="Q252">
        <f t="shared" si="128"/>
        <v>3</v>
      </c>
      <c r="R252" s="13" t="str">
        <f t="shared" si="132"/>
        <v>3H</v>
      </c>
      <c r="S252" s="13" t="str">
        <f t="shared" si="132"/>
        <v>3G</v>
      </c>
      <c r="T252" s="13" t="str">
        <f t="shared" si="132"/>
        <v>3F</v>
      </c>
      <c r="U252" s="13" t="str">
        <f t="shared" si="132"/>
        <v>3C</v>
      </c>
      <c r="V252" s="13" t="str">
        <f t="shared" si="132"/>
        <v>3A</v>
      </c>
      <c r="W252" s="13" t="str">
        <f t="shared" si="132"/>
        <v>3D</v>
      </c>
      <c r="X252" s="13" t="str">
        <f t="shared" si="132"/>
        <v>3L</v>
      </c>
      <c r="Y252" s="13" t="str">
        <f t="shared" si="132"/>
        <v>3I</v>
      </c>
      <c r="AA252" s="13" t="str">
        <f t="shared" ca="1" si="106"/>
        <v/>
      </c>
      <c r="AB252" s="13" t="str">
        <f t="shared" ca="1" si="107"/>
        <v/>
      </c>
      <c r="AC252" s="13" t="str">
        <f t="shared" ca="1" si="108"/>
        <v/>
      </c>
      <c r="AD252" s="13" t="str">
        <f t="shared" ca="1" si="109"/>
        <v/>
      </c>
      <c r="AE252" s="13" t="str">
        <f t="shared" ca="1" si="110"/>
        <v/>
      </c>
      <c r="AF252" s="13" t="str">
        <f t="shared" ca="1" si="111"/>
        <v/>
      </c>
      <c r="AG252" s="13" t="str">
        <f t="shared" ca="1" si="112"/>
        <v/>
      </c>
      <c r="AH252" s="13" t="str">
        <f t="shared" ca="1" si="113"/>
        <v/>
      </c>
      <c r="AJ252" s="6" t="str">
        <f t="shared" ca="1" si="114"/>
        <v>3C</v>
      </c>
      <c r="AK252" s="13" t="str">
        <f t="shared" ca="1" si="115"/>
        <v>3G</v>
      </c>
      <c r="AL252" s="13" t="str">
        <f t="shared" ca="1" si="116"/>
        <v>3B</v>
      </c>
      <c r="AM252" s="13" t="str">
        <f t="shared" ca="1" si="117"/>
        <v>3D</v>
      </c>
      <c r="AN252" s="13" t="str">
        <f t="shared" ca="1" si="118"/>
        <v>3H</v>
      </c>
      <c r="AO252" s="13" t="str">
        <f t="shared" ca="1" si="119"/>
        <v>3F</v>
      </c>
      <c r="AP252" s="13" t="str">
        <f t="shared" ca="1" si="120"/>
        <v>3E</v>
      </c>
      <c r="AQ252" s="58" t="str">
        <f t="shared" ca="1" si="121"/>
        <v>3I</v>
      </c>
    </row>
    <row r="253" spans="1:43" x14ac:dyDescent="0.2">
      <c r="A253" t="s">
        <v>1394</v>
      </c>
      <c r="D253" s="13">
        <f t="shared" ca="1" si="131"/>
        <v>1</v>
      </c>
      <c r="E253" s="13">
        <f t="shared" si="131"/>
        <v>0</v>
      </c>
      <c r="F253" s="13">
        <f t="shared" ca="1" si="131"/>
        <v>1</v>
      </c>
      <c r="G253" s="13">
        <f t="shared" ca="1" si="131"/>
        <v>1</v>
      </c>
      <c r="H253" s="13">
        <f t="shared" si="131"/>
        <v>0</v>
      </c>
      <c r="I253" s="13">
        <f t="shared" ca="1" si="131"/>
        <v>1</v>
      </c>
      <c r="J253" s="13">
        <f t="shared" ca="1" si="131"/>
        <v>1</v>
      </c>
      <c r="K253" s="13">
        <f t="shared" ca="1" si="131"/>
        <v>1</v>
      </c>
      <c r="L253" s="13">
        <f t="shared" ca="1" si="131"/>
        <v>1</v>
      </c>
      <c r="M253" s="13">
        <f t="shared" si="131"/>
        <v>0</v>
      </c>
      <c r="N253" s="13">
        <f t="shared" ca="1" si="131"/>
        <v>0</v>
      </c>
      <c r="O253" s="13">
        <f t="shared" si="131"/>
        <v>0</v>
      </c>
      <c r="P253" s="13">
        <f t="shared" ca="1" si="105"/>
        <v>7</v>
      </c>
      <c r="Q253">
        <f t="shared" si="128"/>
        <v>3</v>
      </c>
      <c r="R253" s="13" t="str">
        <f t="shared" si="132"/>
        <v>3H</v>
      </c>
      <c r="S253" s="13" t="str">
        <f t="shared" si="132"/>
        <v>3G</v>
      </c>
      <c r="T253" s="13" t="str">
        <f t="shared" si="132"/>
        <v>3F</v>
      </c>
      <c r="U253" s="13" t="str">
        <f t="shared" si="132"/>
        <v>3C</v>
      </c>
      <c r="V253" s="13" t="str">
        <f t="shared" si="132"/>
        <v>3A</v>
      </c>
      <c r="W253" s="13" t="str">
        <f t="shared" si="132"/>
        <v>3D</v>
      </c>
      <c r="X253" s="13" t="str">
        <f t="shared" si="132"/>
        <v>3I</v>
      </c>
      <c r="Y253" s="13" t="str">
        <f t="shared" si="132"/>
        <v>3K</v>
      </c>
      <c r="AA253" s="13" t="str">
        <f t="shared" ca="1" si="106"/>
        <v/>
      </c>
      <c r="AB253" s="13" t="str">
        <f t="shared" ca="1" si="107"/>
        <v/>
      </c>
      <c r="AC253" s="13" t="str">
        <f t="shared" ca="1" si="108"/>
        <v/>
      </c>
      <c r="AD253" s="13" t="str">
        <f t="shared" ca="1" si="109"/>
        <v/>
      </c>
      <c r="AE253" s="13" t="str">
        <f t="shared" ca="1" si="110"/>
        <v/>
      </c>
      <c r="AF253" s="13" t="str">
        <f t="shared" ca="1" si="111"/>
        <v/>
      </c>
      <c r="AG253" s="13" t="str">
        <f t="shared" ca="1" si="112"/>
        <v/>
      </c>
      <c r="AH253" s="13" t="str">
        <f t="shared" ca="1" si="113"/>
        <v/>
      </c>
      <c r="AJ253" s="6" t="str">
        <f t="shared" ca="1" si="114"/>
        <v>3C</v>
      </c>
      <c r="AK253" s="13" t="str">
        <f t="shared" ca="1" si="115"/>
        <v>3G</v>
      </c>
      <c r="AL253" s="13" t="str">
        <f t="shared" ca="1" si="116"/>
        <v>3B</v>
      </c>
      <c r="AM253" s="13" t="str">
        <f t="shared" ca="1" si="117"/>
        <v>3D</v>
      </c>
      <c r="AN253" s="13" t="str">
        <f t="shared" ca="1" si="118"/>
        <v>3H</v>
      </c>
      <c r="AO253" s="13" t="str">
        <f t="shared" ca="1" si="119"/>
        <v>3F</v>
      </c>
      <c r="AP253" s="13" t="str">
        <f t="shared" ca="1" si="120"/>
        <v>3E</v>
      </c>
      <c r="AQ253" s="58" t="str">
        <f t="shared" ca="1" si="121"/>
        <v>3I</v>
      </c>
    </row>
    <row r="254" spans="1:43" x14ac:dyDescent="0.2">
      <c r="A254" t="s">
        <v>1395</v>
      </c>
      <c r="D254" s="13">
        <f t="shared" ca="1" si="131"/>
        <v>1</v>
      </c>
      <c r="E254" s="13">
        <f t="shared" si="131"/>
        <v>0</v>
      </c>
      <c r="F254" s="13">
        <f t="shared" ca="1" si="131"/>
        <v>1</v>
      </c>
      <c r="G254" s="13">
        <f t="shared" ca="1" si="131"/>
        <v>1</v>
      </c>
      <c r="H254" s="13">
        <f t="shared" si="131"/>
        <v>0</v>
      </c>
      <c r="I254" s="13">
        <f t="shared" ca="1" si="131"/>
        <v>1</v>
      </c>
      <c r="J254" s="13">
        <f t="shared" ca="1" si="131"/>
        <v>1</v>
      </c>
      <c r="K254" s="13">
        <f t="shared" ca="1" si="131"/>
        <v>1</v>
      </c>
      <c r="L254" s="13">
        <f t="shared" ca="1" si="131"/>
        <v>1</v>
      </c>
      <c r="M254" s="13">
        <f t="shared" ca="1" si="131"/>
        <v>0</v>
      </c>
      <c r="N254" s="13">
        <f t="shared" si="131"/>
        <v>0</v>
      </c>
      <c r="O254" s="13">
        <f t="shared" si="131"/>
        <v>0</v>
      </c>
      <c r="P254" s="13">
        <f t="shared" ca="1" si="105"/>
        <v>7</v>
      </c>
      <c r="Q254">
        <f t="shared" si="128"/>
        <v>3</v>
      </c>
      <c r="R254" s="13" t="str">
        <f t="shared" si="132"/>
        <v>3H</v>
      </c>
      <c r="S254" s="13" t="str">
        <f t="shared" si="132"/>
        <v>3G</v>
      </c>
      <c r="T254" s="13" t="str">
        <f t="shared" si="132"/>
        <v>3J</v>
      </c>
      <c r="U254" s="13" t="str">
        <f t="shared" si="132"/>
        <v>3C</v>
      </c>
      <c r="V254" s="13" t="str">
        <f t="shared" si="132"/>
        <v>3A</v>
      </c>
      <c r="W254" s="13" t="str">
        <f t="shared" si="132"/>
        <v>3F</v>
      </c>
      <c r="X254" s="13" t="str">
        <f t="shared" si="132"/>
        <v>3D</v>
      </c>
      <c r="Y254" s="13" t="str">
        <f t="shared" si="132"/>
        <v>3I</v>
      </c>
      <c r="AA254" s="13" t="str">
        <f t="shared" ca="1" si="106"/>
        <v/>
      </c>
      <c r="AB254" s="13" t="str">
        <f t="shared" ca="1" si="107"/>
        <v/>
      </c>
      <c r="AC254" s="13" t="str">
        <f t="shared" ca="1" si="108"/>
        <v/>
      </c>
      <c r="AD254" s="13" t="str">
        <f t="shared" ca="1" si="109"/>
        <v/>
      </c>
      <c r="AE254" s="13" t="str">
        <f t="shared" ca="1" si="110"/>
        <v/>
      </c>
      <c r="AF254" s="13" t="str">
        <f t="shared" ca="1" si="111"/>
        <v/>
      </c>
      <c r="AG254" s="13" t="str">
        <f t="shared" ca="1" si="112"/>
        <v/>
      </c>
      <c r="AH254" s="13" t="str">
        <f t="shared" ca="1" si="113"/>
        <v/>
      </c>
      <c r="AJ254" s="6" t="str">
        <f t="shared" ca="1" si="114"/>
        <v>3C</v>
      </c>
      <c r="AK254" s="13" t="str">
        <f t="shared" ca="1" si="115"/>
        <v>3G</v>
      </c>
      <c r="AL254" s="13" t="str">
        <f t="shared" ca="1" si="116"/>
        <v>3B</v>
      </c>
      <c r="AM254" s="13" t="str">
        <f t="shared" ca="1" si="117"/>
        <v>3D</v>
      </c>
      <c r="AN254" s="13" t="str">
        <f t="shared" ca="1" si="118"/>
        <v>3H</v>
      </c>
      <c r="AO254" s="13" t="str">
        <f t="shared" ca="1" si="119"/>
        <v>3F</v>
      </c>
      <c r="AP254" s="13" t="str">
        <f t="shared" ca="1" si="120"/>
        <v>3E</v>
      </c>
      <c r="AQ254" s="58" t="str">
        <f t="shared" ca="1" si="121"/>
        <v>3I</v>
      </c>
    </row>
    <row r="255" spans="1:43" x14ac:dyDescent="0.2">
      <c r="A255" t="s">
        <v>1396</v>
      </c>
      <c r="D255" s="13">
        <f t="shared" ref="D255:O264" ca="1" si="133">IF(IFERROR(FIND(D$3,$A255),0)&gt;0,D$4,0)</f>
        <v>1</v>
      </c>
      <c r="E255" s="13">
        <f t="shared" si="133"/>
        <v>0</v>
      </c>
      <c r="F255" s="13">
        <f t="shared" ca="1" si="133"/>
        <v>1</v>
      </c>
      <c r="G255" s="13">
        <f t="shared" ca="1" si="133"/>
        <v>1</v>
      </c>
      <c r="H255" s="13">
        <f t="shared" ca="1" si="133"/>
        <v>1</v>
      </c>
      <c r="I255" s="13">
        <f t="shared" si="133"/>
        <v>0</v>
      </c>
      <c r="J255" s="13">
        <f t="shared" si="133"/>
        <v>0</v>
      </c>
      <c r="K255" s="13">
        <f t="shared" si="133"/>
        <v>0</v>
      </c>
      <c r="L255" s="13">
        <f t="shared" ca="1" si="133"/>
        <v>1</v>
      </c>
      <c r="M255" s="13">
        <f t="shared" ca="1" si="133"/>
        <v>0</v>
      </c>
      <c r="N255" s="13">
        <f t="shared" ca="1" si="133"/>
        <v>0</v>
      </c>
      <c r="O255" s="13">
        <f t="shared" ca="1" si="133"/>
        <v>0</v>
      </c>
      <c r="P255" s="13">
        <f t="shared" ca="1" si="105"/>
        <v>5</v>
      </c>
      <c r="Q255">
        <f t="shared" si="128"/>
        <v>3</v>
      </c>
      <c r="R255" s="13" t="str">
        <f t="shared" ref="R255:Y264" si="134">RIGHT(LEFT($A255,R$3+$Q255),2)</f>
        <v>3E</v>
      </c>
      <c r="S255" s="13" t="str">
        <f t="shared" si="134"/>
        <v>3J</v>
      </c>
      <c r="T255" s="13" t="str">
        <f t="shared" si="134"/>
        <v>3I</v>
      </c>
      <c r="U255" s="13" t="str">
        <f t="shared" si="134"/>
        <v>3C</v>
      </c>
      <c r="V255" s="13" t="str">
        <f t="shared" si="134"/>
        <v>3A</v>
      </c>
      <c r="W255" s="13" t="str">
        <f t="shared" si="134"/>
        <v>3D</v>
      </c>
      <c r="X255" s="13" t="str">
        <f t="shared" si="134"/>
        <v>3L</v>
      </c>
      <c r="Y255" s="13" t="str">
        <f t="shared" si="134"/>
        <v>3K</v>
      </c>
      <c r="AA255" s="13" t="str">
        <f t="shared" ca="1" si="106"/>
        <v/>
      </c>
      <c r="AB255" s="13" t="str">
        <f t="shared" ca="1" si="107"/>
        <v/>
      </c>
      <c r="AC255" s="13" t="str">
        <f t="shared" ca="1" si="108"/>
        <v/>
      </c>
      <c r="AD255" s="13" t="str">
        <f t="shared" ca="1" si="109"/>
        <v/>
      </c>
      <c r="AE255" s="13" t="str">
        <f t="shared" ca="1" si="110"/>
        <v/>
      </c>
      <c r="AF255" s="13" t="str">
        <f t="shared" ca="1" si="111"/>
        <v/>
      </c>
      <c r="AG255" s="13" t="str">
        <f t="shared" ca="1" si="112"/>
        <v/>
      </c>
      <c r="AH255" s="13" t="str">
        <f t="shared" ca="1" si="113"/>
        <v/>
      </c>
      <c r="AJ255" s="6" t="str">
        <f t="shared" ca="1" si="114"/>
        <v>3C</v>
      </c>
      <c r="AK255" s="13" t="str">
        <f t="shared" ca="1" si="115"/>
        <v>3G</v>
      </c>
      <c r="AL255" s="13" t="str">
        <f t="shared" ca="1" si="116"/>
        <v>3B</v>
      </c>
      <c r="AM255" s="13" t="str">
        <f t="shared" ca="1" si="117"/>
        <v>3D</v>
      </c>
      <c r="AN255" s="13" t="str">
        <f t="shared" ca="1" si="118"/>
        <v>3H</v>
      </c>
      <c r="AO255" s="13" t="str">
        <f t="shared" ca="1" si="119"/>
        <v>3F</v>
      </c>
      <c r="AP255" s="13" t="str">
        <f t="shared" ca="1" si="120"/>
        <v>3E</v>
      </c>
      <c r="AQ255" s="58" t="str">
        <f t="shared" ca="1" si="121"/>
        <v>3I</v>
      </c>
    </row>
    <row r="256" spans="1:43" x14ac:dyDescent="0.2">
      <c r="A256" t="s">
        <v>1397</v>
      </c>
      <c r="D256" s="13">
        <f t="shared" ca="1" si="133"/>
        <v>1</v>
      </c>
      <c r="E256" s="13">
        <f t="shared" si="133"/>
        <v>0</v>
      </c>
      <c r="F256" s="13">
        <f t="shared" ca="1" si="133"/>
        <v>1</v>
      </c>
      <c r="G256" s="13">
        <f t="shared" ca="1" si="133"/>
        <v>1</v>
      </c>
      <c r="H256" s="13">
        <f t="shared" ca="1" si="133"/>
        <v>1</v>
      </c>
      <c r="I256" s="13">
        <f t="shared" si="133"/>
        <v>0</v>
      </c>
      <c r="J256" s="13">
        <f t="shared" si="133"/>
        <v>0</v>
      </c>
      <c r="K256" s="13">
        <f t="shared" ca="1" si="133"/>
        <v>1</v>
      </c>
      <c r="L256" s="13">
        <f t="shared" si="133"/>
        <v>0</v>
      </c>
      <c r="M256" s="13">
        <f t="shared" ca="1" si="133"/>
        <v>0</v>
      </c>
      <c r="N256" s="13">
        <f t="shared" ca="1" si="133"/>
        <v>0</v>
      </c>
      <c r="O256" s="13">
        <f t="shared" ca="1" si="133"/>
        <v>0</v>
      </c>
      <c r="P256" s="13">
        <f t="shared" ca="1" si="105"/>
        <v>5</v>
      </c>
      <c r="Q256">
        <f t="shared" si="128"/>
        <v>3</v>
      </c>
      <c r="R256" s="13" t="str">
        <f t="shared" si="134"/>
        <v>3H</v>
      </c>
      <c r="S256" s="13" t="str">
        <f t="shared" si="134"/>
        <v>3J</v>
      </c>
      <c r="T256" s="13" t="str">
        <f t="shared" si="134"/>
        <v>3E</v>
      </c>
      <c r="U256" s="13" t="str">
        <f t="shared" si="134"/>
        <v>3C</v>
      </c>
      <c r="V256" s="13" t="str">
        <f t="shared" si="134"/>
        <v>3A</v>
      </c>
      <c r="W256" s="13" t="str">
        <f t="shared" si="134"/>
        <v>3D</v>
      </c>
      <c r="X256" s="13" t="str">
        <f t="shared" si="134"/>
        <v>3L</v>
      </c>
      <c r="Y256" s="13" t="str">
        <f t="shared" si="134"/>
        <v>3K</v>
      </c>
      <c r="AA256" s="13" t="str">
        <f t="shared" ca="1" si="106"/>
        <v/>
      </c>
      <c r="AB256" s="13" t="str">
        <f t="shared" ca="1" si="107"/>
        <v/>
      </c>
      <c r="AC256" s="13" t="str">
        <f t="shared" ca="1" si="108"/>
        <v/>
      </c>
      <c r="AD256" s="13" t="str">
        <f t="shared" ca="1" si="109"/>
        <v/>
      </c>
      <c r="AE256" s="13" t="str">
        <f t="shared" ca="1" si="110"/>
        <v/>
      </c>
      <c r="AF256" s="13" t="str">
        <f t="shared" ca="1" si="111"/>
        <v/>
      </c>
      <c r="AG256" s="13" t="str">
        <f t="shared" ca="1" si="112"/>
        <v/>
      </c>
      <c r="AH256" s="13" t="str">
        <f t="shared" ca="1" si="113"/>
        <v/>
      </c>
      <c r="AJ256" s="6" t="str">
        <f t="shared" ca="1" si="114"/>
        <v>3C</v>
      </c>
      <c r="AK256" s="13" t="str">
        <f t="shared" ca="1" si="115"/>
        <v>3G</v>
      </c>
      <c r="AL256" s="13" t="str">
        <f t="shared" ca="1" si="116"/>
        <v>3B</v>
      </c>
      <c r="AM256" s="13" t="str">
        <f t="shared" ca="1" si="117"/>
        <v>3D</v>
      </c>
      <c r="AN256" s="13" t="str">
        <f t="shared" ca="1" si="118"/>
        <v>3H</v>
      </c>
      <c r="AO256" s="13" t="str">
        <f t="shared" ca="1" si="119"/>
        <v>3F</v>
      </c>
      <c r="AP256" s="13" t="str">
        <f t="shared" ca="1" si="120"/>
        <v>3E</v>
      </c>
      <c r="AQ256" s="58" t="str">
        <f t="shared" ca="1" si="121"/>
        <v>3I</v>
      </c>
    </row>
    <row r="257" spans="1:43" x14ac:dyDescent="0.2">
      <c r="A257" t="s">
        <v>1398</v>
      </c>
      <c r="D257" s="13">
        <f t="shared" ca="1" si="133"/>
        <v>1</v>
      </c>
      <c r="E257" s="13">
        <f t="shared" si="133"/>
        <v>0</v>
      </c>
      <c r="F257" s="13">
        <f t="shared" ca="1" si="133"/>
        <v>1</v>
      </c>
      <c r="G257" s="13">
        <f t="shared" ca="1" si="133"/>
        <v>1</v>
      </c>
      <c r="H257" s="13">
        <f t="shared" ca="1" si="133"/>
        <v>1</v>
      </c>
      <c r="I257" s="13">
        <f t="shared" si="133"/>
        <v>0</v>
      </c>
      <c r="J257" s="13">
        <f t="shared" si="133"/>
        <v>0</v>
      </c>
      <c r="K257" s="13">
        <f t="shared" ca="1" si="133"/>
        <v>1</v>
      </c>
      <c r="L257" s="13">
        <f t="shared" ca="1" si="133"/>
        <v>1</v>
      </c>
      <c r="M257" s="13">
        <f t="shared" si="133"/>
        <v>0</v>
      </c>
      <c r="N257" s="13">
        <f t="shared" ca="1" si="133"/>
        <v>0</v>
      </c>
      <c r="O257" s="13">
        <f t="shared" ca="1" si="133"/>
        <v>0</v>
      </c>
      <c r="P257" s="13">
        <f t="shared" ca="1" si="105"/>
        <v>6</v>
      </c>
      <c r="Q257">
        <f t="shared" si="128"/>
        <v>3</v>
      </c>
      <c r="R257" s="13" t="str">
        <f t="shared" si="134"/>
        <v>3H</v>
      </c>
      <c r="S257" s="13" t="str">
        <f t="shared" si="134"/>
        <v>3E</v>
      </c>
      <c r="T257" s="13" t="str">
        <f t="shared" si="134"/>
        <v>3I</v>
      </c>
      <c r="U257" s="13" t="str">
        <f t="shared" si="134"/>
        <v>3C</v>
      </c>
      <c r="V257" s="13" t="str">
        <f t="shared" si="134"/>
        <v>3A</v>
      </c>
      <c r="W257" s="13" t="str">
        <f t="shared" si="134"/>
        <v>3D</v>
      </c>
      <c r="X257" s="13" t="str">
        <f t="shared" si="134"/>
        <v>3L</v>
      </c>
      <c r="Y257" s="13" t="str">
        <f t="shared" si="134"/>
        <v>3K</v>
      </c>
      <c r="AA257" s="13" t="str">
        <f t="shared" ca="1" si="106"/>
        <v/>
      </c>
      <c r="AB257" s="13" t="str">
        <f t="shared" ca="1" si="107"/>
        <v/>
      </c>
      <c r="AC257" s="13" t="str">
        <f t="shared" ca="1" si="108"/>
        <v/>
      </c>
      <c r="AD257" s="13" t="str">
        <f t="shared" ca="1" si="109"/>
        <v/>
      </c>
      <c r="AE257" s="13" t="str">
        <f t="shared" ca="1" si="110"/>
        <v/>
      </c>
      <c r="AF257" s="13" t="str">
        <f t="shared" ca="1" si="111"/>
        <v/>
      </c>
      <c r="AG257" s="13" t="str">
        <f t="shared" ca="1" si="112"/>
        <v/>
      </c>
      <c r="AH257" s="13" t="str">
        <f t="shared" ca="1" si="113"/>
        <v/>
      </c>
      <c r="AJ257" s="6" t="str">
        <f t="shared" ca="1" si="114"/>
        <v>3C</v>
      </c>
      <c r="AK257" s="13" t="str">
        <f t="shared" ca="1" si="115"/>
        <v>3G</v>
      </c>
      <c r="AL257" s="13" t="str">
        <f t="shared" ca="1" si="116"/>
        <v>3B</v>
      </c>
      <c r="AM257" s="13" t="str">
        <f t="shared" ca="1" si="117"/>
        <v>3D</v>
      </c>
      <c r="AN257" s="13" t="str">
        <f t="shared" ca="1" si="118"/>
        <v>3H</v>
      </c>
      <c r="AO257" s="13" t="str">
        <f t="shared" ca="1" si="119"/>
        <v>3F</v>
      </c>
      <c r="AP257" s="13" t="str">
        <f t="shared" ca="1" si="120"/>
        <v>3E</v>
      </c>
      <c r="AQ257" s="58" t="str">
        <f t="shared" ca="1" si="121"/>
        <v>3I</v>
      </c>
    </row>
    <row r="258" spans="1:43" x14ac:dyDescent="0.2">
      <c r="A258" t="s">
        <v>1399</v>
      </c>
      <c r="D258" s="13">
        <f t="shared" ca="1" si="133"/>
        <v>1</v>
      </c>
      <c r="E258" s="13">
        <f t="shared" si="133"/>
        <v>0</v>
      </c>
      <c r="F258" s="13">
        <f t="shared" ca="1" si="133"/>
        <v>1</v>
      </c>
      <c r="G258" s="13">
        <f t="shared" ca="1" si="133"/>
        <v>1</v>
      </c>
      <c r="H258" s="13">
        <f t="shared" ca="1" si="133"/>
        <v>1</v>
      </c>
      <c r="I258" s="13">
        <f t="shared" si="133"/>
        <v>0</v>
      </c>
      <c r="J258" s="13">
        <f t="shared" si="133"/>
        <v>0</v>
      </c>
      <c r="K258" s="13">
        <f t="shared" ca="1" si="133"/>
        <v>1</v>
      </c>
      <c r="L258" s="13">
        <f t="shared" ca="1" si="133"/>
        <v>1</v>
      </c>
      <c r="M258" s="13">
        <f t="shared" ca="1" si="133"/>
        <v>0</v>
      </c>
      <c r="N258" s="13">
        <f t="shared" si="133"/>
        <v>0</v>
      </c>
      <c r="O258" s="13">
        <f t="shared" ca="1" si="133"/>
        <v>0</v>
      </c>
      <c r="P258" s="13">
        <f t="shared" ca="1" si="105"/>
        <v>6</v>
      </c>
      <c r="Q258">
        <f t="shared" si="128"/>
        <v>3</v>
      </c>
      <c r="R258" s="13" t="str">
        <f t="shared" si="134"/>
        <v>3H</v>
      </c>
      <c r="S258" s="13" t="str">
        <f t="shared" si="134"/>
        <v>3J</v>
      </c>
      <c r="T258" s="13" t="str">
        <f t="shared" si="134"/>
        <v>3E</v>
      </c>
      <c r="U258" s="13" t="str">
        <f t="shared" si="134"/>
        <v>3C</v>
      </c>
      <c r="V258" s="13" t="str">
        <f t="shared" si="134"/>
        <v>3A</v>
      </c>
      <c r="W258" s="13" t="str">
        <f t="shared" si="134"/>
        <v>3D</v>
      </c>
      <c r="X258" s="13" t="str">
        <f t="shared" si="134"/>
        <v>3L</v>
      </c>
      <c r="Y258" s="13" t="str">
        <f t="shared" si="134"/>
        <v>3I</v>
      </c>
      <c r="AA258" s="13" t="str">
        <f t="shared" ca="1" si="106"/>
        <v/>
      </c>
      <c r="AB258" s="13" t="str">
        <f t="shared" ca="1" si="107"/>
        <v/>
      </c>
      <c r="AC258" s="13" t="str">
        <f t="shared" ca="1" si="108"/>
        <v/>
      </c>
      <c r="AD258" s="13" t="str">
        <f t="shared" ca="1" si="109"/>
        <v/>
      </c>
      <c r="AE258" s="13" t="str">
        <f t="shared" ca="1" si="110"/>
        <v/>
      </c>
      <c r="AF258" s="13" t="str">
        <f t="shared" ca="1" si="111"/>
        <v/>
      </c>
      <c r="AG258" s="13" t="str">
        <f t="shared" ca="1" si="112"/>
        <v/>
      </c>
      <c r="AH258" s="13" t="str">
        <f t="shared" ca="1" si="113"/>
        <v/>
      </c>
      <c r="AJ258" s="6" t="str">
        <f t="shared" ca="1" si="114"/>
        <v>3C</v>
      </c>
      <c r="AK258" s="13" t="str">
        <f t="shared" ca="1" si="115"/>
        <v>3G</v>
      </c>
      <c r="AL258" s="13" t="str">
        <f t="shared" ca="1" si="116"/>
        <v>3B</v>
      </c>
      <c r="AM258" s="13" t="str">
        <f t="shared" ca="1" si="117"/>
        <v>3D</v>
      </c>
      <c r="AN258" s="13" t="str">
        <f t="shared" ca="1" si="118"/>
        <v>3H</v>
      </c>
      <c r="AO258" s="13" t="str">
        <f t="shared" ca="1" si="119"/>
        <v>3F</v>
      </c>
      <c r="AP258" s="13" t="str">
        <f t="shared" ca="1" si="120"/>
        <v>3E</v>
      </c>
      <c r="AQ258" s="58" t="str">
        <f t="shared" ca="1" si="121"/>
        <v>3I</v>
      </c>
    </row>
    <row r="259" spans="1:43" x14ac:dyDescent="0.2">
      <c r="A259" t="s">
        <v>1400</v>
      </c>
      <c r="D259" s="13">
        <f t="shared" ca="1" si="133"/>
        <v>1</v>
      </c>
      <c r="E259" s="13">
        <f t="shared" si="133"/>
        <v>0</v>
      </c>
      <c r="F259" s="13">
        <f t="shared" ca="1" si="133"/>
        <v>1</v>
      </c>
      <c r="G259" s="13">
        <f t="shared" ca="1" si="133"/>
        <v>1</v>
      </c>
      <c r="H259" s="13">
        <f t="shared" ca="1" si="133"/>
        <v>1</v>
      </c>
      <c r="I259" s="13">
        <f t="shared" si="133"/>
        <v>0</v>
      </c>
      <c r="J259" s="13">
        <f t="shared" si="133"/>
        <v>0</v>
      </c>
      <c r="K259" s="13">
        <f t="shared" ca="1" si="133"/>
        <v>1</v>
      </c>
      <c r="L259" s="13">
        <f t="shared" ca="1" si="133"/>
        <v>1</v>
      </c>
      <c r="M259" s="13">
        <f t="shared" ca="1" si="133"/>
        <v>0</v>
      </c>
      <c r="N259" s="13">
        <f t="shared" ca="1" si="133"/>
        <v>0</v>
      </c>
      <c r="O259" s="13">
        <f t="shared" si="133"/>
        <v>0</v>
      </c>
      <c r="P259" s="13">
        <f t="shared" ca="1" si="105"/>
        <v>6</v>
      </c>
      <c r="Q259">
        <f t="shared" si="128"/>
        <v>3</v>
      </c>
      <c r="R259" s="13" t="str">
        <f t="shared" si="134"/>
        <v>3H</v>
      </c>
      <c r="S259" s="13" t="str">
        <f t="shared" si="134"/>
        <v>3J</v>
      </c>
      <c r="T259" s="13" t="str">
        <f t="shared" si="134"/>
        <v>3E</v>
      </c>
      <c r="U259" s="13" t="str">
        <f t="shared" si="134"/>
        <v>3C</v>
      </c>
      <c r="V259" s="13" t="str">
        <f t="shared" si="134"/>
        <v>3A</v>
      </c>
      <c r="W259" s="13" t="str">
        <f t="shared" si="134"/>
        <v>3D</v>
      </c>
      <c r="X259" s="13" t="str">
        <f t="shared" si="134"/>
        <v>3I</v>
      </c>
      <c r="Y259" s="13" t="str">
        <f t="shared" si="134"/>
        <v>3K</v>
      </c>
      <c r="AA259" s="13" t="str">
        <f t="shared" ca="1" si="106"/>
        <v/>
      </c>
      <c r="AB259" s="13" t="str">
        <f t="shared" ca="1" si="107"/>
        <v/>
      </c>
      <c r="AC259" s="13" t="str">
        <f t="shared" ca="1" si="108"/>
        <v/>
      </c>
      <c r="AD259" s="13" t="str">
        <f t="shared" ca="1" si="109"/>
        <v/>
      </c>
      <c r="AE259" s="13" t="str">
        <f t="shared" ca="1" si="110"/>
        <v/>
      </c>
      <c r="AF259" s="13" t="str">
        <f t="shared" ca="1" si="111"/>
        <v/>
      </c>
      <c r="AG259" s="13" t="str">
        <f t="shared" ca="1" si="112"/>
        <v/>
      </c>
      <c r="AH259" s="13" t="str">
        <f t="shared" ca="1" si="113"/>
        <v/>
      </c>
      <c r="AJ259" s="6" t="str">
        <f t="shared" ca="1" si="114"/>
        <v>3C</v>
      </c>
      <c r="AK259" s="13" t="str">
        <f t="shared" ca="1" si="115"/>
        <v>3G</v>
      </c>
      <c r="AL259" s="13" t="str">
        <f t="shared" ca="1" si="116"/>
        <v>3B</v>
      </c>
      <c r="AM259" s="13" t="str">
        <f t="shared" ca="1" si="117"/>
        <v>3D</v>
      </c>
      <c r="AN259" s="13" t="str">
        <f t="shared" ca="1" si="118"/>
        <v>3H</v>
      </c>
      <c r="AO259" s="13" t="str">
        <f t="shared" ca="1" si="119"/>
        <v>3F</v>
      </c>
      <c r="AP259" s="13" t="str">
        <f t="shared" ca="1" si="120"/>
        <v>3E</v>
      </c>
      <c r="AQ259" s="58" t="str">
        <f t="shared" ca="1" si="121"/>
        <v>3I</v>
      </c>
    </row>
    <row r="260" spans="1:43" x14ac:dyDescent="0.2">
      <c r="A260" t="s">
        <v>1401</v>
      </c>
      <c r="D260" s="13">
        <f t="shared" ca="1" si="133"/>
        <v>1</v>
      </c>
      <c r="E260" s="13">
        <f t="shared" si="133"/>
        <v>0</v>
      </c>
      <c r="F260" s="13">
        <f t="shared" ca="1" si="133"/>
        <v>1</v>
      </c>
      <c r="G260" s="13">
        <f t="shared" ca="1" si="133"/>
        <v>1</v>
      </c>
      <c r="H260" s="13">
        <f t="shared" ca="1" si="133"/>
        <v>1</v>
      </c>
      <c r="I260" s="13">
        <f t="shared" si="133"/>
        <v>0</v>
      </c>
      <c r="J260" s="13">
        <f t="shared" ca="1" si="133"/>
        <v>1</v>
      </c>
      <c r="K260" s="13">
        <f t="shared" si="133"/>
        <v>0</v>
      </c>
      <c r="L260" s="13">
        <f t="shared" si="133"/>
        <v>0</v>
      </c>
      <c r="M260" s="13">
        <f t="shared" ca="1" si="133"/>
        <v>0</v>
      </c>
      <c r="N260" s="13">
        <f t="shared" ca="1" si="133"/>
        <v>0</v>
      </c>
      <c r="O260" s="13">
        <f t="shared" ca="1" si="133"/>
        <v>0</v>
      </c>
      <c r="P260" s="13">
        <f t="shared" ca="1" si="105"/>
        <v>5</v>
      </c>
      <c r="Q260">
        <f t="shared" si="128"/>
        <v>3</v>
      </c>
      <c r="R260" s="13" t="str">
        <f t="shared" si="134"/>
        <v>3E</v>
      </c>
      <c r="S260" s="13" t="str">
        <f t="shared" si="134"/>
        <v>3G</v>
      </c>
      <c r="T260" s="13" t="str">
        <f t="shared" si="134"/>
        <v>3J</v>
      </c>
      <c r="U260" s="13" t="str">
        <f t="shared" si="134"/>
        <v>3C</v>
      </c>
      <c r="V260" s="13" t="str">
        <f t="shared" si="134"/>
        <v>3A</v>
      </c>
      <c r="W260" s="13" t="str">
        <f t="shared" si="134"/>
        <v>3D</v>
      </c>
      <c r="X260" s="13" t="str">
        <f t="shared" si="134"/>
        <v>3L</v>
      </c>
      <c r="Y260" s="13" t="str">
        <f t="shared" si="134"/>
        <v>3K</v>
      </c>
      <c r="AA260" s="13" t="str">
        <f t="shared" ca="1" si="106"/>
        <v/>
      </c>
      <c r="AB260" s="13" t="str">
        <f t="shared" ca="1" si="107"/>
        <v/>
      </c>
      <c r="AC260" s="13" t="str">
        <f t="shared" ca="1" si="108"/>
        <v/>
      </c>
      <c r="AD260" s="13" t="str">
        <f t="shared" ca="1" si="109"/>
        <v/>
      </c>
      <c r="AE260" s="13" t="str">
        <f t="shared" ca="1" si="110"/>
        <v/>
      </c>
      <c r="AF260" s="13" t="str">
        <f t="shared" ca="1" si="111"/>
        <v/>
      </c>
      <c r="AG260" s="13" t="str">
        <f t="shared" ca="1" si="112"/>
        <v/>
      </c>
      <c r="AH260" s="13" t="str">
        <f t="shared" ca="1" si="113"/>
        <v/>
      </c>
      <c r="AJ260" s="6" t="str">
        <f t="shared" ca="1" si="114"/>
        <v>3C</v>
      </c>
      <c r="AK260" s="13" t="str">
        <f t="shared" ca="1" si="115"/>
        <v>3G</v>
      </c>
      <c r="AL260" s="13" t="str">
        <f t="shared" ca="1" si="116"/>
        <v>3B</v>
      </c>
      <c r="AM260" s="13" t="str">
        <f t="shared" ca="1" si="117"/>
        <v>3D</v>
      </c>
      <c r="AN260" s="13" t="str">
        <f t="shared" ca="1" si="118"/>
        <v>3H</v>
      </c>
      <c r="AO260" s="13" t="str">
        <f t="shared" ca="1" si="119"/>
        <v>3F</v>
      </c>
      <c r="AP260" s="13" t="str">
        <f t="shared" ca="1" si="120"/>
        <v>3E</v>
      </c>
      <c r="AQ260" s="58" t="str">
        <f t="shared" ca="1" si="121"/>
        <v>3I</v>
      </c>
    </row>
    <row r="261" spans="1:43" x14ac:dyDescent="0.2">
      <c r="A261" t="s">
        <v>1402</v>
      </c>
      <c r="D261" s="13">
        <f t="shared" ca="1" si="133"/>
        <v>1</v>
      </c>
      <c r="E261" s="13">
        <f t="shared" si="133"/>
        <v>0</v>
      </c>
      <c r="F261" s="13">
        <f t="shared" ca="1" si="133"/>
        <v>1</v>
      </c>
      <c r="G261" s="13">
        <f t="shared" ca="1" si="133"/>
        <v>1</v>
      </c>
      <c r="H261" s="13">
        <f t="shared" ca="1" si="133"/>
        <v>1</v>
      </c>
      <c r="I261" s="13">
        <f t="shared" si="133"/>
        <v>0</v>
      </c>
      <c r="J261" s="13">
        <f t="shared" ca="1" si="133"/>
        <v>1</v>
      </c>
      <c r="K261" s="13">
        <f t="shared" si="133"/>
        <v>0</v>
      </c>
      <c r="L261" s="13">
        <f t="shared" ca="1" si="133"/>
        <v>1</v>
      </c>
      <c r="M261" s="13">
        <f t="shared" si="133"/>
        <v>0</v>
      </c>
      <c r="N261" s="13">
        <f t="shared" ca="1" si="133"/>
        <v>0</v>
      </c>
      <c r="O261" s="13">
        <f t="shared" ca="1" si="133"/>
        <v>0</v>
      </c>
      <c r="P261" s="13">
        <f t="shared" ref="P261:P324" ca="1" si="135">SUM(D261:O261)</f>
        <v>6</v>
      </c>
      <c r="Q261">
        <f t="shared" si="128"/>
        <v>3</v>
      </c>
      <c r="R261" s="13" t="str">
        <f t="shared" si="134"/>
        <v>3E</v>
      </c>
      <c r="S261" s="13" t="str">
        <f t="shared" si="134"/>
        <v>3G</v>
      </c>
      <c r="T261" s="13" t="str">
        <f t="shared" si="134"/>
        <v>3I</v>
      </c>
      <c r="U261" s="13" t="str">
        <f t="shared" si="134"/>
        <v>3C</v>
      </c>
      <c r="V261" s="13" t="str">
        <f t="shared" si="134"/>
        <v>3A</v>
      </c>
      <c r="W261" s="13" t="str">
        <f t="shared" si="134"/>
        <v>3D</v>
      </c>
      <c r="X261" s="13" t="str">
        <f t="shared" si="134"/>
        <v>3L</v>
      </c>
      <c r="Y261" s="13" t="str">
        <f t="shared" si="134"/>
        <v>3K</v>
      </c>
      <c r="AA261" s="13" t="str">
        <f t="shared" ref="AA261:AA324" ca="1" si="136">IF($P261=8,R261,"")</f>
        <v/>
      </c>
      <c r="AB261" s="13" t="str">
        <f t="shared" ref="AB261:AB324" ca="1" si="137">IF($P261=8,S261,"")</f>
        <v/>
      </c>
      <c r="AC261" s="13" t="str">
        <f t="shared" ref="AC261:AC324" ca="1" si="138">IF($P261=8,T261,"")</f>
        <v/>
      </c>
      <c r="AD261" s="13" t="str">
        <f t="shared" ref="AD261:AD324" ca="1" si="139">IF($P261=8,U261,"")</f>
        <v/>
      </c>
      <c r="AE261" s="13" t="str">
        <f t="shared" ref="AE261:AE324" ca="1" si="140">IF($P261=8,V261,"")</f>
        <v/>
      </c>
      <c r="AF261" s="13" t="str">
        <f t="shared" ref="AF261:AF324" ca="1" si="141">IF($P261=8,W261,"")</f>
        <v/>
      </c>
      <c r="AG261" s="13" t="str">
        <f t="shared" ref="AG261:AG324" ca="1" si="142">IF($P261=8,X261,"")</f>
        <v/>
      </c>
      <c r="AH261" s="13" t="str">
        <f t="shared" ref="AH261:AH324" ca="1" si="143">IF($P261=8,Y261,"")</f>
        <v/>
      </c>
      <c r="AJ261" s="6" t="str">
        <f t="shared" ref="AJ261:AJ324" ca="1" si="144">CONCATENATE(AJ260,AA261)</f>
        <v>3C</v>
      </c>
      <c r="AK261" s="13" t="str">
        <f t="shared" ref="AK261:AK324" ca="1" si="145">CONCATENATE(AK260,AB261)</f>
        <v>3G</v>
      </c>
      <c r="AL261" s="13" t="str">
        <f t="shared" ref="AL261:AL324" ca="1" si="146">CONCATENATE(AL260,AC261)</f>
        <v>3B</v>
      </c>
      <c r="AM261" s="13" t="str">
        <f t="shared" ref="AM261:AM324" ca="1" si="147">CONCATENATE(AM260,AD261)</f>
        <v>3D</v>
      </c>
      <c r="AN261" s="13" t="str">
        <f t="shared" ref="AN261:AN324" ca="1" si="148">CONCATENATE(AN260,AE261)</f>
        <v>3H</v>
      </c>
      <c r="AO261" s="13" t="str">
        <f t="shared" ref="AO261:AO324" ca="1" si="149">CONCATENATE(AO260,AF261)</f>
        <v>3F</v>
      </c>
      <c r="AP261" s="13" t="str">
        <f t="shared" ref="AP261:AP324" ca="1" si="150">CONCATENATE(AP260,AG261)</f>
        <v>3E</v>
      </c>
      <c r="AQ261" s="58" t="str">
        <f t="shared" ref="AQ261:AQ324" ca="1" si="151">CONCATENATE(AQ260,AH261)</f>
        <v>3I</v>
      </c>
    </row>
    <row r="262" spans="1:43" x14ac:dyDescent="0.2">
      <c r="A262" t="s">
        <v>1403</v>
      </c>
      <c r="D262" s="13">
        <f t="shared" ca="1" si="133"/>
        <v>1</v>
      </c>
      <c r="E262" s="13">
        <f t="shared" si="133"/>
        <v>0</v>
      </c>
      <c r="F262" s="13">
        <f t="shared" ca="1" si="133"/>
        <v>1</v>
      </c>
      <c r="G262" s="13">
        <f t="shared" ca="1" si="133"/>
        <v>1</v>
      </c>
      <c r="H262" s="13">
        <f t="shared" ca="1" si="133"/>
        <v>1</v>
      </c>
      <c r="I262" s="13">
        <f t="shared" si="133"/>
        <v>0</v>
      </c>
      <c r="J262" s="13">
        <f t="shared" ca="1" si="133"/>
        <v>1</v>
      </c>
      <c r="K262" s="13">
        <f t="shared" si="133"/>
        <v>0</v>
      </c>
      <c r="L262" s="13">
        <f t="shared" ca="1" si="133"/>
        <v>1</v>
      </c>
      <c r="M262" s="13">
        <f t="shared" ca="1" si="133"/>
        <v>0</v>
      </c>
      <c r="N262" s="13">
        <f t="shared" si="133"/>
        <v>0</v>
      </c>
      <c r="O262" s="13">
        <f t="shared" ca="1" si="133"/>
        <v>0</v>
      </c>
      <c r="P262" s="13">
        <f t="shared" ca="1" si="135"/>
        <v>6</v>
      </c>
      <c r="Q262">
        <f t="shared" si="128"/>
        <v>3</v>
      </c>
      <c r="R262" s="13" t="str">
        <f t="shared" si="134"/>
        <v>3E</v>
      </c>
      <c r="S262" s="13" t="str">
        <f t="shared" si="134"/>
        <v>3G</v>
      </c>
      <c r="T262" s="13" t="str">
        <f t="shared" si="134"/>
        <v>3J</v>
      </c>
      <c r="U262" s="13" t="str">
        <f t="shared" si="134"/>
        <v>3C</v>
      </c>
      <c r="V262" s="13" t="str">
        <f t="shared" si="134"/>
        <v>3A</v>
      </c>
      <c r="W262" s="13" t="str">
        <f t="shared" si="134"/>
        <v>3D</v>
      </c>
      <c r="X262" s="13" t="str">
        <f t="shared" si="134"/>
        <v>3L</v>
      </c>
      <c r="Y262" s="13" t="str">
        <f t="shared" si="134"/>
        <v>3I</v>
      </c>
      <c r="AA262" s="13" t="str">
        <f t="shared" ca="1" si="136"/>
        <v/>
      </c>
      <c r="AB262" s="13" t="str">
        <f t="shared" ca="1" si="137"/>
        <v/>
      </c>
      <c r="AC262" s="13" t="str">
        <f t="shared" ca="1" si="138"/>
        <v/>
      </c>
      <c r="AD262" s="13" t="str">
        <f t="shared" ca="1" si="139"/>
        <v/>
      </c>
      <c r="AE262" s="13" t="str">
        <f t="shared" ca="1" si="140"/>
        <v/>
      </c>
      <c r="AF262" s="13" t="str">
        <f t="shared" ca="1" si="141"/>
        <v/>
      </c>
      <c r="AG262" s="13" t="str">
        <f t="shared" ca="1" si="142"/>
        <v/>
      </c>
      <c r="AH262" s="13" t="str">
        <f t="shared" ca="1" si="143"/>
        <v/>
      </c>
      <c r="AJ262" s="6" t="str">
        <f t="shared" ca="1" si="144"/>
        <v>3C</v>
      </c>
      <c r="AK262" s="13" t="str">
        <f t="shared" ca="1" si="145"/>
        <v>3G</v>
      </c>
      <c r="AL262" s="13" t="str">
        <f t="shared" ca="1" si="146"/>
        <v>3B</v>
      </c>
      <c r="AM262" s="13" t="str">
        <f t="shared" ca="1" si="147"/>
        <v>3D</v>
      </c>
      <c r="AN262" s="13" t="str">
        <f t="shared" ca="1" si="148"/>
        <v>3H</v>
      </c>
      <c r="AO262" s="13" t="str">
        <f t="shared" ca="1" si="149"/>
        <v>3F</v>
      </c>
      <c r="AP262" s="13" t="str">
        <f t="shared" ca="1" si="150"/>
        <v>3E</v>
      </c>
      <c r="AQ262" s="58" t="str">
        <f t="shared" ca="1" si="151"/>
        <v>3I</v>
      </c>
    </row>
    <row r="263" spans="1:43" x14ac:dyDescent="0.2">
      <c r="A263" t="s">
        <v>1404</v>
      </c>
      <c r="D263" s="13">
        <f t="shared" ca="1" si="133"/>
        <v>1</v>
      </c>
      <c r="E263" s="13">
        <f t="shared" si="133"/>
        <v>0</v>
      </c>
      <c r="F263" s="13">
        <f t="shared" ca="1" si="133"/>
        <v>1</v>
      </c>
      <c r="G263" s="13">
        <f t="shared" ca="1" si="133"/>
        <v>1</v>
      </c>
      <c r="H263" s="13">
        <f t="shared" ca="1" si="133"/>
        <v>1</v>
      </c>
      <c r="I263" s="13">
        <f t="shared" si="133"/>
        <v>0</v>
      </c>
      <c r="J263" s="13">
        <f t="shared" ca="1" si="133"/>
        <v>1</v>
      </c>
      <c r="K263" s="13">
        <f t="shared" si="133"/>
        <v>0</v>
      </c>
      <c r="L263" s="13">
        <f t="shared" ca="1" si="133"/>
        <v>1</v>
      </c>
      <c r="M263" s="13">
        <f t="shared" ca="1" si="133"/>
        <v>0</v>
      </c>
      <c r="N263" s="13">
        <f t="shared" ca="1" si="133"/>
        <v>0</v>
      </c>
      <c r="O263" s="13">
        <f t="shared" si="133"/>
        <v>0</v>
      </c>
      <c r="P263" s="13">
        <f t="shared" ca="1" si="135"/>
        <v>6</v>
      </c>
      <c r="Q263">
        <f t="shared" si="128"/>
        <v>3</v>
      </c>
      <c r="R263" s="13" t="str">
        <f t="shared" si="134"/>
        <v>3E</v>
      </c>
      <c r="S263" s="13" t="str">
        <f t="shared" si="134"/>
        <v>3G</v>
      </c>
      <c r="T263" s="13" t="str">
        <f t="shared" si="134"/>
        <v>3J</v>
      </c>
      <c r="U263" s="13" t="str">
        <f t="shared" si="134"/>
        <v>3C</v>
      </c>
      <c r="V263" s="13" t="str">
        <f t="shared" si="134"/>
        <v>3A</v>
      </c>
      <c r="W263" s="13" t="str">
        <f t="shared" si="134"/>
        <v>3D</v>
      </c>
      <c r="X263" s="13" t="str">
        <f t="shared" si="134"/>
        <v>3I</v>
      </c>
      <c r="Y263" s="13" t="str">
        <f t="shared" si="134"/>
        <v>3K</v>
      </c>
      <c r="AA263" s="13" t="str">
        <f t="shared" ca="1" si="136"/>
        <v/>
      </c>
      <c r="AB263" s="13" t="str">
        <f t="shared" ca="1" si="137"/>
        <v/>
      </c>
      <c r="AC263" s="13" t="str">
        <f t="shared" ca="1" si="138"/>
        <v/>
      </c>
      <c r="AD263" s="13" t="str">
        <f t="shared" ca="1" si="139"/>
        <v/>
      </c>
      <c r="AE263" s="13" t="str">
        <f t="shared" ca="1" si="140"/>
        <v/>
      </c>
      <c r="AF263" s="13" t="str">
        <f t="shared" ca="1" si="141"/>
        <v/>
      </c>
      <c r="AG263" s="13" t="str">
        <f t="shared" ca="1" si="142"/>
        <v/>
      </c>
      <c r="AH263" s="13" t="str">
        <f t="shared" ca="1" si="143"/>
        <v/>
      </c>
      <c r="AJ263" s="6" t="str">
        <f t="shared" ca="1" si="144"/>
        <v>3C</v>
      </c>
      <c r="AK263" s="13" t="str">
        <f t="shared" ca="1" si="145"/>
        <v>3G</v>
      </c>
      <c r="AL263" s="13" t="str">
        <f t="shared" ca="1" si="146"/>
        <v>3B</v>
      </c>
      <c r="AM263" s="13" t="str">
        <f t="shared" ca="1" si="147"/>
        <v>3D</v>
      </c>
      <c r="AN263" s="13" t="str">
        <f t="shared" ca="1" si="148"/>
        <v>3H</v>
      </c>
      <c r="AO263" s="13" t="str">
        <f t="shared" ca="1" si="149"/>
        <v>3F</v>
      </c>
      <c r="AP263" s="13" t="str">
        <f t="shared" ca="1" si="150"/>
        <v>3E</v>
      </c>
      <c r="AQ263" s="58" t="str">
        <f t="shared" ca="1" si="151"/>
        <v>3I</v>
      </c>
    </row>
    <row r="264" spans="1:43" x14ac:dyDescent="0.2">
      <c r="A264" t="s">
        <v>1405</v>
      </c>
      <c r="D264" s="13">
        <f t="shared" ca="1" si="133"/>
        <v>1</v>
      </c>
      <c r="E264" s="13">
        <f t="shared" si="133"/>
        <v>0</v>
      </c>
      <c r="F264" s="13">
        <f t="shared" ca="1" si="133"/>
        <v>1</v>
      </c>
      <c r="G264" s="13">
        <f t="shared" ca="1" si="133"/>
        <v>1</v>
      </c>
      <c r="H264" s="13">
        <f t="shared" ca="1" si="133"/>
        <v>1</v>
      </c>
      <c r="I264" s="13">
        <f t="shared" si="133"/>
        <v>0</v>
      </c>
      <c r="J264" s="13">
        <f t="shared" ca="1" si="133"/>
        <v>1</v>
      </c>
      <c r="K264" s="13">
        <f t="shared" ca="1" si="133"/>
        <v>1</v>
      </c>
      <c r="L264" s="13">
        <f t="shared" si="133"/>
        <v>0</v>
      </c>
      <c r="M264" s="13">
        <f t="shared" si="133"/>
        <v>0</v>
      </c>
      <c r="N264" s="13">
        <f t="shared" ca="1" si="133"/>
        <v>0</v>
      </c>
      <c r="O264" s="13">
        <f t="shared" ca="1" si="133"/>
        <v>0</v>
      </c>
      <c r="P264" s="13">
        <f t="shared" ca="1" si="135"/>
        <v>6</v>
      </c>
      <c r="Q264">
        <f t="shared" si="128"/>
        <v>3</v>
      </c>
      <c r="R264" s="13" t="str">
        <f t="shared" si="134"/>
        <v>3H</v>
      </c>
      <c r="S264" s="13" t="str">
        <f t="shared" si="134"/>
        <v>3G</v>
      </c>
      <c r="T264" s="13" t="str">
        <f t="shared" si="134"/>
        <v>3E</v>
      </c>
      <c r="U264" s="13" t="str">
        <f t="shared" si="134"/>
        <v>3C</v>
      </c>
      <c r="V264" s="13" t="str">
        <f t="shared" si="134"/>
        <v>3A</v>
      </c>
      <c r="W264" s="13" t="str">
        <f t="shared" si="134"/>
        <v>3D</v>
      </c>
      <c r="X264" s="13" t="str">
        <f t="shared" si="134"/>
        <v>3L</v>
      </c>
      <c r="Y264" s="13" t="str">
        <f t="shared" si="134"/>
        <v>3K</v>
      </c>
      <c r="AA264" s="13" t="str">
        <f t="shared" ca="1" si="136"/>
        <v/>
      </c>
      <c r="AB264" s="13" t="str">
        <f t="shared" ca="1" si="137"/>
        <v/>
      </c>
      <c r="AC264" s="13" t="str">
        <f t="shared" ca="1" si="138"/>
        <v/>
      </c>
      <c r="AD264" s="13" t="str">
        <f t="shared" ca="1" si="139"/>
        <v/>
      </c>
      <c r="AE264" s="13" t="str">
        <f t="shared" ca="1" si="140"/>
        <v/>
      </c>
      <c r="AF264" s="13" t="str">
        <f t="shared" ca="1" si="141"/>
        <v/>
      </c>
      <c r="AG264" s="13" t="str">
        <f t="shared" ca="1" si="142"/>
        <v/>
      </c>
      <c r="AH264" s="13" t="str">
        <f t="shared" ca="1" si="143"/>
        <v/>
      </c>
      <c r="AJ264" s="6" t="str">
        <f t="shared" ca="1" si="144"/>
        <v>3C</v>
      </c>
      <c r="AK264" s="13" t="str">
        <f t="shared" ca="1" si="145"/>
        <v>3G</v>
      </c>
      <c r="AL264" s="13" t="str">
        <f t="shared" ca="1" si="146"/>
        <v>3B</v>
      </c>
      <c r="AM264" s="13" t="str">
        <f t="shared" ca="1" si="147"/>
        <v>3D</v>
      </c>
      <c r="AN264" s="13" t="str">
        <f t="shared" ca="1" si="148"/>
        <v>3H</v>
      </c>
      <c r="AO264" s="13" t="str">
        <f t="shared" ca="1" si="149"/>
        <v>3F</v>
      </c>
      <c r="AP264" s="13" t="str">
        <f t="shared" ca="1" si="150"/>
        <v>3E</v>
      </c>
      <c r="AQ264" s="58" t="str">
        <f t="shared" ca="1" si="151"/>
        <v>3I</v>
      </c>
    </row>
    <row r="265" spans="1:43" x14ac:dyDescent="0.2">
      <c r="A265" t="s">
        <v>1406</v>
      </c>
      <c r="D265" s="13">
        <f t="shared" ref="D265:O274" ca="1" si="152">IF(IFERROR(FIND(D$3,$A265),0)&gt;0,D$4,0)</f>
        <v>1</v>
      </c>
      <c r="E265" s="13">
        <f t="shared" si="152"/>
        <v>0</v>
      </c>
      <c r="F265" s="13">
        <f t="shared" ca="1" si="152"/>
        <v>1</v>
      </c>
      <c r="G265" s="13">
        <f t="shared" ca="1" si="152"/>
        <v>1</v>
      </c>
      <c r="H265" s="13">
        <f t="shared" ca="1" si="152"/>
        <v>1</v>
      </c>
      <c r="I265" s="13">
        <f t="shared" si="152"/>
        <v>0</v>
      </c>
      <c r="J265" s="13">
        <f t="shared" ca="1" si="152"/>
        <v>1</v>
      </c>
      <c r="K265" s="13">
        <f t="shared" ca="1" si="152"/>
        <v>1</v>
      </c>
      <c r="L265" s="13">
        <f t="shared" si="152"/>
        <v>0</v>
      </c>
      <c r="M265" s="13">
        <f t="shared" ca="1" si="152"/>
        <v>0</v>
      </c>
      <c r="N265" s="13">
        <f t="shared" si="152"/>
        <v>0</v>
      </c>
      <c r="O265" s="13">
        <f t="shared" ca="1" si="152"/>
        <v>0</v>
      </c>
      <c r="P265" s="13">
        <f t="shared" ca="1" si="135"/>
        <v>6</v>
      </c>
      <c r="Q265">
        <f t="shared" si="128"/>
        <v>3</v>
      </c>
      <c r="R265" s="13" t="str">
        <f t="shared" ref="R265:Y274" si="153">RIGHT(LEFT($A265,R$3+$Q265),2)</f>
        <v>3H</v>
      </c>
      <c r="S265" s="13" t="str">
        <f t="shared" si="153"/>
        <v>3G</v>
      </c>
      <c r="T265" s="13" t="str">
        <f t="shared" si="153"/>
        <v>3J</v>
      </c>
      <c r="U265" s="13" t="str">
        <f t="shared" si="153"/>
        <v>3C</v>
      </c>
      <c r="V265" s="13" t="str">
        <f t="shared" si="153"/>
        <v>3A</v>
      </c>
      <c r="W265" s="13" t="str">
        <f t="shared" si="153"/>
        <v>3D</v>
      </c>
      <c r="X265" s="13" t="str">
        <f t="shared" si="153"/>
        <v>3L</v>
      </c>
      <c r="Y265" s="13" t="str">
        <f t="shared" si="153"/>
        <v>3E</v>
      </c>
      <c r="AA265" s="13" t="str">
        <f t="shared" ca="1" si="136"/>
        <v/>
      </c>
      <c r="AB265" s="13" t="str">
        <f t="shared" ca="1" si="137"/>
        <v/>
      </c>
      <c r="AC265" s="13" t="str">
        <f t="shared" ca="1" si="138"/>
        <v/>
      </c>
      <c r="AD265" s="13" t="str">
        <f t="shared" ca="1" si="139"/>
        <v/>
      </c>
      <c r="AE265" s="13" t="str">
        <f t="shared" ca="1" si="140"/>
        <v/>
      </c>
      <c r="AF265" s="13" t="str">
        <f t="shared" ca="1" si="141"/>
        <v/>
      </c>
      <c r="AG265" s="13" t="str">
        <f t="shared" ca="1" si="142"/>
        <v/>
      </c>
      <c r="AH265" s="13" t="str">
        <f t="shared" ca="1" si="143"/>
        <v/>
      </c>
      <c r="AJ265" s="6" t="str">
        <f t="shared" ca="1" si="144"/>
        <v>3C</v>
      </c>
      <c r="AK265" s="13" t="str">
        <f t="shared" ca="1" si="145"/>
        <v>3G</v>
      </c>
      <c r="AL265" s="13" t="str">
        <f t="shared" ca="1" si="146"/>
        <v>3B</v>
      </c>
      <c r="AM265" s="13" t="str">
        <f t="shared" ca="1" si="147"/>
        <v>3D</v>
      </c>
      <c r="AN265" s="13" t="str">
        <f t="shared" ca="1" si="148"/>
        <v>3H</v>
      </c>
      <c r="AO265" s="13" t="str">
        <f t="shared" ca="1" si="149"/>
        <v>3F</v>
      </c>
      <c r="AP265" s="13" t="str">
        <f t="shared" ca="1" si="150"/>
        <v>3E</v>
      </c>
      <c r="AQ265" s="58" t="str">
        <f t="shared" ca="1" si="151"/>
        <v>3I</v>
      </c>
    </row>
    <row r="266" spans="1:43" x14ac:dyDescent="0.2">
      <c r="A266" t="s">
        <v>1407</v>
      </c>
      <c r="D266" s="13">
        <f t="shared" ca="1" si="152"/>
        <v>1</v>
      </c>
      <c r="E266" s="13">
        <f t="shared" si="152"/>
        <v>0</v>
      </c>
      <c r="F266" s="13">
        <f t="shared" ca="1" si="152"/>
        <v>1</v>
      </c>
      <c r="G266" s="13">
        <f t="shared" ca="1" si="152"/>
        <v>1</v>
      </c>
      <c r="H266" s="13">
        <f t="shared" ca="1" si="152"/>
        <v>1</v>
      </c>
      <c r="I266" s="13">
        <f t="shared" si="152"/>
        <v>0</v>
      </c>
      <c r="J266" s="13">
        <f t="shared" ca="1" si="152"/>
        <v>1</v>
      </c>
      <c r="K266" s="13">
        <f t="shared" ca="1" si="152"/>
        <v>1</v>
      </c>
      <c r="L266" s="13">
        <f t="shared" si="152"/>
        <v>0</v>
      </c>
      <c r="M266" s="13">
        <f t="shared" ca="1" si="152"/>
        <v>0</v>
      </c>
      <c r="N266" s="13">
        <f t="shared" ca="1" si="152"/>
        <v>0</v>
      </c>
      <c r="O266" s="13">
        <f t="shared" si="152"/>
        <v>0</v>
      </c>
      <c r="P266" s="13">
        <f t="shared" ca="1" si="135"/>
        <v>6</v>
      </c>
      <c r="Q266">
        <f t="shared" si="128"/>
        <v>3</v>
      </c>
      <c r="R266" s="13" t="str">
        <f t="shared" si="153"/>
        <v>3H</v>
      </c>
      <c r="S266" s="13" t="str">
        <f t="shared" si="153"/>
        <v>3G</v>
      </c>
      <c r="T266" s="13" t="str">
        <f t="shared" si="153"/>
        <v>3J</v>
      </c>
      <c r="U266" s="13" t="str">
        <f t="shared" si="153"/>
        <v>3C</v>
      </c>
      <c r="V266" s="13" t="str">
        <f t="shared" si="153"/>
        <v>3A</v>
      </c>
      <c r="W266" s="13" t="str">
        <f t="shared" si="153"/>
        <v>3D</v>
      </c>
      <c r="X266" s="13" t="str">
        <f t="shared" si="153"/>
        <v>3E</v>
      </c>
      <c r="Y266" s="13" t="str">
        <f t="shared" si="153"/>
        <v>3K</v>
      </c>
      <c r="AA266" s="13" t="str">
        <f t="shared" ca="1" si="136"/>
        <v/>
      </c>
      <c r="AB266" s="13" t="str">
        <f t="shared" ca="1" si="137"/>
        <v/>
      </c>
      <c r="AC266" s="13" t="str">
        <f t="shared" ca="1" si="138"/>
        <v/>
      </c>
      <c r="AD266" s="13" t="str">
        <f t="shared" ca="1" si="139"/>
        <v/>
      </c>
      <c r="AE266" s="13" t="str">
        <f t="shared" ca="1" si="140"/>
        <v/>
      </c>
      <c r="AF266" s="13" t="str">
        <f t="shared" ca="1" si="141"/>
        <v/>
      </c>
      <c r="AG266" s="13" t="str">
        <f t="shared" ca="1" si="142"/>
        <v/>
      </c>
      <c r="AH266" s="13" t="str">
        <f t="shared" ca="1" si="143"/>
        <v/>
      </c>
      <c r="AJ266" s="6" t="str">
        <f t="shared" ca="1" si="144"/>
        <v>3C</v>
      </c>
      <c r="AK266" s="13" t="str">
        <f t="shared" ca="1" si="145"/>
        <v>3G</v>
      </c>
      <c r="AL266" s="13" t="str">
        <f t="shared" ca="1" si="146"/>
        <v>3B</v>
      </c>
      <c r="AM266" s="13" t="str">
        <f t="shared" ca="1" si="147"/>
        <v>3D</v>
      </c>
      <c r="AN266" s="13" t="str">
        <f t="shared" ca="1" si="148"/>
        <v>3H</v>
      </c>
      <c r="AO266" s="13" t="str">
        <f t="shared" ca="1" si="149"/>
        <v>3F</v>
      </c>
      <c r="AP266" s="13" t="str">
        <f t="shared" ca="1" si="150"/>
        <v>3E</v>
      </c>
      <c r="AQ266" s="58" t="str">
        <f t="shared" ca="1" si="151"/>
        <v>3I</v>
      </c>
    </row>
    <row r="267" spans="1:43" x14ac:dyDescent="0.2">
      <c r="A267" t="s">
        <v>1408</v>
      </c>
      <c r="D267" s="13">
        <f t="shared" ca="1" si="152"/>
        <v>1</v>
      </c>
      <c r="E267" s="13">
        <f t="shared" si="152"/>
        <v>0</v>
      </c>
      <c r="F267" s="13">
        <f t="shared" ca="1" si="152"/>
        <v>1</v>
      </c>
      <c r="G267" s="13">
        <f t="shared" ca="1" si="152"/>
        <v>1</v>
      </c>
      <c r="H267" s="13">
        <f t="shared" ca="1" si="152"/>
        <v>1</v>
      </c>
      <c r="I267" s="13">
        <f t="shared" si="152"/>
        <v>0</v>
      </c>
      <c r="J267" s="13">
        <f t="shared" ca="1" si="152"/>
        <v>1</v>
      </c>
      <c r="K267" s="13">
        <f t="shared" ca="1" si="152"/>
        <v>1</v>
      </c>
      <c r="L267" s="13">
        <f t="shared" ca="1" si="152"/>
        <v>1</v>
      </c>
      <c r="M267" s="13">
        <f t="shared" si="152"/>
        <v>0</v>
      </c>
      <c r="N267" s="13">
        <f t="shared" si="152"/>
        <v>0</v>
      </c>
      <c r="O267" s="13">
        <f t="shared" ca="1" si="152"/>
        <v>0</v>
      </c>
      <c r="P267" s="13">
        <f t="shared" ca="1" si="135"/>
        <v>7</v>
      </c>
      <c r="Q267">
        <f t="shared" si="128"/>
        <v>3</v>
      </c>
      <c r="R267" s="13" t="str">
        <f t="shared" si="153"/>
        <v>3H</v>
      </c>
      <c r="S267" s="13" t="str">
        <f t="shared" si="153"/>
        <v>3G</v>
      </c>
      <c r="T267" s="13" t="str">
        <f t="shared" si="153"/>
        <v>3E</v>
      </c>
      <c r="U267" s="13" t="str">
        <f t="shared" si="153"/>
        <v>3C</v>
      </c>
      <c r="V267" s="13" t="str">
        <f t="shared" si="153"/>
        <v>3A</v>
      </c>
      <c r="W267" s="13" t="str">
        <f t="shared" si="153"/>
        <v>3D</v>
      </c>
      <c r="X267" s="13" t="str">
        <f t="shared" si="153"/>
        <v>3L</v>
      </c>
      <c r="Y267" s="13" t="str">
        <f t="shared" si="153"/>
        <v>3I</v>
      </c>
      <c r="AA267" s="13" t="str">
        <f t="shared" ca="1" si="136"/>
        <v/>
      </c>
      <c r="AB267" s="13" t="str">
        <f t="shared" ca="1" si="137"/>
        <v/>
      </c>
      <c r="AC267" s="13" t="str">
        <f t="shared" ca="1" si="138"/>
        <v/>
      </c>
      <c r="AD267" s="13" t="str">
        <f t="shared" ca="1" si="139"/>
        <v/>
      </c>
      <c r="AE267" s="13" t="str">
        <f t="shared" ca="1" si="140"/>
        <v/>
      </c>
      <c r="AF267" s="13" t="str">
        <f t="shared" ca="1" si="141"/>
        <v/>
      </c>
      <c r="AG267" s="13" t="str">
        <f t="shared" ca="1" si="142"/>
        <v/>
      </c>
      <c r="AH267" s="13" t="str">
        <f t="shared" ca="1" si="143"/>
        <v/>
      </c>
      <c r="AJ267" s="6" t="str">
        <f t="shared" ca="1" si="144"/>
        <v>3C</v>
      </c>
      <c r="AK267" s="13" t="str">
        <f t="shared" ca="1" si="145"/>
        <v>3G</v>
      </c>
      <c r="AL267" s="13" t="str">
        <f t="shared" ca="1" si="146"/>
        <v>3B</v>
      </c>
      <c r="AM267" s="13" t="str">
        <f t="shared" ca="1" si="147"/>
        <v>3D</v>
      </c>
      <c r="AN267" s="13" t="str">
        <f t="shared" ca="1" si="148"/>
        <v>3H</v>
      </c>
      <c r="AO267" s="13" t="str">
        <f t="shared" ca="1" si="149"/>
        <v>3F</v>
      </c>
      <c r="AP267" s="13" t="str">
        <f t="shared" ca="1" si="150"/>
        <v>3E</v>
      </c>
      <c r="AQ267" s="58" t="str">
        <f t="shared" ca="1" si="151"/>
        <v>3I</v>
      </c>
    </row>
    <row r="268" spans="1:43" x14ac:dyDescent="0.2">
      <c r="A268" t="s">
        <v>1409</v>
      </c>
      <c r="D268" s="13">
        <f t="shared" ca="1" si="152"/>
        <v>1</v>
      </c>
      <c r="E268" s="13">
        <f t="shared" si="152"/>
        <v>0</v>
      </c>
      <c r="F268" s="13">
        <f t="shared" ca="1" si="152"/>
        <v>1</v>
      </c>
      <c r="G268" s="13">
        <f t="shared" ca="1" si="152"/>
        <v>1</v>
      </c>
      <c r="H268" s="13">
        <f t="shared" ca="1" si="152"/>
        <v>1</v>
      </c>
      <c r="I268" s="13">
        <f t="shared" si="152"/>
        <v>0</v>
      </c>
      <c r="J268" s="13">
        <f t="shared" ca="1" si="152"/>
        <v>1</v>
      </c>
      <c r="K268" s="13">
        <f t="shared" ca="1" si="152"/>
        <v>1</v>
      </c>
      <c r="L268" s="13">
        <f t="shared" ca="1" si="152"/>
        <v>1</v>
      </c>
      <c r="M268" s="13">
        <f t="shared" si="152"/>
        <v>0</v>
      </c>
      <c r="N268" s="13">
        <f t="shared" ca="1" si="152"/>
        <v>0</v>
      </c>
      <c r="O268" s="13">
        <f t="shared" si="152"/>
        <v>0</v>
      </c>
      <c r="P268" s="13">
        <f t="shared" ca="1" si="135"/>
        <v>7</v>
      </c>
      <c r="Q268">
        <f t="shared" si="128"/>
        <v>3</v>
      </c>
      <c r="R268" s="13" t="str">
        <f t="shared" si="153"/>
        <v>3H</v>
      </c>
      <c r="S268" s="13" t="str">
        <f t="shared" si="153"/>
        <v>3G</v>
      </c>
      <c r="T268" s="13" t="str">
        <f t="shared" si="153"/>
        <v>3E</v>
      </c>
      <c r="U268" s="13" t="str">
        <f t="shared" si="153"/>
        <v>3C</v>
      </c>
      <c r="V268" s="13" t="str">
        <f t="shared" si="153"/>
        <v>3A</v>
      </c>
      <c r="W268" s="13" t="str">
        <f t="shared" si="153"/>
        <v>3D</v>
      </c>
      <c r="X268" s="13" t="str">
        <f t="shared" si="153"/>
        <v>3I</v>
      </c>
      <c r="Y268" s="13" t="str">
        <f t="shared" si="153"/>
        <v>3K</v>
      </c>
      <c r="AA268" s="13" t="str">
        <f t="shared" ca="1" si="136"/>
        <v/>
      </c>
      <c r="AB268" s="13" t="str">
        <f t="shared" ca="1" si="137"/>
        <v/>
      </c>
      <c r="AC268" s="13" t="str">
        <f t="shared" ca="1" si="138"/>
        <v/>
      </c>
      <c r="AD268" s="13" t="str">
        <f t="shared" ca="1" si="139"/>
        <v/>
      </c>
      <c r="AE268" s="13" t="str">
        <f t="shared" ca="1" si="140"/>
        <v/>
      </c>
      <c r="AF268" s="13" t="str">
        <f t="shared" ca="1" si="141"/>
        <v/>
      </c>
      <c r="AG268" s="13" t="str">
        <f t="shared" ca="1" si="142"/>
        <v/>
      </c>
      <c r="AH268" s="13" t="str">
        <f t="shared" ca="1" si="143"/>
        <v/>
      </c>
      <c r="AJ268" s="6" t="str">
        <f t="shared" ca="1" si="144"/>
        <v>3C</v>
      </c>
      <c r="AK268" s="13" t="str">
        <f t="shared" ca="1" si="145"/>
        <v>3G</v>
      </c>
      <c r="AL268" s="13" t="str">
        <f t="shared" ca="1" si="146"/>
        <v>3B</v>
      </c>
      <c r="AM268" s="13" t="str">
        <f t="shared" ca="1" si="147"/>
        <v>3D</v>
      </c>
      <c r="AN268" s="13" t="str">
        <f t="shared" ca="1" si="148"/>
        <v>3H</v>
      </c>
      <c r="AO268" s="13" t="str">
        <f t="shared" ca="1" si="149"/>
        <v>3F</v>
      </c>
      <c r="AP268" s="13" t="str">
        <f t="shared" ca="1" si="150"/>
        <v>3E</v>
      </c>
      <c r="AQ268" s="58" t="str">
        <f t="shared" ca="1" si="151"/>
        <v>3I</v>
      </c>
    </row>
    <row r="269" spans="1:43" x14ac:dyDescent="0.2">
      <c r="A269" t="s">
        <v>1410</v>
      </c>
      <c r="D269" s="13">
        <f t="shared" ca="1" si="152"/>
        <v>1</v>
      </c>
      <c r="E269" s="13">
        <f t="shared" si="152"/>
        <v>0</v>
      </c>
      <c r="F269" s="13">
        <f t="shared" ca="1" si="152"/>
        <v>1</v>
      </c>
      <c r="G269" s="13">
        <f t="shared" ca="1" si="152"/>
        <v>1</v>
      </c>
      <c r="H269" s="13">
        <f t="shared" ca="1" si="152"/>
        <v>1</v>
      </c>
      <c r="I269" s="13">
        <f t="shared" si="152"/>
        <v>0</v>
      </c>
      <c r="J269" s="13">
        <f t="shared" ca="1" si="152"/>
        <v>1</v>
      </c>
      <c r="K269" s="13">
        <f t="shared" ca="1" si="152"/>
        <v>1</v>
      </c>
      <c r="L269" s="13">
        <f t="shared" ca="1" si="152"/>
        <v>1</v>
      </c>
      <c r="M269" s="13">
        <f t="shared" ca="1" si="152"/>
        <v>0</v>
      </c>
      <c r="N269" s="13">
        <f t="shared" si="152"/>
        <v>0</v>
      </c>
      <c r="O269" s="13">
        <f t="shared" si="152"/>
        <v>0</v>
      </c>
      <c r="P269" s="13">
        <f t="shared" ca="1" si="135"/>
        <v>7</v>
      </c>
      <c r="Q269">
        <f t="shared" si="128"/>
        <v>3</v>
      </c>
      <c r="R269" s="13" t="str">
        <f t="shared" si="153"/>
        <v>3H</v>
      </c>
      <c r="S269" s="13" t="str">
        <f t="shared" si="153"/>
        <v>3G</v>
      </c>
      <c r="T269" s="13" t="str">
        <f t="shared" si="153"/>
        <v>3J</v>
      </c>
      <c r="U269" s="13" t="str">
        <f t="shared" si="153"/>
        <v>3C</v>
      </c>
      <c r="V269" s="13" t="str">
        <f t="shared" si="153"/>
        <v>3A</v>
      </c>
      <c r="W269" s="13" t="str">
        <f t="shared" si="153"/>
        <v>3D</v>
      </c>
      <c r="X269" s="13" t="str">
        <f t="shared" si="153"/>
        <v>3E</v>
      </c>
      <c r="Y269" s="13" t="str">
        <f t="shared" si="153"/>
        <v>3I</v>
      </c>
      <c r="AA269" s="13" t="str">
        <f t="shared" ca="1" si="136"/>
        <v/>
      </c>
      <c r="AB269" s="13" t="str">
        <f t="shared" ca="1" si="137"/>
        <v/>
      </c>
      <c r="AC269" s="13" t="str">
        <f t="shared" ca="1" si="138"/>
        <v/>
      </c>
      <c r="AD269" s="13" t="str">
        <f t="shared" ca="1" si="139"/>
        <v/>
      </c>
      <c r="AE269" s="13" t="str">
        <f t="shared" ca="1" si="140"/>
        <v/>
      </c>
      <c r="AF269" s="13" t="str">
        <f t="shared" ca="1" si="141"/>
        <v/>
      </c>
      <c r="AG269" s="13" t="str">
        <f t="shared" ca="1" si="142"/>
        <v/>
      </c>
      <c r="AH269" s="13" t="str">
        <f t="shared" ca="1" si="143"/>
        <v/>
      </c>
      <c r="AJ269" s="6" t="str">
        <f t="shared" ca="1" si="144"/>
        <v>3C</v>
      </c>
      <c r="AK269" s="13" t="str">
        <f t="shared" ca="1" si="145"/>
        <v>3G</v>
      </c>
      <c r="AL269" s="13" t="str">
        <f t="shared" ca="1" si="146"/>
        <v>3B</v>
      </c>
      <c r="AM269" s="13" t="str">
        <f t="shared" ca="1" si="147"/>
        <v>3D</v>
      </c>
      <c r="AN269" s="13" t="str">
        <f t="shared" ca="1" si="148"/>
        <v>3H</v>
      </c>
      <c r="AO269" s="13" t="str">
        <f t="shared" ca="1" si="149"/>
        <v>3F</v>
      </c>
      <c r="AP269" s="13" t="str">
        <f t="shared" ca="1" si="150"/>
        <v>3E</v>
      </c>
      <c r="AQ269" s="58" t="str">
        <f t="shared" ca="1" si="151"/>
        <v>3I</v>
      </c>
    </row>
    <row r="270" spans="1:43" x14ac:dyDescent="0.2">
      <c r="A270" t="s">
        <v>1411</v>
      </c>
      <c r="D270" s="13">
        <f t="shared" ca="1" si="152"/>
        <v>1</v>
      </c>
      <c r="E270" s="13">
        <f t="shared" si="152"/>
        <v>0</v>
      </c>
      <c r="F270" s="13">
        <f t="shared" ca="1" si="152"/>
        <v>1</v>
      </c>
      <c r="G270" s="13">
        <f t="shared" ca="1" si="152"/>
        <v>1</v>
      </c>
      <c r="H270" s="13">
        <f t="shared" ca="1" si="152"/>
        <v>1</v>
      </c>
      <c r="I270" s="13">
        <f t="shared" ca="1" si="152"/>
        <v>1</v>
      </c>
      <c r="J270" s="13">
        <f t="shared" si="152"/>
        <v>0</v>
      </c>
      <c r="K270" s="13">
        <f t="shared" si="152"/>
        <v>0</v>
      </c>
      <c r="L270" s="13">
        <f t="shared" si="152"/>
        <v>0</v>
      </c>
      <c r="M270" s="13">
        <f t="shared" ca="1" si="152"/>
        <v>0</v>
      </c>
      <c r="N270" s="13">
        <f t="shared" ca="1" si="152"/>
        <v>0</v>
      </c>
      <c r="O270" s="13">
        <f t="shared" ca="1" si="152"/>
        <v>0</v>
      </c>
      <c r="P270" s="13">
        <f t="shared" ca="1" si="135"/>
        <v>5</v>
      </c>
      <c r="Q270">
        <f t="shared" si="128"/>
        <v>3</v>
      </c>
      <c r="R270" s="13" t="str">
        <f t="shared" si="153"/>
        <v>3C</v>
      </c>
      <c r="S270" s="13" t="str">
        <f t="shared" si="153"/>
        <v>3J</v>
      </c>
      <c r="T270" s="13" t="str">
        <f t="shared" si="153"/>
        <v>3E</v>
      </c>
      <c r="U270" s="13" t="str">
        <f t="shared" si="153"/>
        <v>3D</v>
      </c>
      <c r="V270" s="13" t="str">
        <f t="shared" si="153"/>
        <v>3A</v>
      </c>
      <c r="W270" s="13" t="str">
        <f t="shared" si="153"/>
        <v>3F</v>
      </c>
      <c r="X270" s="13" t="str">
        <f t="shared" si="153"/>
        <v>3L</v>
      </c>
      <c r="Y270" s="13" t="str">
        <f t="shared" si="153"/>
        <v>3K</v>
      </c>
      <c r="AA270" s="13" t="str">
        <f t="shared" ca="1" si="136"/>
        <v/>
      </c>
      <c r="AB270" s="13" t="str">
        <f t="shared" ca="1" si="137"/>
        <v/>
      </c>
      <c r="AC270" s="13" t="str">
        <f t="shared" ca="1" si="138"/>
        <v/>
      </c>
      <c r="AD270" s="13" t="str">
        <f t="shared" ca="1" si="139"/>
        <v/>
      </c>
      <c r="AE270" s="13" t="str">
        <f t="shared" ca="1" si="140"/>
        <v/>
      </c>
      <c r="AF270" s="13" t="str">
        <f t="shared" ca="1" si="141"/>
        <v/>
      </c>
      <c r="AG270" s="13" t="str">
        <f t="shared" ca="1" si="142"/>
        <v/>
      </c>
      <c r="AH270" s="13" t="str">
        <f t="shared" ca="1" si="143"/>
        <v/>
      </c>
      <c r="AJ270" s="6" t="str">
        <f t="shared" ca="1" si="144"/>
        <v>3C</v>
      </c>
      <c r="AK270" s="13" t="str">
        <f t="shared" ca="1" si="145"/>
        <v>3G</v>
      </c>
      <c r="AL270" s="13" t="str">
        <f t="shared" ca="1" si="146"/>
        <v>3B</v>
      </c>
      <c r="AM270" s="13" t="str">
        <f t="shared" ca="1" si="147"/>
        <v>3D</v>
      </c>
      <c r="AN270" s="13" t="str">
        <f t="shared" ca="1" si="148"/>
        <v>3H</v>
      </c>
      <c r="AO270" s="13" t="str">
        <f t="shared" ca="1" si="149"/>
        <v>3F</v>
      </c>
      <c r="AP270" s="13" t="str">
        <f t="shared" ca="1" si="150"/>
        <v>3E</v>
      </c>
      <c r="AQ270" s="58" t="str">
        <f t="shared" ca="1" si="151"/>
        <v>3I</v>
      </c>
    </row>
    <row r="271" spans="1:43" x14ac:dyDescent="0.2">
      <c r="A271" t="s">
        <v>1412</v>
      </c>
      <c r="D271" s="13">
        <f t="shared" ca="1" si="152"/>
        <v>1</v>
      </c>
      <c r="E271" s="13">
        <f t="shared" si="152"/>
        <v>0</v>
      </c>
      <c r="F271" s="13">
        <f t="shared" ca="1" si="152"/>
        <v>1</v>
      </c>
      <c r="G271" s="13">
        <f t="shared" ca="1" si="152"/>
        <v>1</v>
      </c>
      <c r="H271" s="13">
        <f t="shared" ca="1" si="152"/>
        <v>1</v>
      </c>
      <c r="I271" s="13">
        <f t="shared" ca="1" si="152"/>
        <v>1</v>
      </c>
      <c r="J271" s="13">
        <f t="shared" si="152"/>
        <v>0</v>
      </c>
      <c r="K271" s="13">
        <f t="shared" si="152"/>
        <v>0</v>
      </c>
      <c r="L271" s="13">
        <f t="shared" ca="1" si="152"/>
        <v>1</v>
      </c>
      <c r="M271" s="13">
        <f t="shared" si="152"/>
        <v>0</v>
      </c>
      <c r="N271" s="13">
        <f t="shared" ca="1" si="152"/>
        <v>0</v>
      </c>
      <c r="O271" s="13">
        <f t="shared" ca="1" si="152"/>
        <v>0</v>
      </c>
      <c r="P271" s="13">
        <f t="shared" ca="1" si="135"/>
        <v>6</v>
      </c>
      <c r="Q271">
        <f t="shared" si="128"/>
        <v>3</v>
      </c>
      <c r="R271" s="13" t="str">
        <f t="shared" si="153"/>
        <v>3C</v>
      </c>
      <c r="S271" s="13" t="str">
        <f t="shared" si="153"/>
        <v>3E</v>
      </c>
      <c r="T271" s="13" t="str">
        <f t="shared" si="153"/>
        <v>3I</v>
      </c>
      <c r="U271" s="13" t="str">
        <f t="shared" si="153"/>
        <v>3D</v>
      </c>
      <c r="V271" s="13" t="str">
        <f t="shared" si="153"/>
        <v>3A</v>
      </c>
      <c r="W271" s="13" t="str">
        <f t="shared" si="153"/>
        <v>3F</v>
      </c>
      <c r="X271" s="13" t="str">
        <f t="shared" si="153"/>
        <v>3L</v>
      </c>
      <c r="Y271" s="13" t="str">
        <f t="shared" si="153"/>
        <v>3K</v>
      </c>
      <c r="AA271" s="13" t="str">
        <f t="shared" ca="1" si="136"/>
        <v/>
      </c>
      <c r="AB271" s="13" t="str">
        <f t="shared" ca="1" si="137"/>
        <v/>
      </c>
      <c r="AC271" s="13" t="str">
        <f t="shared" ca="1" si="138"/>
        <v/>
      </c>
      <c r="AD271" s="13" t="str">
        <f t="shared" ca="1" si="139"/>
        <v/>
      </c>
      <c r="AE271" s="13" t="str">
        <f t="shared" ca="1" si="140"/>
        <v/>
      </c>
      <c r="AF271" s="13" t="str">
        <f t="shared" ca="1" si="141"/>
        <v/>
      </c>
      <c r="AG271" s="13" t="str">
        <f t="shared" ca="1" si="142"/>
        <v/>
      </c>
      <c r="AH271" s="13" t="str">
        <f t="shared" ca="1" si="143"/>
        <v/>
      </c>
      <c r="AJ271" s="6" t="str">
        <f t="shared" ca="1" si="144"/>
        <v>3C</v>
      </c>
      <c r="AK271" s="13" t="str">
        <f t="shared" ca="1" si="145"/>
        <v>3G</v>
      </c>
      <c r="AL271" s="13" t="str">
        <f t="shared" ca="1" si="146"/>
        <v>3B</v>
      </c>
      <c r="AM271" s="13" t="str">
        <f t="shared" ca="1" si="147"/>
        <v>3D</v>
      </c>
      <c r="AN271" s="13" t="str">
        <f t="shared" ca="1" si="148"/>
        <v>3H</v>
      </c>
      <c r="AO271" s="13" t="str">
        <f t="shared" ca="1" si="149"/>
        <v>3F</v>
      </c>
      <c r="AP271" s="13" t="str">
        <f t="shared" ca="1" si="150"/>
        <v>3E</v>
      </c>
      <c r="AQ271" s="58" t="str">
        <f t="shared" ca="1" si="151"/>
        <v>3I</v>
      </c>
    </row>
    <row r="272" spans="1:43" x14ac:dyDescent="0.2">
      <c r="A272" t="s">
        <v>1413</v>
      </c>
      <c r="D272" s="13">
        <f t="shared" ca="1" si="152"/>
        <v>1</v>
      </c>
      <c r="E272" s="13">
        <f t="shared" si="152"/>
        <v>0</v>
      </c>
      <c r="F272" s="13">
        <f t="shared" ca="1" si="152"/>
        <v>1</v>
      </c>
      <c r="G272" s="13">
        <f t="shared" ca="1" si="152"/>
        <v>1</v>
      </c>
      <c r="H272" s="13">
        <f t="shared" ca="1" si="152"/>
        <v>1</v>
      </c>
      <c r="I272" s="13">
        <f t="shared" ca="1" si="152"/>
        <v>1</v>
      </c>
      <c r="J272" s="13">
        <f t="shared" si="152"/>
        <v>0</v>
      </c>
      <c r="K272" s="13">
        <f t="shared" si="152"/>
        <v>0</v>
      </c>
      <c r="L272" s="13">
        <f t="shared" ca="1" si="152"/>
        <v>1</v>
      </c>
      <c r="M272" s="13">
        <f t="shared" ca="1" si="152"/>
        <v>0</v>
      </c>
      <c r="N272" s="13">
        <f t="shared" si="152"/>
        <v>0</v>
      </c>
      <c r="O272" s="13">
        <f t="shared" ca="1" si="152"/>
        <v>0</v>
      </c>
      <c r="P272" s="13">
        <f t="shared" ca="1" si="135"/>
        <v>6</v>
      </c>
      <c r="Q272">
        <f t="shared" si="128"/>
        <v>3</v>
      </c>
      <c r="R272" s="13" t="str">
        <f t="shared" si="153"/>
        <v>3C</v>
      </c>
      <c r="S272" s="13" t="str">
        <f t="shared" si="153"/>
        <v>3J</v>
      </c>
      <c r="T272" s="13" t="str">
        <f t="shared" si="153"/>
        <v>3E</v>
      </c>
      <c r="U272" s="13" t="str">
        <f t="shared" si="153"/>
        <v>3D</v>
      </c>
      <c r="V272" s="13" t="str">
        <f t="shared" si="153"/>
        <v>3A</v>
      </c>
      <c r="W272" s="13" t="str">
        <f t="shared" si="153"/>
        <v>3F</v>
      </c>
      <c r="X272" s="13" t="str">
        <f t="shared" si="153"/>
        <v>3L</v>
      </c>
      <c r="Y272" s="13" t="str">
        <f t="shared" si="153"/>
        <v>3I</v>
      </c>
      <c r="AA272" s="13" t="str">
        <f t="shared" ca="1" si="136"/>
        <v/>
      </c>
      <c r="AB272" s="13" t="str">
        <f t="shared" ca="1" si="137"/>
        <v/>
      </c>
      <c r="AC272" s="13" t="str">
        <f t="shared" ca="1" si="138"/>
        <v/>
      </c>
      <c r="AD272" s="13" t="str">
        <f t="shared" ca="1" si="139"/>
        <v/>
      </c>
      <c r="AE272" s="13" t="str">
        <f t="shared" ca="1" si="140"/>
        <v/>
      </c>
      <c r="AF272" s="13" t="str">
        <f t="shared" ca="1" si="141"/>
        <v/>
      </c>
      <c r="AG272" s="13" t="str">
        <f t="shared" ca="1" si="142"/>
        <v/>
      </c>
      <c r="AH272" s="13" t="str">
        <f t="shared" ca="1" si="143"/>
        <v/>
      </c>
      <c r="AJ272" s="6" t="str">
        <f t="shared" ca="1" si="144"/>
        <v>3C</v>
      </c>
      <c r="AK272" s="13" t="str">
        <f t="shared" ca="1" si="145"/>
        <v>3G</v>
      </c>
      <c r="AL272" s="13" t="str">
        <f t="shared" ca="1" si="146"/>
        <v>3B</v>
      </c>
      <c r="AM272" s="13" t="str">
        <f t="shared" ca="1" si="147"/>
        <v>3D</v>
      </c>
      <c r="AN272" s="13" t="str">
        <f t="shared" ca="1" si="148"/>
        <v>3H</v>
      </c>
      <c r="AO272" s="13" t="str">
        <f t="shared" ca="1" si="149"/>
        <v>3F</v>
      </c>
      <c r="AP272" s="13" t="str">
        <f t="shared" ca="1" si="150"/>
        <v>3E</v>
      </c>
      <c r="AQ272" s="58" t="str">
        <f t="shared" ca="1" si="151"/>
        <v>3I</v>
      </c>
    </row>
    <row r="273" spans="1:43" x14ac:dyDescent="0.2">
      <c r="A273" t="s">
        <v>1414</v>
      </c>
      <c r="D273" s="13">
        <f t="shared" ca="1" si="152"/>
        <v>1</v>
      </c>
      <c r="E273" s="13">
        <f t="shared" si="152"/>
        <v>0</v>
      </c>
      <c r="F273" s="13">
        <f t="shared" ca="1" si="152"/>
        <v>1</v>
      </c>
      <c r="G273" s="13">
        <f t="shared" ca="1" si="152"/>
        <v>1</v>
      </c>
      <c r="H273" s="13">
        <f t="shared" ca="1" si="152"/>
        <v>1</v>
      </c>
      <c r="I273" s="13">
        <f t="shared" ca="1" si="152"/>
        <v>1</v>
      </c>
      <c r="J273" s="13">
        <f t="shared" si="152"/>
        <v>0</v>
      </c>
      <c r="K273" s="13">
        <f t="shared" si="152"/>
        <v>0</v>
      </c>
      <c r="L273" s="13">
        <f t="shared" ca="1" si="152"/>
        <v>1</v>
      </c>
      <c r="M273" s="13">
        <f t="shared" ca="1" si="152"/>
        <v>0</v>
      </c>
      <c r="N273" s="13">
        <f t="shared" ca="1" si="152"/>
        <v>0</v>
      </c>
      <c r="O273" s="13">
        <f t="shared" si="152"/>
        <v>0</v>
      </c>
      <c r="P273" s="13">
        <f t="shared" ca="1" si="135"/>
        <v>6</v>
      </c>
      <c r="Q273">
        <f t="shared" si="128"/>
        <v>3</v>
      </c>
      <c r="R273" s="13" t="str">
        <f t="shared" si="153"/>
        <v>3C</v>
      </c>
      <c r="S273" s="13" t="str">
        <f t="shared" si="153"/>
        <v>3J</v>
      </c>
      <c r="T273" s="13" t="str">
        <f t="shared" si="153"/>
        <v>3E</v>
      </c>
      <c r="U273" s="13" t="str">
        <f t="shared" si="153"/>
        <v>3D</v>
      </c>
      <c r="V273" s="13" t="str">
        <f t="shared" si="153"/>
        <v>3A</v>
      </c>
      <c r="W273" s="13" t="str">
        <f t="shared" si="153"/>
        <v>3F</v>
      </c>
      <c r="X273" s="13" t="str">
        <f t="shared" si="153"/>
        <v>3I</v>
      </c>
      <c r="Y273" s="13" t="str">
        <f t="shared" si="153"/>
        <v>3K</v>
      </c>
      <c r="AA273" s="13" t="str">
        <f t="shared" ca="1" si="136"/>
        <v/>
      </c>
      <c r="AB273" s="13" t="str">
        <f t="shared" ca="1" si="137"/>
        <v/>
      </c>
      <c r="AC273" s="13" t="str">
        <f t="shared" ca="1" si="138"/>
        <v/>
      </c>
      <c r="AD273" s="13" t="str">
        <f t="shared" ca="1" si="139"/>
        <v/>
      </c>
      <c r="AE273" s="13" t="str">
        <f t="shared" ca="1" si="140"/>
        <v/>
      </c>
      <c r="AF273" s="13" t="str">
        <f t="shared" ca="1" si="141"/>
        <v/>
      </c>
      <c r="AG273" s="13" t="str">
        <f t="shared" ca="1" si="142"/>
        <v/>
      </c>
      <c r="AH273" s="13" t="str">
        <f t="shared" ca="1" si="143"/>
        <v/>
      </c>
      <c r="AJ273" s="6" t="str">
        <f t="shared" ca="1" si="144"/>
        <v>3C</v>
      </c>
      <c r="AK273" s="13" t="str">
        <f t="shared" ca="1" si="145"/>
        <v>3G</v>
      </c>
      <c r="AL273" s="13" t="str">
        <f t="shared" ca="1" si="146"/>
        <v>3B</v>
      </c>
      <c r="AM273" s="13" t="str">
        <f t="shared" ca="1" si="147"/>
        <v>3D</v>
      </c>
      <c r="AN273" s="13" t="str">
        <f t="shared" ca="1" si="148"/>
        <v>3H</v>
      </c>
      <c r="AO273" s="13" t="str">
        <f t="shared" ca="1" si="149"/>
        <v>3F</v>
      </c>
      <c r="AP273" s="13" t="str">
        <f t="shared" ca="1" si="150"/>
        <v>3E</v>
      </c>
      <c r="AQ273" s="58" t="str">
        <f t="shared" ca="1" si="151"/>
        <v>3I</v>
      </c>
    </row>
    <row r="274" spans="1:43" x14ac:dyDescent="0.2">
      <c r="A274" t="s">
        <v>1415</v>
      </c>
      <c r="D274" s="13">
        <f t="shared" ca="1" si="152"/>
        <v>1</v>
      </c>
      <c r="E274" s="13">
        <f t="shared" si="152"/>
        <v>0</v>
      </c>
      <c r="F274" s="13">
        <f t="shared" ca="1" si="152"/>
        <v>1</v>
      </c>
      <c r="G274" s="13">
        <f t="shared" ca="1" si="152"/>
        <v>1</v>
      </c>
      <c r="H274" s="13">
        <f t="shared" ca="1" si="152"/>
        <v>1</v>
      </c>
      <c r="I274" s="13">
        <f t="shared" ca="1" si="152"/>
        <v>1</v>
      </c>
      <c r="J274" s="13">
        <f t="shared" si="152"/>
        <v>0</v>
      </c>
      <c r="K274" s="13">
        <f t="shared" ca="1" si="152"/>
        <v>1</v>
      </c>
      <c r="L274" s="13">
        <f t="shared" si="152"/>
        <v>0</v>
      </c>
      <c r="M274" s="13">
        <f t="shared" si="152"/>
        <v>0</v>
      </c>
      <c r="N274" s="13">
        <f t="shared" ca="1" si="152"/>
        <v>0</v>
      </c>
      <c r="O274" s="13">
        <f t="shared" ca="1" si="152"/>
        <v>0</v>
      </c>
      <c r="P274" s="13">
        <f t="shared" ca="1" si="135"/>
        <v>6</v>
      </c>
      <c r="Q274">
        <f t="shared" si="128"/>
        <v>3</v>
      </c>
      <c r="R274" s="13" t="str">
        <f t="shared" si="153"/>
        <v>3H</v>
      </c>
      <c r="S274" s="13" t="str">
        <f t="shared" si="153"/>
        <v>3E</v>
      </c>
      <c r="T274" s="13" t="str">
        <f t="shared" si="153"/>
        <v>3F</v>
      </c>
      <c r="U274" s="13" t="str">
        <f t="shared" si="153"/>
        <v>3C</v>
      </c>
      <c r="V274" s="13" t="str">
        <f t="shared" si="153"/>
        <v>3A</v>
      </c>
      <c r="W274" s="13" t="str">
        <f t="shared" si="153"/>
        <v>3D</v>
      </c>
      <c r="X274" s="13" t="str">
        <f t="shared" si="153"/>
        <v>3L</v>
      </c>
      <c r="Y274" s="13" t="str">
        <f t="shared" si="153"/>
        <v>3K</v>
      </c>
      <c r="AA274" s="13" t="str">
        <f t="shared" ca="1" si="136"/>
        <v/>
      </c>
      <c r="AB274" s="13" t="str">
        <f t="shared" ca="1" si="137"/>
        <v/>
      </c>
      <c r="AC274" s="13" t="str">
        <f t="shared" ca="1" si="138"/>
        <v/>
      </c>
      <c r="AD274" s="13" t="str">
        <f t="shared" ca="1" si="139"/>
        <v/>
      </c>
      <c r="AE274" s="13" t="str">
        <f t="shared" ca="1" si="140"/>
        <v/>
      </c>
      <c r="AF274" s="13" t="str">
        <f t="shared" ca="1" si="141"/>
        <v/>
      </c>
      <c r="AG274" s="13" t="str">
        <f t="shared" ca="1" si="142"/>
        <v/>
      </c>
      <c r="AH274" s="13" t="str">
        <f t="shared" ca="1" si="143"/>
        <v/>
      </c>
      <c r="AJ274" s="6" t="str">
        <f t="shared" ca="1" si="144"/>
        <v>3C</v>
      </c>
      <c r="AK274" s="13" t="str">
        <f t="shared" ca="1" si="145"/>
        <v>3G</v>
      </c>
      <c r="AL274" s="13" t="str">
        <f t="shared" ca="1" si="146"/>
        <v>3B</v>
      </c>
      <c r="AM274" s="13" t="str">
        <f t="shared" ca="1" si="147"/>
        <v>3D</v>
      </c>
      <c r="AN274" s="13" t="str">
        <f t="shared" ca="1" si="148"/>
        <v>3H</v>
      </c>
      <c r="AO274" s="13" t="str">
        <f t="shared" ca="1" si="149"/>
        <v>3F</v>
      </c>
      <c r="AP274" s="13" t="str">
        <f t="shared" ca="1" si="150"/>
        <v>3E</v>
      </c>
      <c r="AQ274" s="58" t="str">
        <f t="shared" ca="1" si="151"/>
        <v>3I</v>
      </c>
    </row>
    <row r="275" spans="1:43" x14ac:dyDescent="0.2">
      <c r="A275" t="s">
        <v>1416</v>
      </c>
      <c r="D275" s="13">
        <f t="shared" ref="D275:O284" ca="1" si="154">IF(IFERROR(FIND(D$3,$A275),0)&gt;0,D$4,0)</f>
        <v>1</v>
      </c>
      <c r="E275" s="13">
        <f t="shared" si="154"/>
        <v>0</v>
      </c>
      <c r="F275" s="13">
        <f t="shared" ca="1" si="154"/>
        <v>1</v>
      </c>
      <c r="G275" s="13">
        <f t="shared" ca="1" si="154"/>
        <v>1</v>
      </c>
      <c r="H275" s="13">
        <f t="shared" ca="1" si="154"/>
        <v>1</v>
      </c>
      <c r="I275" s="13">
        <f t="shared" ca="1" si="154"/>
        <v>1</v>
      </c>
      <c r="J275" s="13">
        <f t="shared" si="154"/>
        <v>0</v>
      </c>
      <c r="K275" s="13">
        <f t="shared" ca="1" si="154"/>
        <v>1</v>
      </c>
      <c r="L275" s="13">
        <f t="shared" si="154"/>
        <v>0</v>
      </c>
      <c r="M275" s="13">
        <f t="shared" ca="1" si="154"/>
        <v>0</v>
      </c>
      <c r="N275" s="13">
        <f t="shared" si="154"/>
        <v>0</v>
      </c>
      <c r="O275" s="13">
        <f t="shared" ca="1" si="154"/>
        <v>0</v>
      </c>
      <c r="P275" s="13">
        <f t="shared" ca="1" si="135"/>
        <v>6</v>
      </c>
      <c r="Q275">
        <f t="shared" si="128"/>
        <v>3</v>
      </c>
      <c r="R275" s="13" t="str">
        <f t="shared" ref="R275:Y284" si="155">RIGHT(LEFT($A275,R$3+$Q275),2)</f>
        <v>3H</v>
      </c>
      <c r="S275" s="13" t="str">
        <f t="shared" si="155"/>
        <v>3J</v>
      </c>
      <c r="T275" s="13" t="str">
        <f t="shared" si="155"/>
        <v>3F</v>
      </c>
      <c r="U275" s="13" t="str">
        <f t="shared" si="155"/>
        <v>3C</v>
      </c>
      <c r="V275" s="13" t="str">
        <f t="shared" si="155"/>
        <v>3A</v>
      </c>
      <c r="W275" s="13" t="str">
        <f t="shared" si="155"/>
        <v>3D</v>
      </c>
      <c r="X275" s="13" t="str">
        <f t="shared" si="155"/>
        <v>3L</v>
      </c>
      <c r="Y275" s="13" t="str">
        <f t="shared" si="155"/>
        <v>3E</v>
      </c>
      <c r="AA275" s="13" t="str">
        <f t="shared" ca="1" si="136"/>
        <v/>
      </c>
      <c r="AB275" s="13" t="str">
        <f t="shared" ca="1" si="137"/>
        <v/>
      </c>
      <c r="AC275" s="13" t="str">
        <f t="shared" ca="1" si="138"/>
        <v/>
      </c>
      <c r="AD275" s="13" t="str">
        <f t="shared" ca="1" si="139"/>
        <v/>
      </c>
      <c r="AE275" s="13" t="str">
        <f t="shared" ca="1" si="140"/>
        <v/>
      </c>
      <c r="AF275" s="13" t="str">
        <f t="shared" ca="1" si="141"/>
        <v/>
      </c>
      <c r="AG275" s="13" t="str">
        <f t="shared" ca="1" si="142"/>
        <v/>
      </c>
      <c r="AH275" s="13" t="str">
        <f t="shared" ca="1" si="143"/>
        <v/>
      </c>
      <c r="AJ275" s="6" t="str">
        <f t="shared" ca="1" si="144"/>
        <v>3C</v>
      </c>
      <c r="AK275" s="13" t="str">
        <f t="shared" ca="1" si="145"/>
        <v>3G</v>
      </c>
      <c r="AL275" s="13" t="str">
        <f t="shared" ca="1" si="146"/>
        <v>3B</v>
      </c>
      <c r="AM275" s="13" t="str">
        <f t="shared" ca="1" si="147"/>
        <v>3D</v>
      </c>
      <c r="AN275" s="13" t="str">
        <f t="shared" ca="1" si="148"/>
        <v>3H</v>
      </c>
      <c r="AO275" s="13" t="str">
        <f t="shared" ca="1" si="149"/>
        <v>3F</v>
      </c>
      <c r="AP275" s="13" t="str">
        <f t="shared" ca="1" si="150"/>
        <v>3E</v>
      </c>
      <c r="AQ275" s="58" t="str">
        <f t="shared" ca="1" si="151"/>
        <v>3I</v>
      </c>
    </row>
    <row r="276" spans="1:43" x14ac:dyDescent="0.2">
      <c r="A276" t="s">
        <v>1417</v>
      </c>
      <c r="D276" s="13">
        <f t="shared" ca="1" si="154"/>
        <v>1</v>
      </c>
      <c r="E276" s="13">
        <f t="shared" si="154"/>
        <v>0</v>
      </c>
      <c r="F276" s="13">
        <f t="shared" ca="1" si="154"/>
        <v>1</v>
      </c>
      <c r="G276" s="13">
        <f t="shared" ca="1" si="154"/>
        <v>1</v>
      </c>
      <c r="H276" s="13">
        <f t="shared" ca="1" si="154"/>
        <v>1</v>
      </c>
      <c r="I276" s="13">
        <f t="shared" ca="1" si="154"/>
        <v>1</v>
      </c>
      <c r="J276" s="13">
        <f t="shared" si="154"/>
        <v>0</v>
      </c>
      <c r="K276" s="13">
        <f t="shared" ca="1" si="154"/>
        <v>1</v>
      </c>
      <c r="L276" s="13">
        <f t="shared" si="154"/>
        <v>0</v>
      </c>
      <c r="M276" s="13">
        <f t="shared" ca="1" si="154"/>
        <v>0</v>
      </c>
      <c r="N276" s="13">
        <f t="shared" ca="1" si="154"/>
        <v>0</v>
      </c>
      <c r="O276" s="13">
        <f t="shared" si="154"/>
        <v>0</v>
      </c>
      <c r="P276" s="13">
        <f t="shared" ca="1" si="135"/>
        <v>6</v>
      </c>
      <c r="Q276">
        <f t="shared" si="128"/>
        <v>3</v>
      </c>
      <c r="R276" s="13" t="str">
        <f t="shared" si="155"/>
        <v>3H</v>
      </c>
      <c r="S276" s="13" t="str">
        <f t="shared" si="155"/>
        <v>3J</v>
      </c>
      <c r="T276" s="13" t="str">
        <f t="shared" si="155"/>
        <v>3E</v>
      </c>
      <c r="U276" s="13" t="str">
        <f t="shared" si="155"/>
        <v>3C</v>
      </c>
      <c r="V276" s="13" t="str">
        <f t="shared" si="155"/>
        <v>3A</v>
      </c>
      <c r="W276" s="13" t="str">
        <f t="shared" si="155"/>
        <v>3F</v>
      </c>
      <c r="X276" s="13" t="str">
        <f t="shared" si="155"/>
        <v>3D</v>
      </c>
      <c r="Y276" s="13" t="str">
        <f t="shared" si="155"/>
        <v>3K</v>
      </c>
      <c r="AA276" s="13" t="str">
        <f t="shared" ca="1" si="136"/>
        <v/>
      </c>
      <c r="AB276" s="13" t="str">
        <f t="shared" ca="1" si="137"/>
        <v/>
      </c>
      <c r="AC276" s="13" t="str">
        <f t="shared" ca="1" si="138"/>
        <v/>
      </c>
      <c r="AD276" s="13" t="str">
        <f t="shared" ca="1" si="139"/>
        <v/>
      </c>
      <c r="AE276" s="13" t="str">
        <f t="shared" ca="1" si="140"/>
        <v/>
      </c>
      <c r="AF276" s="13" t="str">
        <f t="shared" ca="1" si="141"/>
        <v/>
      </c>
      <c r="AG276" s="13" t="str">
        <f t="shared" ca="1" si="142"/>
        <v/>
      </c>
      <c r="AH276" s="13" t="str">
        <f t="shared" ca="1" si="143"/>
        <v/>
      </c>
      <c r="AJ276" s="6" t="str">
        <f t="shared" ca="1" si="144"/>
        <v>3C</v>
      </c>
      <c r="AK276" s="13" t="str">
        <f t="shared" ca="1" si="145"/>
        <v>3G</v>
      </c>
      <c r="AL276" s="13" t="str">
        <f t="shared" ca="1" si="146"/>
        <v>3B</v>
      </c>
      <c r="AM276" s="13" t="str">
        <f t="shared" ca="1" si="147"/>
        <v>3D</v>
      </c>
      <c r="AN276" s="13" t="str">
        <f t="shared" ca="1" si="148"/>
        <v>3H</v>
      </c>
      <c r="AO276" s="13" t="str">
        <f t="shared" ca="1" si="149"/>
        <v>3F</v>
      </c>
      <c r="AP276" s="13" t="str">
        <f t="shared" ca="1" si="150"/>
        <v>3E</v>
      </c>
      <c r="AQ276" s="58" t="str">
        <f t="shared" ca="1" si="151"/>
        <v>3I</v>
      </c>
    </row>
    <row r="277" spans="1:43" x14ac:dyDescent="0.2">
      <c r="A277" t="s">
        <v>1418</v>
      </c>
      <c r="D277" s="13">
        <f t="shared" ca="1" si="154"/>
        <v>1</v>
      </c>
      <c r="E277" s="13">
        <f t="shared" si="154"/>
        <v>0</v>
      </c>
      <c r="F277" s="13">
        <f t="shared" ca="1" si="154"/>
        <v>1</v>
      </c>
      <c r="G277" s="13">
        <f t="shared" ca="1" si="154"/>
        <v>1</v>
      </c>
      <c r="H277" s="13">
        <f t="shared" ca="1" si="154"/>
        <v>1</v>
      </c>
      <c r="I277" s="13">
        <f t="shared" ca="1" si="154"/>
        <v>1</v>
      </c>
      <c r="J277" s="13">
        <f t="shared" si="154"/>
        <v>0</v>
      </c>
      <c r="K277" s="13">
        <f t="shared" ca="1" si="154"/>
        <v>1</v>
      </c>
      <c r="L277" s="13">
        <f t="shared" ca="1" si="154"/>
        <v>1</v>
      </c>
      <c r="M277" s="13">
        <f t="shared" si="154"/>
        <v>0</v>
      </c>
      <c r="N277" s="13">
        <f t="shared" si="154"/>
        <v>0</v>
      </c>
      <c r="O277" s="13">
        <f t="shared" ca="1" si="154"/>
        <v>0</v>
      </c>
      <c r="P277" s="13">
        <f t="shared" ca="1" si="135"/>
        <v>7</v>
      </c>
      <c r="Q277">
        <f t="shared" si="128"/>
        <v>3</v>
      </c>
      <c r="R277" s="13" t="str">
        <f t="shared" si="155"/>
        <v>3H</v>
      </c>
      <c r="S277" s="13" t="str">
        <f t="shared" si="155"/>
        <v>3E</v>
      </c>
      <c r="T277" s="13" t="str">
        <f t="shared" si="155"/>
        <v>3F</v>
      </c>
      <c r="U277" s="13" t="str">
        <f t="shared" si="155"/>
        <v>3C</v>
      </c>
      <c r="V277" s="13" t="str">
        <f t="shared" si="155"/>
        <v>3A</v>
      </c>
      <c r="W277" s="13" t="str">
        <f t="shared" si="155"/>
        <v>3D</v>
      </c>
      <c r="X277" s="13" t="str">
        <f t="shared" si="155"/>
        <v>3L</v>
      </c>
      <c r="Y277" s="13" t="str">
        <f t="shared" si="155"/>
        <v>3I</v>
      </c>
      <c r="AA277" s="13" t="str">
        <f t="shared" ca="1" si="136"/>
        <v/>
      </c>
      <c r="AB277" s="13" t="str">
        <f t="shared" ca="1" si="137"/>
        <v/>
      </c>
      <c r="AC277" s="13" t="str">
        <f t="shared" ca="1" si="138"/>
        <v/>
      </c>
      <c r="AD277" s="13" t="str">
        <f t="shared" ca="1" si="139"/>
        <v/>
      </c>
      <c r="AE277" s="13" t="str">
        <f t="shared" ca="1" si="140"/>
        <v/>
      </c>
      <c r="AF277" s="13" t="str">
        <f t="shared" ca="1" si="141"/>
        <v/>
      </c>
      <c r="AG277" s="13" t="str">
        <f t="shared" ca="1" si="142"/>
        <v/>
      </c>
      <c r="AH277" s="13" t="str">
        <f t="shared" ca="1" si="143"/>
        <v/>
      </c>
      <c r="AJ277" s="6" t="str">
        <f t="shared" ca="1" si="144"/>
        <v>3C</v>
      </c>
      <c r="AK277" s="13" t="str">
        <f t="shared" ca="1" si="145"/>
        <v>3G</v>
      </c>
      <c r="AL277" s="13" t="str">
        <f t="shared" ca="1" si="146"/>
        <v>3B</v>
      </c>
      <c r="AM277" s="13" t="str">
        <f t="shared" ca="1" si="147"/>
        <v>3D</v>
      </c>
      <c r="AN277" s="13" t="str">
        <f t="shared" ca="1" si="148"/>
        <v>3H</v>
      </c>
      <c r="AO277" s="13" t="str">
        <f t="shared" ca="1" si="149"/>
        <v>3F</v>
      </c>
      <c r="AP277" s="13" t="str">
        <f t="shared" ca="1" si="150"/>
        <v>3E</v>
      </c>
      <c r="AQ277" s="58" t="str">
        <f t="shared" ca="1" si="151"/>
        <v>3I</v>
      </c>
    </row>
    <row r="278" spans="1:43" x14ac:dyDescent="0.2">
      <c r="A278" t="s">
        <v>1419</v>
      </c>
      <c r="D278" s="13">
        <f t="shared" ca="1" si="154"/>
        <v>1</v>
      </c>
      <c r="E278" s="13">
        <f t="shared" si="154"/>
        <v>0</v>
      </c>
      <c r="F278" s="13">
        <f t="shared" ca="1" si="154"/>
        <v>1</v>
      </c>
      <c r="G278" s="13">
        <f t="shared" ca="1" si="154"/>
        <v>1</v>
      </c>
      <c r="H278" s="13">
        <f t="shared" ca="1" si="154"/>
        <v>1</v>
      </c>
      <c r="I278" s="13">
        <f t="shared" ca="1" si="154"/>
        <v>1</v>
      </c>
      <c r="J278" s="13">
        <f t="shared" si="154"/>
        <v>0</v>
      </c>
      <c r="K278" s="13">
        <f t="shared" ca="1" si="154"/>
        <v>1</v>
      </c>
      <c r="L278" s="13">
        <f t="shared" ca="1" si="154"/>
        <v>1</v>
      </c>
      <c r="M278" s="13">
        <f t="shared" si="154"/>
        <v>0</v>
      </c>
      <c r="N278" s="13">
        <f t="shared" ca="1" si="154"/>
        <v>0</v>
      </c>
      <c r="O278" s="13">
        <f t="shared" si="154"/>
        <v>0</v>
      </c>
      <c r="P278" s="13">
        <f t="shared" ca="1" si="135"/>
        <v>7</v>
      </c>
      <c r="Q278">
        <f t="shared" si="128"/>
        <v>3</v>
      </c>
      <c r="R278" s="13" t="str">
        <f t="shared" si="155"/>
        <v>3H</v>
      </c>
      <c r="S278" s="13" t="str">
        <f t="shared" si="155"/>
        <v>3E</v>
      </c>
      <c r="T278" s="13" t="str">
        <f t="shared" si="155"/>
        <v>3F</v>
      </c>
      <c r="U278" s="13" t="str">
        <f t="shared" si="155"/>
        <v>3C</v>
      </c>
      <c r="V278" s="13" t="str">
        <f t="shared" si="155"/>
        <v>3A</v>
      </c>
      <c r="W278" s="13" t="str">
        <f t="shared" si="155"/>
        <v>3D</v>
      </c>
      <c r="X278" s="13" t="str">
        <f t="shared" si="155"/>
        <v>3I</v>
      </c>
      <c r="Y278" s="13" t="str">
        <f t="shared" si="155"/>
        <v>3K</v>
      </c>
      <c r="AA278" s="13" t="str">
        <f t="shared" ca="1" si="136"/>
        <v/>
      </c>
      <c r="AB278" s="13" t="str">
        <f t="shared" ca="1" si="137"/>
        <v/>
      </c>
      <c r="AC278" s="13" t="str">
        <f t="shared" ca="1" si="138"/>
        <v/>
      </c>
      <c r="AD278" s="13" t="str">
        <f t="shared" ca="1" si="139"/>
        <v/>
      </c>
      <c r="AE278" s="13" t="str">
        <f t="shared" ca="1" si="140"/>
        <v/>
      </c>
      <c r="AF278" s="13" t="str">
        <f t="shared" ca="1" si="141"/>
        <v/>
      </c>
      <c r="AG278" s="13" t="str">
        <f t="shared" ca="1" si="142"/>
        <v/>
      </c>
      <c r="AH278" s="13" t="str">
        <f t="shared" ca="1" si="143"/>
        <v/>
      </c>
      <c r="AJ278" s="6" t="str">
        <f t="shared" ca="1" si="144"/>
        <v>3C</v>
      </c>
      <c r="AK278" s="13" t="str">
        <f t="shared" ca="1" si="145"/>
        <v>3G</v>
      </c>
      <c r="AL278" s="13" t="str">
        <f t="shared" ca="1" si="146"/>
        <v>3B</v>
      </c>
      <c r="AM278" s="13" t="str">
        <f t="shared" ca="1" si="147"/>
        <v>3D</v>
      </c>
      <c r="AN278" s="13" t="str">
        <f t="shared" ca="1" si="148"/>
        <v>3H</v>
      </c>
      <c r="AO278" s="13" t="str">
        <f t="shared" ca="1" si="149"/>
        <v>3F</v>
      </c>
      <c r="AP278" s="13" t="str">
        <f t="shared" ca="1" si="150"/>
        <v>3E</v>
      </c>
      <c r="AQ278" s="58" t="str">
        <f t="shared" ca="1" si="151"/>
        <v>3I</v>
      </c>
    </row>
    <row r="279" spans="1:43" x14ac:dyDescent="0.2">
      <c r="A279" t="s">
        <v>1420</v>
      </c>
      <c r="D279" s="13">
        <f t="shared" ca="1" si="154"/>
        <v>1</v>
      </c>
      <c r="E279" s="13">
        <f t="shared" si="154"/>
        <v>0</v>
      </c>
      <c r="F279" s="13">
        <f t="shared" ca="1" si="154"/>
        <v>1</v>
      </c>
      <c r="G279" s="13">
        <f t="shared" ca="1" si="154"/>
        <v>1</v>
      </c>
      <c r="H279" s="13">
        <f t="shared" ca="1" si="154"/>
        <v>1</v>
      </c>
      <c r="I279" s="13">
        <f t="shared" ca="1" si="154"/>
        <v>1</v>
      </c>
      <c r="J279" s="13">
        <f t="shared" si="154"/>
        <v>0</v>
      </c>
      <c r="K279" s="13">
        <f t="shared" ca="1" si="154"/>
        <v>1</v>
      </c>
      <c r="L279" s="13">
        <f t="shared" ca="1" si="154"/>
        <v>1</v>
      </c>
      <c r="M279" s="13">
        <f t="shared" ca="1" si="154"/>
        <v>0</v>
      </c>
      <c r="N279" s="13">
        <f t="shared" si="154"/>
        <v>0</v>
      </c>
      <c r="O279" s="13">
        <f t="shared" si="154"/>
        <v>0</v>
      </c>
      <c r="P279" s="13">
        <f t="shared" ca="1" si="135"/>
        <v>7</v>
      </c>
      <c r="Q279">
        <f t="shared" si="128"/>
        <v>3</v>
      </c>
      <c r="R279" s="13" t="str">
        <f t="shared" si="155"/>
        <v>3H</v>
      </c>
      <c r="S279" s="13" t="str">
        <f t="shared" si="155"/>
        <v>3J</v>
      </c>
      <c r="T279" s="13" t="str">
        <f t="shared" si="155"/>
        <v>3E</v>
      </c>
      <c r="U279" s="13" t="str">
        <f t="shared" si="155"/>
        <v>3C</v>
      </c>
      <c r="V279" s="13" t="str">
        <f t="shared" si="155"/>
        <v>3A</v>
      </c>
      <c r="W279" s="13" t="str">
        <f t="shared" si="155"/>
        <v>3F</v>
      </c>
      <c r="X279" s="13" t="str">
        <f t="shared" si="155"/>
        <v>3D</v>
      </c>
      <c r="Y279" s="13" t="str">
        <f t="shared" si="155"/>
        <v>3I</v>
      </c>
      <c r="AA279" s="13" t="str">
        <f t="shared" ca="1" si="136"/>
        <v/>
      </c>
      <c r="AB279" s="13" t="str">
        <f t="shared" ca="1" si="137"/>
        <v/>
      </c>
      <c r="AC279" s="13" t="str">
        <f t="shared" ca="1" si="138"/>
        <v/>
      </c>
      <c r="AD279" s="13" t="str">
        <f t="shared" ca="1" si="139"/>
        <v/>
      </c>
      <c r="AE279" s="13" t="str">
        <f t="shared" ca="1" si="140"/>
        <v/>
      </c>
      <c r="AF279" s="13" t="str">
        <f t="shared" ca="1" si="141"/>
        <v/>
      </c>
      <c r="AG279" s="13" t="str">
        <f t="shared" ca="1" si="142"/>
        <v/>
      </c>
      <c r="AH279" s="13" t="str">
        <f t="shared" ca="1" si="143"/>
        <v/>
      </c>
      <c r="AJ279" s="6" t="str">
        <f t="shared" ca="1" si="144"/>
        <v>3C</v>
      </c>
      <c r="AK279" s="13" t="str">
        <f t="shared" ca="1" si="145"/>
        <v>3G</v>
      </c>
      <c r="AL279" s="13" t="str">
        <f t="shared" ca="1" si="146"/>
        <v>3B</v>
      </c>
      <c r="AM279" s="13" t="str">
        <f t="shared" ca="1" si="147"/>
        <v>3D</v>
      </c>
      <c r="AN279" s="13" t="str">
        <f t="shared" ca="1" si="148"/>
        <v>3H</v>
      </c>
      <c r="AO279" s="13" t="str">
        <f t="shared" ca="1" si="149"/>
        <v>3F</v>
      </c>
      <c r="AP279" s="13" t="str">
        <f t="shared" ca="1" si="150"/>
        <v>3E</v>
      </c>
      <c r="AQ279" s="58" t="str">
        <f t="shared" ca="1" si="151"/>
        <v>3I</v>
      </c>
    </row>
    <row r="280" spans="1:43" x14ac:dyDescent="0.2">
      <c r="A280" t="s">
        <v>1421</v>
      </c>
      <c r="D280" s="13">
        <f t="shared" ca="1" si="154"/>
        <v>1</v>
      </c>
      <c r="E280" s="13">
        <f t="shared" si="154"/>
        <v>0</v>
      </c>
      <c r="F280" s="13">
        <f t="shared" ca="1" si="154"/>
        <v>1</v>
      </c>
      <c r="G280" s="13">
        <f t="shared" ca="1" si="154"/>
        <v>1</v>
      </c>
      <c r="H280" s="13">
        <f t="shared" ca="1" si="154"/>
        <v>1</v>
      </c>
      <c r="I280" s="13">
        <f t="shared" ca="1" si="154"/>
        <v>1</v>
      </c>
      <c r="J280" s="13">
        <f t="shared" ca="1" si="154"/>
        <v>1</v>
      </c>
      <c r="K280" s="13">
        <f t="shared" si="154"/>
        <v>0</v>
      </c>
      <c r="L280" s="13">
        <f t="shared" si="154"/>
        <v>0</v>
      </c>
      <c r="M280" s="13">
        <f t="shared" si="154"/>
        <v>0</v>
      </c>
      <c r="N280" s="13">
        <f t="shared" ca="1" si="154"/>
        <v>0</v>
      </c>
      <c r="O280" s="13">
        <f t="shared" ca="1" si="154"/>
        <v>0</v>
      </c>
      <c r="P280" s="13">
        <f t="shared" ca="1" si="135"/>
        <v>6</v>
      </c>
      <c r="Q280">
        <f t="shared" si="128"/>
        <v>3</v>
      </c>
      <c r="R280" s="13" t="str">
        <f t="shared" si="155"/>
        <v>3C</v>
      </c>
      <c r="S280" s="13" t="str">
        <f t="shared" si="155"/>
        <v>3G</v>
      </c>
      <c r="T280" s="13" t="str">
        <f t="shared" si="155"/>
        <v>3E</v>
      </c>
      <c r="U280" s="13" t="str">
        <f t="shared" si="155"/>
        <v>3D</v>
      </c>
      <c r="V280" s="13" t="str">
        <f t="shared" si="155"/>
        <v>3A</v>
      </c>
      <c r="W280" s="13" t="str">
        <f t="shared" si="155"/>
        <v>3F</v>
      </c>
      <c r="X280" s="13" t="str">
        <f t="shared" si="155"/>
        <v>3L</v>
      </c>
      <c r="Y280" s="13" t="str">
        <f t="shared" si="155"/>
        <v>3K</v>
      </c>
      <c r="AA280" s="13" t="str">
        <f t="shared" ca="1" si="136"/>
        <v/>
      </c>
      <c r="AB280" s="13" t="str">
        <f t="shared" ca="1" si="137"/>
        <v/>
      </c>
      <c r="AC280" s="13" t="str">
        <f t="shared" ca="1" si="138"/>
        <v/>
      </c>
      <c r="AD280" s="13" t="str">
        <f t="shared" ca="1" si="139"/>
        <v/>
      </c>
      <c r="AE280" s="13" t="str">
        <f t="shared" ca="1" si="140"/>
        <v/>
      </c>
      <c r="AF280" s="13" t="str">
        <f t="shared" ca="1" si="141"/>
        <v/>
      </c>
      <c r="AG280" s="13" t="str">
        <f t="shared" ca="1" si="142"/>
        <v/>
      </c>
      <c r="AH280" s="13" t="str">
        <f t="shared" ca="1" si="143"/>
        <v/>
      </c>
      <c r="AJ280" s="6" t="str">
        <f t="shared" ca="1" si="144"/>
        <v>3C</v>
      </c>
      <c r="AK280" s="13" t="str">
        <f t="shared" ca="1" si="145"/>
        <v>3G</v>
      </c>
      <c r="AL280" s="13" t="str">
        <f t="shared" ca="1" si="146"/>
        <v>3B</v>
      </c>
      <c r="AM280" s="13" t="str">
        <f t="shared" ca="1" si="147"/>
        <v>3D</v>
      </c>
      <c r="AN280" s="13" t="str">
        <f t="shared" ca="1" si="148"/>
        <v>3H</v>
      </c>
      <c r="AO280" s="13" t="str">
        <f t="shared" ca="1" si="149"/>
        <v>3F</v>
      </c>
      <c r="AP280" s="13" t="str">
        <f t="shared" ca="1" si="150"/>
        <v>3E</v>
      </c>
      <c r="AQ280" s="58" t="str">
        <f t="shared" ca="1" si="151"/>
        <v>3I</v>
      </c>
    </row>
    <row r="281" spans="1:43" x14ac:dyDescent="0.2">
      <c r="A281" t="s">
        <v>1422</v>
      </c>
      <c r="D281" s="13">
        <f t="shared" ca="1" si="154"/>
        <v>1</v>
      </c>
      <c r="E281" s="13">
        <f t="shared" si="154"/>
        <v>0</v>
      </c>
      <c r="F281" s="13">
        <f t="shared" ca="1" si="154"/>
        <v>1</v>
      </c>
      <c r="G281" s="13">
        <f t="shared" ca="1" si="154"/>
        <v>1</v>
      </c>
      <c r="H281" s="13">
        <f t="shared" ca="1" si="154"/>
        <v>1</v>
      </c>
      <c r="I281" s="13">
        <f t="shared" ca="1" si="154"/>
        <v>1</v>
      </c>
      <c r="J281" s="13">
        <f t="shared" ca="1" si="154"/>
        <v>1</v>
      </c>
      <c r="K281" s="13">
        <f t="shared" si="154"/>
        <v>0</v>
      </c>
      <c r="L281" s="13">
        <f t="shared" si="154"/>
        <v>0</v>
      </c>
      <c r="M281" s="13">
        <f t="shared" ca="1" si="154"/>
        <v>0</v>
      </c>
      <c r="N281" s="13">
        <f t="shared" si="154"/>
        <v>0</v>
      </c>
      <c r="O281" s="13">
        <f t="shared" ca="1" si="154"/>
        <v>0</v>
      </c>
      <c r="P281" s="13">
        <f t="shared" ca="1" si="135"/>
        <v>6</v>
      </c>
      <c r="Q281">
        <f t="shared" si="128"/>
        <v>3</v>
      </c>
      <c r="R281" s="13" t="str">
        <f t="shared" si="155"/>
        <v>3C</v>
      </c>
      <c r="S281" s="13" t="str">
        <f t="shared" si="155"/>
        <v>3G</v>
      </c>
      <c r="T281" s="13" t="str">
        <f t="shared" si="155"/>
        <v>3J</v>
      </c>
      <c r="U281" s="13" t="str">
        <f t="shared" si="155"/>
        <v>3D</v>
      </c>
      <c r="V281" s="13" t="str">
        <f t="shared" si="155"/>
        <v>3A</v>
      </c>
      <c r="W281" s="13" t="str">
        <f t="shared" si="155"/>
        <v>3F</v>
      </c>
      <c r="X281" s="13" t="str">
        <f t="shared" si="155"/>
        <v>3L</v>
      </c>
      <c r="Y281" s="13" t="str">
        <f t="shared" si="155"/>
        <v>3E</v>
      </c>
      <c r="AA281" s="13" t="str">
        <f t="shared" ca="1" si="136"/>
        <v/>
      </c>
      <c r="AB281" s="13" t="str">
        <f t="shared" ca="1" si="137"/>
        <v/>
      </c>
      <c r="AC281" s="13" t="str">
        <f t="shared" ca="1" si="138"/>
        <v/>
      </c>
      <c r="AD281" s="13" t="str">
        <f t="shared" ca="1" si="139"/>
        <v/>
      </c>
      <c r="AE281" s="13" t="str">
        <f t="shared" ca="1" si="140"/>
        <v/>
      </c>
      <c r="AF281" s="13" t="str">
        <f t="shared" ca="1" si="141"/>
        <v/>
      </c>
      <c r="AG281" s="13" t="str">
        <f t="shared" ca="1" si="142"/>
        <v/>
      </c>
      <c r="AH281" s="13" t="str">
        <f t="shared" ca="1" si="143"/>
        <v/>
      </c>
      <c r="AJ281" s="6" t="str">
        <f t="shared" ca="1" si="144"/>
        <v>3C</v>
      </c>
      <c r="AK281" s="13" t="str">
        <f t="shared" ca="1" si="145"/>
        <v>3G</v>
      </c>
      <c r="AL281" s="13" t="str">
        <f t="shared" ca="1" si="146"/>
        <v>3B</v>
      </c>
      <c r="AM281" s="13" t="str">
        <f t="shared" ca="1" si="147"/>
        <v>3D</v>
      </c>
      <c r="AN281" s="13" t="str">
        <f t="shared" ca="1" si="148"/>
        <v>3H</v>
      </c>
      <c r="AO281" s="13" t="str">
        <f t="shared" ca="1" si="149"/>
        <v>3F</v>
      </c>
      <c r="AP281" s="13" t="str">
        <f t="shared" ca="1" si="150"/>
        <v>3E</v>
      </c>
      <c r="AQ281" s="58" t="str">
        <f t="shared" ca="1" si="151"/>
        <v>3I</v>
      </c>
    </row>
    <row r="282" spans="1:43" x14ac:dyDescent="0.2">
      <c r="A282" t="s">
        <v>1423</v>
      </c>
      <c r="D282" s="13">
        <f t="shared" ca="1" si="154"/>
        <v>1</v>
      </c>
      <c r="E282" s="13">
        <f t="shared" si="154"/>
        <v>0</v>
      </c>
      <c r="F282" s="13">
        <f t="shared" ca="1" si="154"/>
        <v>1</v>
      </c>
      <c r="G282" s="13">
        <f t="shared" ca="1" si="154"/>
        <v>1</v>
      </c>
      <c r="H282" s="13">
        <f t="shared" ca="1" si="154"/>
        <v>1</v>
      </c>
      <c r="I282" s="13">
        <f t="shared" ca="1" si="154"/>
        <v>1</v>
      </c>
      <c r="J282" s="13">
        <f t="shared" ca="1" si="154"/>
        <v>1</v>
      </c>
      <c r="K282" s="13">
        <f t="shared" si="154"/>
        <v>0</v>
      </c>
      <c r="L282" s="13">
        <f t="shared" si="154"/>
        <v>0</v>
      </c>
      <c r="M282" s="13">
        <f t="shared" ca="1" si="154"/>
        <v>0</v>
      </c>
      <c r="N282" s="13">
        <f t="shared" ca="1" si="154"/>
        <v>0</v>
      </c>
      <c r="O282" s="13">
        <f t="shared" si="154"/>
        <v>0</v>
      </c>
      <c r="P282" s="13">
        <f t="shared" ca="1" si="135"/>
        <v>6</v>
      </c>
      <c r="Q282">
        <f t="shared" si="128"/>
        <v>3</v>
      </c>
      <c r="R282" s="13" t="str">
        <f t="shared" si="155"/>
        <v>3C</v>
      </c>
      <c r="S282" s="13" t="str">
        <f t="shared" si="155"/>
        <v>3G</v>
      </c>
      <c r="T282" s="13" t="str">
        <f t="shared" si="155"/>
        <v>3J</v>
      </c>
      <c r="U282" s="13" t="str">
        <f t="shared" si="155"/>
        <v>3D</v>
      </c>
      <c r="V282" s="13" t="str">
        <f t="shared" si="155"/>
        <v>3A</v>
      </c>
      <c r="W282" s="13" t="str">
        <f t="shared" si="155"/>
        <v>3F</v>
      </c>
      <c r="X282" s="13" t="str">
        <f t="shared" si="155"/>
        <v>3E</v>
      </c>
      <c r="Y282" s="13" t="str">
        <f t="shared" si="155"/>
        <v>3K</v>
      </c>
      <c r="AA282" s="13" t="str">
        <f t="shared" ca="1" si="136"/>
        <v/>
      </c>
      <c r="AB282" s="13" t="str">
        <f t="shared" ca="1" si="137"/>
        <v/>
      </c>
      <c r="AC282" s="13" t="str">
        <f t="shared" ca="1" si="138"/>
        <v/>
      </c>
      <c r="AD282" s="13" t="str">
        <f t="shared" ca="1" si="139"/>
        <v/>
      </c>
      <c r="AE282" s="13" t="str">
        <f t="shared" ca="1" si="140"/>
        <v/>
      </c>
      <c r="AF282" s="13" t="str">
        <f t="shared" ca="1" si="141"/>
        <v/>
      </c>
      <c r="AG282" s="13" t="str">
        <f t="shared" ca="1" si="142"/>
        <v/>
      </c>
      <c r="AH282" s="13" t="str">
        <f t="shared" ca="1" si="143"/>
        <v/>
      </c>
      <c r="AJ282" s="6" t="str">
        <f t="shared" ca="1" si="144"/>
        <v>3C</v>
      </c>
      <c r="AK282" s="13" t="str">
        <f t="shared" ca="1" si="145"/>
        <v>3G</v>
      </c>
      <c r="AL282" s="13" t="str">
        <f t="shared" ca="1" si="146"/>
        <v>3B</v>
      </c>
      <c r="AM282" s="13" t="str">
        <f t="shared" ca="1" si="147"/>
        <v>3D</v>
      </c>
      <c r="AN282" s="13" t="str">
        <f t="shared" ca="1" si="148"/>
        <v>3H</v>
      </c>
      <c r="AO282" s="13" t="str">
        <f t="shared" ca="1" si="149"/>
        <v>3F</v>
      </c>
      <c r="AP282" s="13" t="str">
        <f t="shared" ca="1" si="150"/>
        <v>3E</v>
      </c>
      <c r="AQ282" s="58" t="str">
        <f t="shared" ca="1" si="151"/>
        <v>3I</v>
      </c>
    </row>
    <row r="283" spans="1:43" x14ac:dyDescent="0.2">
      <c r="A283" t="s">
        <v>1424</v>
      </c>
      <c r="D283" s="13">
        <f t="shared" ca="1" si="154"/>
        <v>1</v>
      </c>
      <c r="E283" s="13">
        <f t="shared" si="154"/>
        <v>0</v>
      </c>
      <c r="F283" s="13">
        <f t="shared" ca="1" si="154"/>
        <v>1</v>
      </c>
      <c r="G283" s="13">
        <f t="shared" ca="1" si="154"/>
        <v>1</v>
      </c>
      <c r="H283" s="13">
        <f t="shared" ca="1" si="154"/>
        <v>1</v>
      </c>
      <c r="I283" s="13">
        <f t="shared" ca="1" si="154"/>
        <v>1</v>
      </c>
      <c r="J283" s="13">
        <f t="shared" ca="1" si="154"/>
        <v>1</v>
      </c>
      <c r="K283" s="13">
        <f t="shared" si="154"/>
        <v>0</v>
      </c>
      <c r="L283" s="13">
        <f t="shared" ca="1" si="154"/>
        <v>1</v>
      </c>
      <c r="M283" s="13">
        <f t="shared" si="154"/>
        <v>0</v>
      </c>
      <c r="N283" s="13">
        <f t="shared" si="154"/>
        <v>0</v>
      </c>
      <c r="O283" s="13">
        <f t="shared" ca="1" si="154"/>
        <v>0</v>
      </c>
      <c r="P283" s="13">
        <f t="shared" ca="1" si="135"/>
        <v>7</v>
      </c>
      <c r="Q283">
        <f t="shared" si="128"/>
        <v>3</v>
      </c>
      <c r="R283" s="13" t="str">
        <f t="shared" si="155"/>
        <v>3C</v>
      </c>
      <c r="S283" s="13" t="str">
        <f t="shared" si="155"/>
        <v>3G</v>
      </c>
      <c r="T283" s="13" t="str">
        <f t="shared" si="155"/>
        <v>3E</v>
      </c>
      <c r="U283" s="13" t="str">
        <f t="shared" si="155"/>
        <v>3D</v>
      </c>
      <c r="V283" s="13" t="str">
        <f t="shared" si="155"/>
        <v>3A</v>
      </c>
      <c r="W283" s="13" t="str">
        <f t="shared" si="155"/>
        <v>3F</v>
      </c>
      <c r="X283" s="13" t="str">
        <f t="shared" si="155"/>
        <v>3L</v>
      </c>
      <c r="Y283" s="13" t="str">
        <f t="shared" si="155"/>
        <v>3I</v>
      </c>
      <c r="AA283" s="13" t="str">
        <f t="shared" ca="1" si="136"/>
        <v/>
      </c>
      <c r="AB283" s="13" t="str">
        <f t="shared" ca="1" si="137"/>
        <v/>
      </c>
      <c r="AC283" s="13" t="str">
        <f t="shared" ca="1" si="138"/>
        <v/>
      </c>
      <c r="AD283" s="13" t="str">
        <f t="shared" ca="1" si="139"/>
        <v/>
      </c>
      <c r="AE283" s="13" t="str">
        <f t="shared" ca="1" si="140"/>
        <v/>
      </c>
      <c r="AF283" s="13" t="str">
        <f t="shared" ca="1" si="141"/>
        <v/>
      </c>
      <c r="AG283" s="13" t="str">
        <f t="shared" ca="1" si="142"/>
        <v/>
      </c>
      <c r="AH283" s="13" t="str">
        <f t="shared" ca="1" si="143"/>
        <v/>
      </c>
      <c r="AJ283" s="6" t="str">
        <f t="shared" ca="1" si="144"/>
        <v>3C</v>
      </c>
      <c r="AK283" s="13" t="str">
        <f t="shared" ca="1" si="145"/>
        <v>3G</v>
      </c>
      <c r="AL283" s="13" t="str">
        <f t="shared" ca="1" si="146"/>
        <v>3B</v>
      </c>
      <c r="AM283" s="13" t="str">
        <f t="shared" ca="1" si="147"/>
        <v>3D</v>
      </c>
      <c r="AN283" s="13" t="str">
        <f t="shared" ca="1" si="148"/>
        <v>3H</v>
      </c>
      <c r="AO283" s="13" t="str">
        <f t="shared" ca="1" si="149"/>
        <v>3F</v>
      </c>
      <c r="AP283" s="13" t="str">
        <f t="shared" ca="1" si="150"/>
        <v>3E</v>
      </c>
      <c r="AQ283" s="58" t="str">
        <f t="shared" ca="1" si="151"/>
        <v>3I</v>
      </c>
    </row>
    <row r="284" spans="1:43" x14ac:dyDescent="0.2">
      <c r="A284" t="s">
        <v>1425</v>
      </c>
      <c r="D284" s="13">
        <f t="shared" ca="1" si="154"/>
        <v>1</v>
      </c>
      <c r="E284" s="13">
        <f t="shared" si="154"/>
        <v>0</v>
      </c>
      <c r="F284" s="13">
        <f t="shared" ca="1" si="154"/>
        <v>1</v>
      </c>
      <c r="G284" s="13">
        <f t="shared" ca="1" si="154"/>
        <v>1</v>
      </c>
      <c r="H284" s="13">
        <f t="shared" ca="1" si="154"/>
        <v>1</v>
      </c>
      <c r="I284" s="13">
        <f t="shared" ca="1" si="154"/>
        <v>1</v>
      </c>
      <c r="J284" s="13">
        <f t="shared" ca="1" si="154"/>
        <v>1</v>
      </c>
      <c r="K284" s="13">
        <f t="shared" si="154"/>
        <v>0</v>
      </c>
      <c r="L284" s="13">
        <f t="shared" ca="1" si="154"/>
        <v>1</v>
      </c>
      <c r="M284" s="13">
        <f t="shared" si="154"/>
        <v>0</v>
      </c>
      <c r="N284" s="13">
        <f t="shared" ca="1" si="154"/>
        <v>0</v>
      </c>
      <c r="O284" s="13">
        <f t="shared" si="154"/>
        <v>0</v>
      </c>
      <c r="P284" s="13">
        <f t="shared" ca="1" si="135"/>
        <v>7</v>
      </c>
      <c r="Q284">
        <f t="shared" si="128"/>
        <v>3</v>
      </c>
      <c r="R284" s="13" t="str">
        <f t="shared" si="155"/>
        <v>3C</v>
      </c>
      <c r="S284" s="13" t="str">
        <f t="shared" si="155"/>
        <v>3G</v>
      </c>
      <c r="T284" s="13" t="str">
        <f t="shared" si="155"/>
        <v>3E</v>
      </c>
      <c r="U284" s="13" t="str">
        <f t="shared" si="155"/>
        <v>3D</v>
      </c>
      <c r="V284" s="13" t="str">
        <f t="shared" si="155"/>
        <v>3A</v>
      </c>
      <c r="W284" s="13" t="str">
        <f t="shared" si="155"/>
        <v>3F</v>
      </c>
      <c r="X284" s="13" t="str">
        <f t="shared" si="155"/>
        <v>3I</v>
      </c>
      <c r="Y284" s="13" t="str">
        <f t="shared" si="155"/>
        <v>3K</v>
      </c>
      <c r="AA284" s="13" t="str">
        <f t="shared" ca="1" si="136"/>
        <v/>
      </c>
      <c r="AB284" s="13" t="str">
        <f t="shared" ca="1" si="137"/>
        <v/>
      </c>
      <c r="AC284" s="13" t="str">
        <f t="shared" ca="1" si="138"/>
        <v/>
      </c>
      <c r="AD284" s="13" t="str">
        <f t="shared" ca="1" si="139"/>
        <v/>
      </c>
      <c r="AE284" s="13" t="str">
        <f t="shared" ca="1" si="140"/>
        <v/>
      </c>
      <c r="AF284" s="13" t="str">
        <f t="shared" ca="1" si="141"/>
        <v/>
      </c>
      <c r="AG284" s="13" t="str">
        <f t="shared" ca="1" si="142"/>
        <v/>
      </c>
      <c r="AH284" s="13" t="str">
        <f t="shared" ca="1" si="143"/>
        <v/>
      </c>
      <c r="AJ284" s="6" t="str">
        <f t="shared" ca="1" si="144"/>
        <v>3C</v>
      </c>
      <c r="AK284" s="13" t="str">
        <f t="shared" ca="1" si="145"/>
        <v>3G</v>
      </c>
      <c r="AL284" s="13" t="str">
        <f t="shared" ca="1" si="146"/>
        <v>3B</v>
      </c>
      <c r="AM284" s="13" t="str">
        <f t="shared" ca="1" si="147"/>
        <v>3D</v>
      </c>
      <c r="AN284" s="13" t="str">
        <f t="shared" ca="1" si="148"/>
        <v>3H</v>
      </c>
      <c r="AO284" s="13" t="str">
        <f t="shared" ca="1" si="149"/>
        <v>3F</v>
      </c>
      <c r="AP284" s="13" t="str">
        <f t="shared" ca="1" si="150"/>
        <v>3E</v>
      </c>
      <c r="AQ284" s="58" t="str">
        <f t="shared" ca="1" si="151"/>
        <v>3I</v>
      </c>
    </row>
    <row r="285" spans="1:43" x14ac:dyDescent="0.2">
      <c r="A285" t="s">
        <v>1426</v>
      </c>
      <c r="D285" s="13">
        <f t="shared" ref="D285:O294" ca="1" si="156">IF(IFERROR(FIND(D$3,$A285),0)&gt;0,D$4,0)</f>
        <v>1</v>
      </c>
      <c r="E285" s="13">
        <f t="shared" si="156"/>
        <v>0</v>
      </c>
      <c r="F285" s="13">
        <f t="shared" ca="1" si="156"/>
        <v>1</v>
      </c>
      <c r="G285" s="13">
        <f t="shared" ca="1" si="156"/>
        <v>1</v>
      </c>
      <c r="H285" s="13">
        <f t="shared" ca="1" si="156"/>
        <v>1</v>
      </c>
      <c r="I285" s="13">
        <f t="shared" ca="1" si="156"/>
        <v>1</v>
      </c>
      <c r="J285" s="13">
        <f t="shared" ca="1" si="156"/>
        <v>1</v>
      </c>
      <c r="K285" s="13">
        <f t="shared" si="156"/>
        <v>0</v>
      </c>
      <c r="L285" s="13">
        <f t="shared" ca="1" si="156"/>
        <v>1</v>
      </c>
      <c r="M285" s="13">
        <f t="shared" ca="1" si="156"/>
        <v>0</v>
      </c>
      <c r="N285" s="13">
        <f t="shared" si="156"/>
        <v>0</v>
      </c>
      <c r="O285" s="13">
        <f t="shared" si="156"/>
        <v>0</v>
      </c>
      <c r="P285" s="13">
        <f t="shared" ca="1" si="135"/>
        <v>7</v>
      </c>
      <c r="Q285">
        <f t="shared" si="128"/>
        <v>3</v>
      </c>
      <c r="R285" s="13" t="str">
        <f t="shared" ref="R285:Y294" si="157">RIGHT(LEFT($A285,R$3+$Q285),2)</f>
        <v>3C</v>
      </c>
      <c r="S285" s="13" t="str">
        <f t="shared" si="157"/>
        <v>3G</v>
      </c>
      <c r="T285" s="13" t="str">
        <f t="shared" si="157"/>
        <v>3J</v>
      </c>
      <c r="U285" s="13" t="str">
        <f t="shared" si="157"/>
        <v>3D</v>
      </c>
      <c r="V285" s="13" t="str">
        <f t="shared" si="157"/>
        <v>3A</v>
      </c>
      <c r="W285" s="13" t="str">
        <f t="shared" si="157"/>
        <v>3F</v>
      </c>
      <c r="X285" s="13" t="str">
        <f t="shared" si="157"/>
        <v>3E</v>
      </c>
      <c r="Y285" s="13" t="str">
        <f t="shared" si="157"/>
        <v>3I</v>
      </c>
      <c r="AA285" s="13" t="str">
        <f t="shared" ca="1" si="136"/>
        <v/>
      </c>
      <c r="AB285" s="13" t="str">
        <f t="shared" ca="1" si="137"/>
        <v/>
      </c>
      <c r="AC285" s="13" t="str">
        <f t="shared" ca="1" si="138"/>
        <v/>
      </c>
      <c r="AD285" s="13" t="str">
        <f t="shared" ca="1" si="139"/>
        <v/>
      </c>
      <c r="AE285" s="13" t="str">
        <f t="shared" ca="1" si="140"/>
        <v/>
      </c>
      <c r="AF285" s="13" t="str">
        <f t="shared" ca="1" si="141"/>
        <v/>
      </c>
      <c r="AG285" s="13" t="str">
        <f t="shared" ca="1" si="142"/>
        <v/>
      </c>
      <c r="AH285" s="13" t="str">
        <f t="shared" ca="1" si="143"/>
        <v/>
      </c>
      <c r="AJ285" s="6" t="str">
        <f t="shared" ca="1" si="144"/>
        <v>3C</v>
      </c>
      <c r="AK285" s="13" t="str">
        <f t="shared" ca="1" si="145"/>
        <v>3G</v>
      </c>
      <c r="AL285" s="13" t="str">
        <f t="shared" ca="1" si="146"/>
        <v>3B</v>
      </c>
      <c r="AM285" s="13" t="str">
        <f t="shared" ca="1" si="147"/>
        <v>3D</v>
      </c>
      <c r="AN285" s="13" t="str">
        <f t="shared" ca="1" si="148"/>
        <v>3H</v>
      </c>
      <c r="AO285" s="13" t="str">
        <f t="shared" ca="1" si="149"/>
        <v>3F</v>
      </c>
      <c r="AP285" s="13" t="str">
        <f t="shared" ca="1" si="150"/>
        <v>3E</v>
      </c>
      <c r="AQ285" s="58" t="str">
        <f t="shared" ca="1" si="151"/>
        <v>3I</v>
      </c>
    </row>
    <row r="286" spans="1:43" x14ac:dyDescent="0.2">
      <c r="A286" t="s">
        <v>1427</v>
      </c>
      <c r="D286" s="13">
        <f t="shared" ca="1" si="156"/>
        <v>1</v>
      </c>
      <c r="E286" s="13">
        <f t="shared" si="156"/>
        <v>0</v>
      </c>
      <c r="F286" s="13">
        <f t="shared" ca="1" si="156"/>
        <v>1</v>
      </c>
      <c r="G286" s="13">
        <f t="shared" ca="1" si="156"/>
        <v>1</v>
      </c>
      <c r="H286" s="13">
        <f t="shared" ca="1" si="156"/>
        <v>1</v>
      </c>
      <c r="I286" s="13">
        <f t="shared" ca="1" si="156"/>
        <v>1</v>
      </c>
      <c r="J286" s="13">
        <f t="shared" ca="1" si="156"/>
        <v>1</v>
      </c>
      <c r="K286" s="13">
        <f t="shared" ca="1" si="156"/>
        <v>1</v>
      </c>
      <c r="L286" s="13">
        <f t="shared" si="156"/>
        <v>0</v>
      </c>
      <c r="M286" s="13">
        <f t="shared" si="156"/>
        <v>0</v>
      </c>
      <c r="N286" s="13">
        <f t="shared" si="156"/>
        <v>0</v>
      </c>
      <c r="O286" s="13">
        <f t="shared" ca="1" si="156"/>
        <v>0</v>
      </c>
      <c r="P286" s="13">
        <f t="shared" ca="1" si="135"/>
        <v>7</v>
      </c>
      <c r="Q286">
        <f t="shared" si="128"/>
        <v>3</v>
      </c>
      <c r="R286" s="13" t="str">
        <f t="shared" si="157"/>
        <v>3H</v>
      </c>
      <c r="S286" s="13" t="str">
        <f t="shared" si="157"/>
        <v>3G</v>
      </c>
      <c r="T286" s="13" t="str">
        <f t="shared" si="157"/>
        <v>3F</v>
      </c>
      <c r="U286" s="13" t="str">
        <f t="shared" si="157"/>
        <v>3C</v>
      </c>
      <c r="V286" s="13" t="str">
        <f t="shared" si="157"/>
        <v>3A</v>
      </c>
      <c r="W286" s="13" t="str">
        <f t="shared" si="157"/>
        <v>3D</v>
      </c>
      <c r="X286" s="13" t="str">
        <f t="shared" si="157"/>
        <v>3L</v>
      </c>
      <c r="Y286" s="13" t="str">
        <f t="shared" si="157"/>
        <v>3E</v>
      </c>
      <c r="AA286" s="13" t="str">
        <f t="shared" ca="1" si="136"/>
        <v/>
      </c>
      <c r="AB286" s="13" t="str">
        <f t="shared" ca="1" si="137"/>
        <v/>
      </c>
      <c r="AC286" s="13" t="str">
        <f t="shared" ca="1" si="138"/>
        <v/>
      </c>
      <c r="AD286" s="13" t="str">
        <f t="shared" ca="1" si="139"/>
        <v/>
      </c>
      <c r="AE286" s="13" t="str">
        <f t="shared" ca="1" si="140"/>
        <v/>
      </c>
      <c r="AF286" s="13" t="str">
        <f t="shared" ca="1" si="141"/>
        <v/>
      </c>
      <c r="AG286" s="13" t="str">
        <f t="shared" ca="1" si="142"/>
        <v/>
      </c>
      <c r="AH286" s="13" t="str">
        <f t="shared" ca="1" si="143"/>
        <v/>
      </c>
      <c r="AJ286" s="6" t="str">
        <f t="shared" ca="1" si="144"/>
        <v>3C</v>
      </c>
      <c r="AK286" s="13" t="str">
        <f t="shared" ca="1" si="145"/>
        <v>3G</v>
      </c>
      <c r="AL286" s="13" t="str">
        <f t="shared" ca="1" si="146"/>
        <v>3B</v>
      </c>
      <c r="AM286" s="13" t="str">
        <f t="shared" ca="1" si="147"/>
        <v>3D</v>
      </c>
      <c r="AN286" s="13" t="str">
        <f t="shared" ca="1" si="148"/>
        <v>3H</v>
      </c>
      <c r="AO286" s="13" t="str">
        <f t="shared" ca="1" si="149"/>
        <v>3F</v>
      </c>
      <c r="AP286" s="13" t="str">
        <f t="shared" ca="1" si="150"/>
        <v>3E</v>
      </c>
      <c r="AQ286" s="58" t="str">
        <f t="shared" ca="1" si="151"/>
        <v>3I</v>
      </c>
    </row>
    <row r="287" spans="1:43" x14ac:dyDescent="0.2">
      <c r="A287" t="s">
        <v>1428</v>
      </c>
      <c r="D287" s="13">
        <f t="shared" ca="1" si="156"/>
        <v>1</v>
      </c>
      <c r="E287" s="13">
        <f t="shared" si="156"/>
        <v>0</v>
      </c>
      <c r="F287" s="13">
        <f t="shared" ca="1" si="156"/>
        <v>1</v>
      </c>
      <c r="G287" s="13">
        <f t="shared" ca="1" si="156"/>
        <v>1</v>
      </c>
      <c r="H287" s="13">
        <f t="shared" ca="1" si="156"/>
        <v>1</v>
      </c>
      <c r="I287" s="13">
        <f t="shared" ca="1" si="156"/>
        <v>1</v>
      </c>
      <c r="J287" s="13">
        <f t="shared" ca="1" si="156"/>
        <v>1</v>
      </c>
      <c r="K287" s="13">
        <f t="shared" ca="1" si="156"/>
        <v>1</v>
      </c>
      <c r="L287" s="13">
        <f t="shared" si="156"/>
        <v>0</v>
      </c>
      <c r="M287" s="13">
        <f t="shared" si="156"/>
        <v>0</v>
      </c>
      <c r="N287" s="13">
        <f t="shared" ca="1" si="156"/>
        <v>0</v>
      </c>
      <c r="O287" s="13">
        <f t="shared" si="156"/>
        <v>0</v>
      </c>
      <c r="P287" s="13">
        <f t="shared" ca="1" si="135"/>
        <v>7</v>
      </c>
      <c r="Q287">
        <f t="shared" si="128"/>
        <v>3</v>
      </c>
      <c r="R287" s="13" t="str">
        <f t="shared" si="157"/>
        <v>3H</v>
      </c>
      <c r="S287" s="13" t="str">
        <f t="shared" si="157"/>
        <v>3G</v>
      </c>
      <c r="T287" s="13" t="str">
        <f t="shared" si="157"/>
        <v>3E</v>
      </c>
      <c r="U287" s="13" t="str">
        <f t="shared" si="157"/>
        <v>3C</v>
      </c>
      <c r="V287" s="13" t="str">
        <f t="shared" si="157"/>
        <v>3A</v>
      </c>
      <c r="W287" s="13" t="str">
        <f t="shared" si="157"/>
        <v>3F</v>
      </c>
      <c r="X287" s="13" t="str">
        <f t="shared" si="157"/>
        <v>3D</v>
      </c>
      <c r="Y287" s="13" t="str">
        <f t="shared" si="157"/>
        <v>3K</v>
      </c>
      <c r="AA287" s="13" t="str">
        <f t="shared" ca="1" si="136"/>
        <v/>
      </c>
      <c r="AB287" s="13" t="str">
        <f t="shared" ca="1" si="137"/>
        <v/>
      </c>
      <c r="AC287" s="13" t="str">
        <f t="shared" ca="1" si="138"/>
        <v/>
      </c>
      <c r="AD287" s="13" t="str">
        <f t="shared" ca="1" si="139"/>
        <v/>
      </c>
      <c r="AE287" s="13" t="str">
        <f t="shared" ca="1" si="140"/>
        <v/>
      </c>
      <c r="AF287" s="13" t="str">
        <f t="shared" ca="1" si="141"/>
        <v/>
      </c>
      <c r="AG287" s="13" t="str">
        <f t="shared" ca="1" si="142"/>
        <v/>
      </c>
      <c r="AH287" s="13" t="str">
        <f t="shared" ca="1" si="143"/>
        <v/>
      </c>
      <c r="AJ287" s="6" t="str">
        <f t="shared" ca="1" si="144"/>
        <v>3C</v>
      </c>
      <c r="AK287" s="13" t="str">
        <f t="shared" ca="1" si="145"/>
        <v>3G</v>
      </c>
      <c r="AL287" s="13" t="str">
        <f t="shared" ca="1" si="146"/>
        <v>3B</v>
      </c>
      <c r="AM287" s="13" t="str">
        <f t="shared" ca="1" si="147"/>
        <v>3D</v>
      </c>
      <c r="AN287" s="13" t="str">
        <f t="shared" ca="1" si="148"/>
        <v>3H</v>
      </c>
      <c r="AO287" s="13" t="str">
        <f t="shared" ca="1" si="149"/>
        <v>3F</v>
      </c>
      <c r="AP287" s="13" t="str">
        <f t="shared" ca="1" si="150"/>
        <v>3E</v>
      </c>
      <c r="AQ287" s="58" t="str">
        <f t="shared" ca="1" si="151"/>
        <v>3I</v>
      </c>
    </row>
    <row r="288" spans="1:43" x14ac:dyDescent="0.2">
      <c r="A288" t="s">
        <v>1429</v>
      </c>
      <c r="D288" s="13">
        <f t="shared" ca="1" si="156"/>
        <v>1</v>
      </c>
      <c r="E288" s="13">
        <f t="shared" si="156"/>
        <v>0</v>
      </c>
      <c r="F288" s="13">
        <f t="shared" ca="1" si="156"/>
        <v>1</v>
      </c>
      <c r="G288" s="13">
        <f t="shared" ca="1" si="156"/>
        <v>1</v>
      </c>
      <c r="H288" s="13">
        <f t="shared" ca="1" si="156"/>
        <v>1</v>
      </c>
      <c r="I288" s="13">
        <f t="shared" ca="1" si="156"/>
        <v>1</v>
      </c>
      <c r="J288" s="13">
        <f t="shared" ca="1" si="156"/>
        <v>1</v>
      </c>
      <c r="K288" s="13">
        <f t="shared" ca="1" si="156"/>
        <v>1</v>
      </c>
      <c r="L288" s="13">
        <f t="shared" si="156"/>
        <v>0</v>
      </c>
      <c r="M288" s="13">
        <f t="shared" ca="1" si="156"/>
        <v>0</v>
      </c>
      <c r="N288" s="13">
        <f t="shared" si="156"/>
        <v>0</v>
      </c>
      <c r="O288" s="13">
        <f t="shared" si="156"/>
        <v>0</v>
      </c>
      <c r="P288" s="13">
        <f t="shared" ca="1" si="135"/>
        <v>7</v>
      </c>
      <c r="Q288">
        <f t="shared" si="128"/>
        <v>3</v>
      </c>
      <c r="R288" s="13" t="str">
        <f t="shared" si="157"/>
        <v>3H</v>
      </c>
      <c r="S288" s="13" t="str">
        <f t="shared" si="157"/>
        <v>3G</v>
      </c>
      <c r="T288" s="13" t="str">
        <f t="shared" si="157"/>
        <v>3J</v>
      </c>
      <c r="U288" s="13" t="str">
        <f t="shared" si="157"/>
        <v>3C</v>
      </c>
      <c r="V288" s="13" t="str">
        <f t="shared" si="157"/>
        <v>3A</v>
      </c>
      <c r="W288" s="13" t="str">
        <f t="shared" si="157"/>
        <v>3F</v>
      </c>
      <c r="X288" s="13" t="str">
        <f t="shared" si="157"/>
        <v>3D</v>
      </c>
      <c r="Y288" s="13" t="str">
        <f t="shared" si="157"/>
        <v>3E</v>
      </c>
      <c r="AA288" s="13" t="str">
        <f t="shared" ca="1" si="136"/>
        <v/>
      </c>
      <c r="AB288" s="13" t="str">
        <f t="shared" ca="1" si="137"/>
        <v/>
      </c>
      <c r="AC288" s="13" t="str">
        <f t="shared" ca="1" si="138"/>
        <v/>
      </c>
      <c r="AD288" s="13" t="str">
        <f t="shared" ca="1" si="139"/>
        <v/>
      </c>
      <c r="AE288" s="13" t="str">
        <f t="shared" ca="1" si="140"/>
        <v/>
      </c>
      <c r="AF288" s="13" t="str">
        <f t="shared" ca="1" si="141"/>
        <v/>
      </c>
      <c r="AG288" s="13" t="str">
        <f t="shared" ca="1" si="142"/>
        <v/>
      </c>
      <c r="AH288" s="13" t="str">
        <f t="shared" ca="1" si="143"/>
        <v/>
      </c>
      <c r="AJ288" s="6" t="str">
        <f t="shared" ca="1" si="144"/>
        <v>3C</v>
      </c>
      <c r="AK288" s="13" t="str">
        <f t="shared" ca="1" si="145"/>
        <v>3G</v>
      </c>
      <c r="AL288" s="13" t="str">
        <f t="shared" ca="1" si="146"/>
        <v>3B</v>
      </c>
      <c r="AM288" s="13" t="str">
        <f t="shared" ca="1" si="147"/>
        <v>3D</v>
      </c>
      <c r="AN288" s="13" t="str">
        <f t="shared" ca="1" si="148"/>
        <v>3H</v>
      </c>
      <c r="AO288" s="13" t="str">
        <f t="shared" ca="1" si="149"/>
        <v>3F</v>
      </c>
      <c r="AP288" s="13" t="str">
        <f t="shared" ca="1" si="150"/>
        <v>3E</v>
      </c>
      <c r="AQ288" s="58" t="str">
        <f t="shared" ca="1" si="151"/>
        <v>3I</v>
      </c>
    </row>
    <row r="289" spans="1:43" x14ac:dyDescent="0.2">
      <c r="A289" t="s">
        <v>1430</v>
      </c>
      <c r="D289" s="13">
        <f t="shared" ca="1" si="156"/>
        <v>1</v>
      </c>
      <c r="E289" s="13">
        <f t="shared" si="156"/>
        <v>0</v>
      </c>
      <c r="F289" s="13">
        <f t="shared" ca="1" si="156"/>
        <v>1</v>
      </c>
      <c r="G289" s="13">
        <f t="shared" ca="1" si="156"/>
        <v>1</v>
      </c>
      <c r="H289" s="13">
        <f t="shared" ca="1" si="156"/>
        <v>1</v>
      </c>
      <c r="I289" s="13">
        <f t="shared" ca="1" si="156"/>
        <v>1</v>
      </c>
      <c r="J289" s="13">
        <f t="shared" ca="1" si="156"/>
        <v>1</v>
      </c>
      <c r="K289" s="13">
        <f t="shared" ca="1" si="156"/>
        <v>1</v>
      </c>
      <c r="L289" s="13">
        <f t="shared" ca="1" si="156"/>
        <v>1</v>
      </c>
      <c r="M289" s="13">
        <f t="shared" si="156"/>
        <v>0</v>
      </c>
      <c r="N289" s="13">
        <f t="shared" si="156"/>
        <v>0</v>
      </c>
      <c r="O289" s="13">
        <f t="shared" si="156"/>
        <v>0</v>
      </c>
      <c r="P289" s="13">
        <f t="shared" ca="1" si="135"/>
        <v>8</v>
      </c>
      <c r="Q289">
        <f t="shared" si="128"/>
        <v>3</v>
      </c>
      <c r="R289" s="13" t="str">
        <f t="shared" si="157"/>
        <v>3H</v>
      </c>
      <c r="S289" s="13" t="str">
        <f t="shared" si="157"/>
        <v>3G</v>
      </c>
      <c r="T289" s="13" t="str">
        <f t="shared" si="157"/>
        <v>3E</v>
      </c>
      <c r="U289" s="13" t="str">
        <f t="shared" si="157"/>
        <v>3C</v>
      </c>
      <c r="V289" s="13" t="str">
        <f t="shared" si="157"/>
        <v>3A</v>
      </c>
      <c r="W289" s="13" t="str">
        <f t="shared" si="157"/>
        <v>3F</v>
      </c>
      <c r="X289" s="13" t="str">
        <f t="shared" si="157"/>
        <v>3D</v>
      </c>
      <c r="Y289" s="13" t="str">
        <f t="shared" si="157"/>
        <v>3I</v>
      </c>
      <c r="AA289" s="13" t="str">
        <f t="shared" ca="1" si="136"/>
        <v>3H</v>
      </c>
      <c r="AB289" s="13" t="str">
        <f t="shared" ca="1" si="137"/>
        <v>3G</v>
      </c>
      <c r="AC289" s="13" t="str">
        <f t="shared" ca="1" si="138"/>
        <v>3E</v>
      </c>
      <c r="AD289" s="13" t="str">
        <f t="shared" ca="1" si="139"/>
        <v>3C</v>
      </c>
      <c r="AE289" s="13" t="str">
        <f t="shared" ca="1" si="140"/>
        <v>3A</v>
      </c>
      <c r="AF289" s="13" t="str">
        <f t="shared" ca="1" si="141"/>
        <v>3F</v>
      </c>
      <c r="AG289" s="13" t="str">
        <f t="shared" ca="1" si="142"/>
        <v>3D</v>
      </c>
      <c r="AH289" s="13" t="str">
        <f t="shared" ca="1" si="143"/>
        <v>3I</v>
      </c>
      <c r="AJ289" s="6" t="str">
        <f t="shared" ca="1" si="144"/>
        <v>3C3H</v>
      </c>
      <c r="AK289" s="13" t="str">
        <f t="shared" ca="1" si="145"/>
        <v>3G3G</v>
      </c>
      <c r="AL289" s="13" t="str">
        <f t="shared" ca="1" si="146"/>
        <v>3B3E</v>
      </c>
      <c r="AM289" s="13" t="str">
        <f t="shared" ca="1" si="147"/>
        <v>3D3C</v>
      </c>
      <c r="AN289" s="13" t="str">
        <f t="shared" ca="1" si="148"/>
        <v>3H3A</v>
      </c>
      <c r="AO289" s="13" t="str">
        <f t="shared" ca="1" si="149"/>
        <v>3F3F</v>
      </c>
      <c r="AP289" s="13" t="str">
        <f t="shared" ca="1" si="150"/>
        <v>3E3D</v>
      </c>
      <c r="AQ289" s="58" t="str">
        <f t="shared" ca="1" si="151"/>
        <v>3I3I</v>
      </c>
    </row>
    <row r="290" spans="1:43" x14ac:dyDescent="0.2">
      <c r="A290" t="s">
        <v>1431</v>
      </c>
      <c r="D290" s="13">
        <f t="shared" ca="1" si="156"/>
        <v>1</v>
      </c>
      <c r="E290" s="13">
        <f t="shared" ca="1" si="156"/>
        <v>1</v>
      </c>
      <c r="F290" s="13">
        <f t="shared" si="156"/>
        <v>0</v>
      </c>
      <c r="G290" s="13">
        <f t="shared" si="156"/>
        <v>0</v>
      </c>
      <c r="H290" s="13">
        <f t="shared" si="156"/>
        <v>0</v>
      </c>
      <c r="I290" s="13">
        <f t="shared" si="156"/>
        <v>0</v>
      </c>
      <c r="J290" s="13">
        <f t="shared" ca="1" si="156"/>
        <v>1</v>
      </c>
      <c r="K290" s="13">
        <f t="shared" ca="1" si="156"/>
        <v>1</v>
      </c>
      <c r="L290" s="13">
        <f t="shared" ca="1" si="156"/>
        <v>1</v>
      </c>
      <c r="M290" s="13">
        <f t="shared" ca="1" si="156"/>
        <v>0</v>
      </c>
      <c r="N290" s="13">
        <f t="shared" ca="1" si="156"/>
        <v>0</v>
      </c>
      <c r="O290" s="13">
        <f t="shared" ca="1" si="156"/>
        <v>0</v>
      </c>
      <c r="P290" s="13">
        <f t="shared" ca="1" si="135"/>
        <v>5</v>
      </c>
      <c r="Q290">
        <f t="shared" si="128"/>
        <v>3</v>
      </c>
      <c r="R290" s="13" t="str">
        <f t="shared" si="157"/>
        <v>3H</v>
      </c>
      <c r="S290" s="13" t="str">
        <f t="shared" si="157"/>
        <v>3J</v>
      </c>
      <c r="T290" s="13" t="str">
        <f t="shared" si="157"/>
        <v>3B</v>
      </c>
      <c r="U290" s="13" t="str">
        <f t="shared" si="157"/>
        <v>3A</v>
      </c>
      <c r="V290" s="13" t="str">
        <f t="shared" si="157"/>
        <v>3I</v>
      </c>
      <c r="W290" s="13" t="str">
        <f t="shared" si="157"/>
        <v>3G</v>
      </c>
      <c r="X290" s="13" t="str">
        <f t="shared" si="157"/>
        <v>3L</v>
      </c>
      <c r="Y290" s="13" t="str">
        <f t="shared" si="157"/>
        <v>3K</v>
      </c>
      <c r="AA290" s="13" t="str">
        <f t="shared" ca="1" si="136"/>
        <v/>
      </c>
      <c r="AB290" s="13" t="str">
        <f t="shared" ca="1" si="137"/>
        <v/>
      </c>
      <c r="AC290" s="13" t="str">
        <f t="shared" ca="1" si="138"/>
        <v/>
      </c>
      <c r="AD290" s="13" t="str">
        <f t="shared" ca="1" si="139"/>
        <v/>
      </c>
      <c r="AE290" s="13" t="str">
        <f t="shared" ca="1" si="140"/>
        <v/>
      </c>
      <c r="AF290" s="13" t="str">
        <f t="shared" ca="1" si="141"/>
        <v/>
      </c>
      <c r="AG290" s="13" t="str">
        <f t="shared" ca="1" si="142"/>
        <v/>
      </c>
      <c r="AH290" s="13" t="str">
        <f t="shared" ca="1" si="143"/>
        <v/>
      </c>
      <c r="AJ290" s="6" t="str">
        <f t="shared" ca="1" si="144"/>
        <v>3C3H</v>
      </c>
      <c r="AK290" s="13" t="str">
        <f t="shared" ca="1" si="145"/>
        <v>3G3G</v>
      </c>
      <c r="AL290" s="13" t="str">
        <f t="shared" ca="1" si="146"/>
        <v>3B3E</v>
      </c>
      <c r="AM290" s="13" t="str">
        <f t="shared" ca="1" si="147"/>
        <v>3D3C</v>
      </c>
      <c r="AN290" s="13" t="str">
        <f t="shared" ca="1" si="148"/>
        <v>3H3A</v>
      </c>
      <c r="AO290" s="13" t="str">
        <f t="shared" ca="1" si="149"/>
        <v>3F3F</v>
      </c>
      <c r="AP290" s="13" t="str">
        <f t="shared" ca="1" si="150"/>
        <v>3E3D</v>
      </c>
      <c r="AQ290" s="58" t="str">
        <f t="shared" ca="1" si="151"/>
        <v>3I3I</v>
      </c>
    </row>
    <row r="291" spans="1:43" x14ac:dyDescent="0.2">
      <c r="A291" t="s">
        <v>1432</v>
      </c>
      <c r="D291" s="13">
        <f t="shared" ca="1" si="156"/>
        <v>1</v>
      </c>
      <c r="E291" s="13">
        <f t="shared" ca="1" si="156"/>
        <v>1</v>
      </c>
      <c r="F291" s="13">
        <f t="shared" si="156"/>
        <v>0</v>
      </c>
      <c r="G291" s="13">
        <f t="shared" si="156"/>
        <v>0</v>
      </c>
      <c r="H291" s="13">
        <f t="shared" si="156"/>
        <v>0</v>
      </c>
      <c r="I291" s="13">
        <f t="shared" ca="1" si="156"/>
        <v>1</v>
      </c>
      <c r="J291" s="13">
        <f t="shared" si="156"/>
        <v>0</v>
      </c>
      <c r="K291" s="13">
        <f t="shared" ca="1" si="156"/>
        <v>1</v>
      </c>
      <c r="L291" s="13">
        <f t="shared" ca="1" si="156"/>
        <v>1</v>
      </c>
      <c r="M291" s="13">
        <f t="shared" ca="1" si="156"/>
        <v>0</v>
      </c>
      <c r="N291" s="13">
        <f t="shared" ca="1" si="156"/>
        <v>0</v>
      </c>
      <c r="O291" s="13">
        <f t="shared" ca="1" si="156"/>
        <v>0</v>
      </c>
      <c r="P291" s="13">
        <f t="shared" ca="1" si="135"/>
        <v>5</v>
      </c>
      <c r="Q291">
        <f t="shared" si="128"/>
        <v>3</v>
      </c>
      <c r="R291" s="13" t="str">
        <f t="shared" si="157"/>
        <v>3H</v>
      </c>
      <c r="S291" s="13" t="str">
        <f t="shared" si="157"/>
        <v>3J</v>
      </c>
      <c r="T291" s="13" t="str">
        <f t="shared" si="157"/>
        <v>3B</v>
      </c>
      <c r="U291" s="13" t="str">
        <f t="shared" si="157"/>
        <v>3A</v>
      </c>
      <c r="V291" s="13" t="str">
        <f t="shared" si="157"/>
        <v>3I</v>
      </c>
      <c r="W291" s="13" t="str">
        <f t="shared" si="157"/>
        <v>3F</v>
      </c>
      <c r="X291" s="13" t="str">
        <f t="shared" si="157"/>
        <v>3L</v>
      </c>
      <c r="Y291" s="13" t="str">
        <f t="shared" si="157"/>
        <v>3K</v>
      </c>
      <c r="AA291" s="13" t="str">
        <f t="shared" ca="1" si="136"/>
        <v/>
      </c>
      <c r="AB291" s="13" t="str">
        <f t="shared" ca="1" si="137"/>
        <v/>
      </c>
      <c r="AC291" s="13" t="str">
        <f t="shared" ca="1" si="138"/>
        <v/>
      </c>
      <c r="AD291" s="13" t="str">
        <f t="shared" ca="1" si="139"/>
        <v/>
      </c>
      <c r="AE291" s="13" t="str">
        <f t="shared" ca="1" si="140"/>
        <v/>
      </c>
      <c r="AF291" s="13" t="str">
        <f t="shared" ca="1" si="141"/>
        <v/>
      </c>
      <c r="AG291" s="13" t="str">
        <f t="shared" ca="1" si="142"/>
        <v/>
      </c>
      <c r="AH291" s="13" t="str">
        <f t="shared" ca="1" si="143"/>
        <v/>
      </c>
      <c r="AJ291" s="6" t="str">
        <f t="shared" ca="1" si="144"/>
        <v>3C3H</v>
      </c>
      <c r="AK291" s="13" t="str">
        <f t="shared" ca="1" si="145"/>
        <v>3G3G</v>
      </c>
      <c r="AL291" s="13" t="str">
        <f t="shared" ca="1" si="146"/>
        <v>3B3E</v>
      </c>
      <c r="AM291" s="13" t="str">
        <f t="shared" ca="1" si="147"/>
        <v>3D3C</v>
      </c>
      <c r="AN291" s="13" t="str">
        <f t="shared" ca="1" si="148"/>
        <v>3H3A</v>
      </c>
      <c r="AO291" s="13" t="str">
        <f t="shared" ca="1" si="149"/>
        <v>3F3F</v>
      </c>
      <c r="AP291" s="13" t="str">
        <f t="shared" ca="1" si="150"/>
        <v>3E3D</v>
      </c>
      <c r="AQ291" s="58" t="str">
        <f t="shared" ca="1" si="151"/>
        <v>3I3I</v>
      </c>
    </row>
    <row r="292" spans="1:43" x14ac:dyDescent="0.2">
      <c r="A292" t="s">
        <v>1433</v>
      </c>
      <c r="D292" s="13">
        <f t="shared" ca="1" si="156"/>
        <v>1</v>
      </c>
      <c r="E292" s="13">
        <f t="shared" ca="1" si="156"/>
        <v>1</v>
      </c>
      <c r="F292" s="13">
        <f t="shared" si="156"/>
        <v>0</v>
      </c>
      <c r="G292" s="13">
        <f t="shared" si="156"/>
        <v>0</v>
      </c>
      <c r="H292" s="13">
        <f t="shared" si="156"/>
        <v>0</v>
      </c>
      <c r="I292" s="13">
        <f t="shared" ca="1" si="156"/>
        <v>1</v>
      </c>
      <c r="J292" s="13">
        <f t="shared" ca="1" si="156"/>
        <v>1</v>
      </c>
      <c r="K292" s="13">
        <f t="shared" si="156"/>
        <v>0</v>
      </c>
      <c r="L292" s="13">
        <f t="shared" ca="1" si="156"/>
        <v>1</v>
      </c>
      <c r="M292" s="13">
        <f t="shared" ca="1" si="156"/>
        <v>0</v>
      </c>
      <c r="N292" s="13">
        <f t="shared" ca="1" si="156"/>
        <v>0</v>
      </c>
      <c r="O292" s="13">
        <f t="shared" ca="1" si="156"/>
        <v>0</v>
      </c>
      <c r="P292" s="13">
        <f t="shared" ca="1" si="135"/>
        <v>5</v>
      </c>
      <c r="Q292">
        <f t="shared" si="128"/>
        <v>3</v>
      </c>
      <c r="R292" s="13" t="str">
        <f t="shared" si="157"/>
        <v>3I</v>
      </c>
      <c r="S292" s="13" t="str">
        <f t="shared" si="157"/>
        <v>3J</v>
      </c>
      <c r="T292" s="13" t="str">
        <f t="shared" si="157"/>
        <v>3B</v>
      </c>
      <c r="U292" s="13" t="str">
        <f t="shared" si="157"/>
        <v>3F</v>
      </c>
      <c r="V292" s="13" t="str">
        <f t="shared" si="157"/>
        <v>3A</v>
      </c>
      <c r="W292" s="13" t="str">
        <f t="shared" si="157"/>
        <v>3G</v>
      </c>
      <c r="X292" s="13" t="str">
        <f t="shared" si="157"/>
        <v>3L</v>
      </c>
      <c r="Y292" s="13" t="str">
        <f t="shared" si="157"/>
        <v>3K</v>
      </c>
      <c r="AA292" s="13" t="str">
        <f t="shared" ca="1" si="136"/>
        <v/>
      </c>
      <c r="AB292" s="13" t="str">
        <f t="shared" ca="1" si="137"/>
        <v/>
      </c>
      <c r="AC292" s="13" t="str">
        <f t="shared" ca="1" si="138"/>
        <v/>
      </c>
      <c r="AD292" s="13" t="str">
        <f t="shared" ca="1" si="139"/>
        <v/>
      </c>
      <c r="AE292" s="13" t="str">
        <f t="shared" ca="1" si="140"/>
        <v/>
      </c>
      <c r="AF292" s="13" t="str">
        <f t="shared" ca="1" si="141"/>
        <v/>
      </c>
      <c r="AG292" s="13" t="str">
        <f t="shared" ca="1" si="142"/>
        <v/>
      </c>
      <c r="AH292" s="13" t="str">
        <f t="shared" ca="1" si="143"/>
        <v/>
      </c>
      <c r="AJ292" s="6" t="str">
        <f t="shared" ca="1" si="144"/>
        <v>3C3H</v>
      </c>
      <c r="AK292" s="13" t="str">
        <f t="shared" ca="1" si="145"/>
        <v>3G3G</v>
      </c>
      <c r="AL292" s="13" t="str">
        <f t="shared" ca="1" si="146"/>
        <v>3B3E</v>
      </c>
      <c r="AM292" s="13" t="str">
        <f t="shared" ca="1" si="147"/>
        <v>3D3C</v>
      </c>
      <c r="AN292" s="13" t="str">
        <f t="shared" ca="1" si="148"/>
        <v>3H3A</v>
      </c>
      <c r="AO292" s="13" t="str">
        <f t="shared" ca="1" si="149"/>
        <v>3F3F</v>
      </c>
      <c r="AP292" s="13" t="str">
        <f t="shared" ca="1" si="150"/>
        <v>3E3D</v>
      </c>
      <c r="AQ292" s="58" t="str">
        <f t="shared" ca="1" si="151"/>
        <v>3I3I</v>
      </c>
    </row>
    <row r="293" spans="1:43" x14ac:dyDescent="0.2">
      <c r="A293" t="s">
        <v>1434</v>
      </c>
      <c r="D293" s="13">
        <f t="shared" ca="1" si="156"/>
        <v>1</v>
      </c>
      <c r="E293" s="13">
        <f t="shared" ca="1" si="156"/>
        <v>1</v>
      </c>
      <c r="F293" s="13">
        <f t="shared" si="156"/>
        <v>0</v>
      </c>
      <c r="G293" s="13">
        <f t="shared" si="156"/>
        <v>0</v>
      </c>
      <c r="H293" s="13">
        <f t="shared" si="156"/>
        <v>0</v>
      </c>
      <c r="I293" s="13">
        <f t="shared" ca="1" si="156"/>
        <v>1</v>
      </c>
      <c r="J293" s="13">
        <f t="shared" ca="1" si="156"/>
        <v>1</v>
      </c>
      <c r="K293" s="13">
        <f t="shared" ca="1" si="156"/>
        <v>1</v>
      </c>
      <c r="L293" s="13">
        <f t="shared" si="156"/>
        <v>0</v>
      </c>
      <c r="M293" s="13">
        <f t="shared" ca="1" si="156"/>
        <v>0</v>
      </c>
      <c r="N293" s="13">
        <f t="shared" ca="1" si="156"/>
        <v>0</v>
      </c>
      <c r="O293" s="13">
        <f t="shared" ca="1" si="156"/>
        <v>0</v>
      </c>
      <c r="P293" s="13">
        <f t="shared" ca="1" si="135"/>
        <v>5</v>
      </c>
      <c r="Q293">
        <f t="shared" si="128"/>
        <v>3</v>
      </c>
      <c r="R293" s="13" t="str">
        <f t="shared" si="157"/>
        <v>3H</v>
      </c>
      <c r="S293" s="13" t="str">
        <f t="shared" si="157"/>
        <v>3J</v>
      </c>
      <c r="T293" s="13" t="str">
        <f t="shared" si="157"/>
        <v>3B</v>
      </c>
      <c r="U293" s="13" t="str">
        <f t="shared" si="157"/>
        <v>3F</v>
      </c>
      <c r="V293" s="13" t="str">
        <f t="shared" si="157"/>
        <v>3A</v>
      </c>
      <c r="W293" s="13" t="str">
        <f t="shared" si="157"/>
        <v>3G</v>
      </c>
      <c r="X293" s="13" t="str">
        <f t="shared" si="157"/>
        <v>3L</v>
      </c>
      <c r="Y293" s="13" t="str">
        <f t="shared" si="157"/>
        <v>3K</v>
      </c>
      <c r="AA293" s="13" t="str">
        <f t="shared" ca="1" si="136"/>
        <v/>
      </c>
      <c r="AB293" s="13" t="str">
        <f t="shared" ca="1" si="137"/>
        <v/>
      </c>
      <c r="AC293" s="13" t="str">
        <f t="shared" ca="1" si="138"/>
        <v/>
      </c>
      <c r="AD293" s="13" t="str">
        <f t="shared" ca="1" si="139"/>
        <v/>
      </c>
      <c r="AE293" s="13" t="str">
        <f t="shared" ca="1" si="140"/>
        <v/>
      </c>
      <c r="AF293" s="13" t="str">
        <f t="shared" ca="1" si="141"/>
        <v/>
      </c>
      <c r="AG293" s="13" t="str">
        <f t="shared" ca="1" si="142"/>
        <v/>
      </c>
      <c r="AH293" s="13" t="str">
        <f t="shared" ca="1" si="143"/>
        <v/>
      </c>
      <c r="AJ293" s="6" t="str">
        <f t="shared" ca="1" si="144"/>
        <v>3C3H</v>
      </c>
      <c r="AK293" s="13" t="str">
        <f t="shared" ca="1" si="145"/>
        <v>3G3G</v>
      </c>
      <c r="AL293" s="13" t="str">
        <f t="shared" ca="1" si="146"/>
        <v>3B3E</v>
      </c>
      <c r="AM293" s="13" t="str">
        <f t="shared" ca="1" si="147"/>
        <v>3D3C</v>
      </c>
      <c r="AN293" s="13" t="str">
        <f t="shared" ca="1" si="148"/>
        <v>3H3A</v>
      </c>
      <c r="AO293" s="13" t="str">
        <f t="shared" ca="1" si="149"/>
        <v>3F3F</v>
      </c>
      <c r="AP293" s="13" t="str">
        <f t="shared" ca="1" si="150"/>
        <v>3E3D</v>
      </c>
      <c r="AQ293" s="58" t="str">
        <f t="shared" ca="1" si="151"/>
        <v>3I3I</v>
      </c>
    </row>
    <row r="294" spans="1:43" x14ac:dyDescent="0.2">
      <c r="A294" t="s">
        <v>1435</v>
      </c>
      <c r="D294" s="13">
        <f t="shared" ca="1" si="156"/>
        <v>1</v>
      </c>
      <c r="E294" s="13">
        <f t="shared" ca="1" si="156"/>
        <v>1</v>
      </c>
      <c r="F294" s="13">
        <f t="shared" si="156"/>
        <v>0</v>
      </c>
      <c r="G294" s="13">
        <f t="shared" si="156"/>
        <v>0</v>
      </c>
      <c r="H294" s="13">
        <f t="shared" si="156"/>
        <v>0</v>
      </c>
      <c r="I294" s="13">
        <f t="shared" ca="1" si="156"/>
        <v>1</v>
      </c>
      <c r="J294" s="13">
        <f t="shared" ca="1" si="156"/>
        <v>1</v>
      </c>
      <c r="K294" s="13">
        <f t="shared" ca="1" si="156"/>
        <v>1</v>
      </c>
      <c r="L294" s="13">
        <f t="shared" ca="1" si="156"/>
        <v>1</v>
      </c>
      <c r="M294" s="13">
        <f t="shared" si="156"/>
        <v>0</v>
      </c>
      <c r="N294" s="13">
        <f t="shared" ca="1" si="156"/>
        <v>0</v>
      </c>
      <c r="O294" s="13">
        <f t="shared" ca="1" si="156"/>
        <v>0</v>
      </c>
      <c r="P294" s="13">
        <f t="shared" ca="1" si="135"/>
        <v>6</v>
      </c>
      <c r="Q294">
        <f t="shared" si="128"/>
        <v>3</v>
      </c>
      <c r="R294" s="13" t="str">
        <f t="shared" si="157"/>
        <v>3H</v>
      </c>
      <c r="S294" s="13" t="str">
        <f t="shared" si="157"/>
        <v>3G</v>
      </c>
      <c r="T294" s="13" t="str">
        <f t="shared" si="157"/>
        <v>3B</v>
      </c>
      <c r="U294" s="13" t="str">
        <f t="shared" si="157"/>
        <v>3A</v>
      </c>
      <c r="V294" s="13" t="str">
        <f t="shared" si="157"/>
        <v>3I</v>
      </c>
      <c r="W294" s="13" t="str">
        <f t="shared" si="157"/>
        <v>3F</v>
      </c>
      <c r="X294" s="13" t="str">
        <f t="shared" si="157"/>
        <v>3L</v>
      </c>
      <c r="Y294" s="13" t="str">
        <f t="shared" si="157"/>
        <v>3K</v>
      </c>
      <c r="AA294" s="13" t="str">
        <f t="shared" ca="1" si="136"/>
        <v/>
      </c>
      <c r="AB294" s="13" t="str">
        <f t="shared" ca="1" si="137"/>
        <v/>
      </c>
      <c r="AC294" s="13" t="str">
        <f t="shared" ca="1" si="138"/>
        <v/>
      </c>
      <c r="AD294" s="13" t="str">
        <f t="shared" ca="1" si="139"/>
        <v/>
      </c>
      <c r="AE294" s="13" t="str">
        <f t="shared" ca="1" si="140"/>
        <v/>
      </c>
      <c r="AF294" s="13" t="str">
        <f t="shared" ca="1" si="141"/>
        <v/>
      </c>
      <c r="AG294" s="13" t="str">
        <f t="shared" ca="1" si="142"/>
        <v/>
      </c>
      <c r="AH294" s="13" t="str">
        <f t="shared" ca="1" si="143"/>
        <v/>
      </c>
      <c r="AJ294" s="6" t="str">
        <f t="shared" ca="1" si="144"/>
        <v>3C3H</v>
      </c>
      <c r="AK294" s="13" t="str">
        <f t="shared" ca="1" si="145"/>
        <v>3G3G</v>
      </c>
      <c r="AL294" s="13" t="str">
        <f t="shared" ca="1" si="146"/>
        <v>3B3E</v>
      </c>
      <c r="AM294" s="13" t="str">
        <f t="shared" ca="1" si="147"/>
        <v>3D3C</v>
      </c>
      <c r="AN294" s="13" t="str">
        <f t="shared" ca="1" si="148"/>
        <v>3H3A</v>
      </c>
      <c r="AO294" s="13" t="str">
        <f t="shared" ca="1" si="149"/>
        <v>3F3F</v>
      </c>
      <c r="AP294" s="13" t="str">
        <f t="shared" ca="1" si="150"/>
        <v>3E3D</v>
      </c>
      <c r="AQ294" s="58" t="str">
        <f t="shared" ca="1" si="151"/>
        <v>3I3I</v>
      </c>
    </row>
    <row r="295" spans="1:43" x14ac:dyDescent="0.2">
      <c r="A295" t="s">
        <v>1436</v>
      </c>
      <c r="D295" s="13">
        <f t="shared" ref="D295:O304" ca="1" si="158">IF(IFERROR(FIND(D$3,$A295),0)&gt;0,D$4,0)</f>
        <v>1</v>
      </c>
      <c r="E295" s="13">
        <f t="shared" ca="1" si="158"/>
        <v>1</v>
      </c>
      <c r="F295" s="13">
        <f t="shared" si="158"/>
        <v>0</v>
      </c>
      <c r="G295" s="13">
        <f t="shared" si="158"/>
        <v>0</v>
      </c>
      <c r="H295" s="13">
        <f t="shared" si="158"/>
        <v>0</v>
      </c>
      <c r="I295" s="13">
        <f t="shared" ca="1" si="158"/>
        <v>1</v>
      </c>
      <c r="J295" s="13">
        <f t="shared" ca="1" si="158"/>
        <v>1</v>
      </c>
      <c r="K295" s="13">
        <f t="shared" ca="1" si="158"/>
        <v>1</v>
      </c>
      <c r="L295" s="13">
        <f t="shared" ca="1" si="158"/>
        <v>1</v>
      </c>
      <c r="M295" s="13">
        <f t="shared" ca="1" si="158"/>
        <v>0</v>
      </c>
      <c r="N295" s="13">
        <f t="shared" si="158"/>
        <v>0</v>
      </c>
      <c r="O295" s="13">
        <f t="shared" ca="1" si="158"/>
        <v>0</v>
      </c>
      <c r="P295" s="13">
        <f t="shared" ca="1" si="135"/>
        <v>6</v>
      </c>
      <c r="Q295">
        <f t="shared" si="128"/>
        <v>3</v>
      </c>
      <c r="R295" s="13" t="str">
        <f t="shared" ref="R295:Y304" si="159">RIGHT(LEFT($A295,R$3+$Q295),2)</f>
        <v>3H</v>
      </c>
      <c r="S295" s="13" t="str">
        <f t="shared" si="159"/>
        <v>3J</v>
      </c>
      <c r="T295" s="13" t="str">
        <f t="shared" si="159"/>
        <v>3B</v>
      </c>
      <c r="U295" s="13" t="str">
        <f t="shared" si="159"/>
        <v>3F</v>
      </c>
      <c r="V295" s="13" t="str">
        <f t="shared" si="159"/>
        <v>3A</v>
      </c>
      <c r="W295" s="13" t="str">
        <f t="shared" si="159"/>
        <v>3G</v>
      </c>
      <c r="X295" s="13" t="str">
        <f t="shared" si="159"/>
        <v>3L</v>
      </c>
      <c r="Y295" s="13" t="str">
        <f t="shared" si="159"/>
        <v>3I</v>
      </c>
      <c r="AA295" s="13" t="str">
        <f t="shared" ca="1" si="136"/>
        <v/>
      </c>
      <c r="AB295" s="13" t="str">
        <f t="shared" ca="1" si="137"/>
        <v/>
      </c>
      <c r="AC295" s="13" t="str">
        <f t="shared" ca="1" si="138"/>
        <v/>
      </c>
      <c r="AD295" s="13" t="str">
        <f t="shared" ca="1" si="139"/>
        <v/>
      </c>
      <c r="AE295" s="13" t="str">
        <f t="shared" ca="1" si="140"/>
        <v/>
      </c>
      <c r="AF295" s="13" t="str">
        <f t="shared" ca="1" si="141"/>
        <v/>
      </c>
      <c r="AG295" s="13" t="str">
        <f t="shared" ca="1" si="142"/>
        <v/>
      </c>
      <c r="AH295" s="13" t="str">
        <f t="shared" ca="1" si="143"/>
        <v/>
      </c>
      <c r="AJ295" s="6" t="str">
        <f t="shared" ca="1" si="144"/>
        <v>3C3H</v>
      </c>
      <c r="AK295" s="13" t="str">
        <f t="shared" ca="1" si="145"/>
        <v>3G3G</v>
      </c>
      <c r="AL295" s="13" t="str">
        <f t="shared" ca="1" si="146"/>
        <v>3B3E</v>
      </c>
      <c r="AM295" s="13" t="str">
        <f t="shared" ca="1" si="147"/>
        <v>3D3C</v>
      </c>
      <c r="AN295" s="13" t="str">
        <f t="shared" ca="1" si="148"/>
        <v>3H3A</v>
      </c>
      <c r="AO295" s="13" t="str">
        <f t="shared" ca="1" si="149"/>
        <v>3F3F</v>
      </c>
      <c r="AP295" s="13" t="str">
        <f t="shared" ca="1" si="150"/>
        <v>3E3D</v>
      </c>
      <c r="AQ295" s="58" t="str">
        <f t="shared" ca="1" si="151"/>
        <v>3I3I</v>
      </c>
    </row>
    <row r="296" spans="1:43" x14ac:dyDescent="0.2">
      <c r="A296" t="s">
        <v>1437</v>
      </c>
      <c r="D296" s="13">
        <f t="shared" ca="1" si="158"/>
        <v>1</v>
      </c>
      <c r="E296" s="13">
        <f t="shared" ca="1" si="158"/>
        <v>1</v>
      </c>
      <c r="F296" s="13">
        <f t="shared" si="158"/>
        <v>0</v>
      </c>
      <c r="G296" s="13">
        <f t="shared" si="158"/>
        <v>0</v>
      </c>
      <c r="H296" s="13">
        <f t="shared" si="158"/>
        <v>0</v>
      </c>
      <c r="I296" s="13">
        <f t="shared" ca="1" si="158"/>
        <v>1</v>
      </c>
      <c r="J296" s="13">
        <f t="shared" ca="1" si="158"/>
        <v>1</v>
      </c>
      <c r="K296" s="13">
        <f t="shared" ca="1" si="158"/>
        <v>1</v>
      </c>
      <c r="L296" s="13">
        <f t="shared" ca="1" si="158"/>
        <v>1</v>
      </c>
      <c r="M296" s="13">
        <f t="shared" ca="1" si="158"/>
        <v>0</v>
      </c>
      <c r="N296" s="13">
        <f t="shared" ca="1" si="158"/>
        <v>0</v>
      </c>
      <c r="O296" s="13">
        <f t="shared" si="158"/>
        <v>0</v>
      </c>
      <c r="P296" s="13">
        <f t="shared" ca="1" si="135"/>
        <v>6</v>
      </c>
      <c r="Q296">
        <f t="shared" si="128"/>
        <v>3</v>
      </c>
      <c r="R296" s="13" t="str">
        <f t="shared" si="159"/>
        <v>3H</v>
      </c>
      <c r="S296" s="13" t="str">
        <f t="shared" si="159"/>
        <v>3J</v>
      </c>
      <c r="T296" s="13" t="str">
        <f t="shared" si="159"/>
        <v>3B</v>
      </c>
      <c r="U296" s="13" t="str">
        <f t="shared" si="159"/>
        <v>3F</v>
      </c>
      <c r="V296" s="13" t="str">
        <f t="shared" si="159"/>
        <v>3A</v>
      </c>
      <c r="W296" s="13" t="str">
        <f t="shared" si="159"/>
        <v>3G</v>
      </c>
      <c r="X296" s="13" t="str">
        <f t="shared" si="159"/>
        <v>3I</v>
      </c>
      <c r="Y296" s="13" t="str">
        <f t="shared" si="159"/>
        <v>3K</v>
      </c>
      <c r="AA296" s="13" t="str">
        <f t="shared" ca="1" si="136"/>
        <v/>
      </c>
      <c r="AB296" s="13" t="str">
        <f t="shared" ca="1" si="137"/>
        <v/>
      </c>
      <c r="AC296" s="13" t="str">
        <f t="shared" ca="1" si="138"/>
        <v/>
      </c>
      <c r="AD296" s="13" t="str">
        <f t="shared" ca="1" si="139"/>
        <v/>
      </c>
      <c r="AE296" s="13" t="str">
        <f t="shared" ca="1" si="140"/>
        <v/>
      </c>
      <c r="AF296" s="13" t="str">
        <f t="shared" ca="1" si="141"/>
        <v/>
      </c>
      <c r="AG296" s="13" t="str">
        <f t="shared" ca="1" si="142"/>
        <v/>
      </c>
      <c r="AH296" s="13" t="str">
        <f t="shared" ca="1" si="143"/>
        <v/>
      </c>
      <c r="AJ296" s="6" t="str">
        <f t="shared" ca="1" si="144"/>
        <v>3C3H</v>
      </c>
      <c r="AK296" s="13" t="str">
        <f t="shared" ca="1" si="145"/>
        <v>3G3G</v>
      </c>
      <c r="AL296" s="13" t="str">
        <f t="shared" ca="1" si="146"/>
        <v>3B3E</v>
      </c>
      <c r="AM296" s="13" t="str">
        <f t="shared" ca="1" si="147"/>
        <v>3D3C</v>
      </c>
      <c r="AN296" s="13" t="str">
        <f t="shared" ca="1" si="148"/>
        <v>3H3A</v>
      </c>
      <c r="AO296" s="13" t="str">
        <f t="shared" ca="1" si="149"/>
        <v>3F3F</v>
      </c>
      <c r="AP296" s="13" t="str">
        <f t="shared" ca="1" si="150"/>
        <v>3E3D</v>
      </c>
      <c r="AQ296" s="58" t="str">
        <f t="shared" ca="1" si="151"/>
        <v>3I3I</v>
      </c>
    </row>
    <row r="297" spans="1:43" x14ac:dyDescent="0.2">
      <c r="A297" t="s">
        <v>1438</v>
      </c>
      <c r="D297" s="13">
        <f t="shared" ca="1" si="158"/>
        <v>1</v>
      </c>
      <c r="E297" s="13">
        <f t="shared" ca="1" si="158"/>
        <v>1</v>
      </c>
      <c r="F297" s="13">
        <f t="shared" si="158"/>
        <v>0</v>
      </c>
      <c r="G297" s="13">
        <f t="shared" si="158"/>
        <v>0</v>
      </c>
      <c r="H297" s="13">
        <f t="shared" ca="1" si="158"/>
        <v>1</v>
      </c>
      <c r="I297" s="13">
        <f t="shared" si="158"/>
        <v>0</v>
      </c>
      <c r="J297" s="13">
        <f t="shared" si="158"/>
        <v>0</v>
      </c>
      <c r="K297" s="13">
        <f t="shared" ca="1" si="158"/>
        <v>1</v>
      </c>
      <c r="L297" s="13">
        <f t="shared" ca="1" si="158"/>
        <v>1</v>
      </c>
      <c r="M297" s="13">
        <f t="shared" ca="1" si="158"/>
        <v>0</v>
      </c>
      <c r="N297" s="13">
        <f t="shared" ca="1" si="158"/>
        <v>0</v>
      </c>
      <c r="O297" s="13">
        <f t="shared" ca="1" si="158"/>
        <v>0</v>
      </c>
      <c r="P297" s="13">
        <f t="shared" ca="1" si="135"/>
        <v>5</v>
      </c>
      <c r="Q297">
        <f t="shared" ref="Q297:Q360" si="160">Q296</f>
        <v>3</v>
      </c>
      <c r="R297" s="13" t="str">
        <f t="shared" si="159"/>
        <v>3E</v>
      </c>
      <c r="S297" s="13" t="str">
        <f t="shared" si="159"/>
        <v>3J</v>
      </c>
      <c r="T297" s="13" t="str">
        <f t="shared" si="159"/>
        <v>3B</v>
      </c>
      <c r="U297" s="13" t="str">
        <f t="shared" si="159"/>
        <v>3A</v>
      </c>
      <c r="V297" s="13" t="str">
        <f t="shared" si="159"/>
        <v>3I</v>
      </c>
      <c r="W297" s="13" t="str">
        <f t="shared" si="159"/>
        <v>3H</v>
      </c>
      <c r="X297" s="13" t="str">
        <f t="shared" si="159"/>
        <v>3L</v>
      </c>
      <c r="Y297" s="13" t="str">
        <f t="shared" si="159"/>
        <v>3K</v>
      </c>
      <c r="AA297" s="13" t="str">
        <f t="shared" ca="1" si="136"/>
        <v/>
      </c>
      <c r="AB297" s="13" t="str">
        <f t="shared" ca="1" si="137"/>
        <v/>
      </c>
      <c r="AC297" s="13" t="str">
        <f t="shared" ca="1" si="138"/>
        <v/>
      </c>
      <c r="AD297" s="13" t="str">
        <f t="shared" ca="1" si="139"/>
        <v/>
      </c>
      <c r="AE297" s="13" t="str">
        <f t="shared" ca="1" si="140"/>
        <v/>
      </c>
      <c r="AF297" s="13" t="str">
        <f t="shared" ca="1" si="141"/>
        <v/>
      </c>
      <c r="AG297" s="13" t="str">
        <f t="shared" ca="1" si="142"/>
        <v/>
      </c>
      <c r="AH297" s="13" t="str">
        <f t="shared" ca="1" si="143"/>
        <v/>
      </c>
      <c r="AJ297" s="6" t="str">
        <f t="shared" ca="1" si="144"/>
        <v>3C3H</v>
      </c>
      <c r="AK297" s="13" t="str">
        <f t="shared" ca="1" si="145"/>
        <v>3G3G</v>
      </c>
      <c r="AL297" s="13" t="str">
        <f t="shared" ca="1" si="146"/>
        <v>3B3E</v>
      </c>
      <c r="AM297" s="13" t="str">
        <f t="shared" ca="1" si="147"/>
        <v>3D3C</v>
      </c>
      <c r="AN297" s="13" t="str">
        <f t="shared" ca="1" si="148"/>
        <v>3H3A</v>
      </c>
      <c r="AO297" s="13" t="str">
        <f t="shared" ca="1" si="149"/>
        <v>3F3F</v>
      </c>
      <c r="AP297" s="13" t="str">
        <f t="shared" ca="1" si="150"/>
        <v>3E3D</v>
      </c>
      <c r="AQ297" s="58" t="str">
        <f t="shared" ca="1" si="151"/>
        <v>3I3I</v>
      </c>
    </row>
    <row r="298" spans="1:43" x14ac:dyDescent="0.2">
      <c r="A298" t="s">
        <v>1439</v>
      </c>
      <c r="D298" s="13">
        <f t="shared" ca="1" si="158"/>
        <v>1</v>
      </c>
      <c r="E298" s="13">
        <f t="shared" ca="1" si="158"/>
        <v>1</v>
      </c>
      <c r="F298" s="13">
        <f t="shared" si="158"/>
        <v>0</v>
      </c>
      <c r="G298" s="13">
        <f t="shared" si="158"/>
        <v>0</v>
      </c>
      <c r="H298" s="13">
        <f t="shared" ca="1" si="158"/>
        <v>1</v>
      </c>
      <c r="I298" s="13">
        <f t="shared" si="158"/>
        <v>0</v>
      </c>
      <c r="J298" s="13">
        <f t="shared" ca="1" si="158"/>
        <v>1</v>
      </c>
      <c r="K298" s="13">
        <f t="shared" si="158"/>
        <v>0</v>
      </c>
      <c r="L298" s="13">
        <f t="shared" ca="1" si="158"/>
        <v>1</v>
      </c>
      <c r="M298" s="13">
        <f t="shared" ca="1" si="158"/>
        <v>0</v>
      </c>
      <c r="N298" s="13">
        <f t="shared" ca="1" si="158"/>
        <v>0</v>
      </c>
      <c r="O298" s="13">
        <f t="shared" ca="1" si="158"/>
        <v>0</v>
      </c>
      <c r="P298" s="13">
        <f t="shared" ca="1" si="135"/>
        <v>5</v>
      </c>
      <c r="Q298">
        <f t="shared" si="160"/>
        <v>3</v>
      </c>
      <c r="R298" s="13" t="str">
        <f t="shared" si="159"/>
        <v>3E</v>
      </c>
      <c r="S298" s="13" t="str">
        <f t="shared" si="159"/>
        <v>3J</v>
      </c>
      <c r="T298" s="13" t="str">
        <f t="shared" si="159"/>
        <v>3B</v>
      </c>
      <c r="U298" s="13" t="str">
        <f t="shared" si="159"/>
        <v>3A</v>
      </c>
      <c r="V298" s="13" t="str">
        <f t="shared" si="159"/>
        <v>3I</v>
      </c>
      <c r="W298" s="13" t="str">
        <f t="shared" si="159"/>
        <v>3G</v>
      </c>
      <c r="X298" s="13" t="str">
        <f t="shared" si="159"/>
        <v>3L</v>
      </c>
      <c r="Y298" s="13" t="str">
        <f t="shared" si="159"/>
        <v>3K</v>
      </c>
      <c r="AA298" s="13" t="str">
        <f t="shared" ca="1" si="136"/>
        <v/>
      </c>
      <c r="AB298" s="13" t="str">
        <f t="shared" ca="1" si="137"/>
        <v/>
      </c>
      <c r="AC298" s="13" t="str">
        <f t="shared" ca="1" si="138"/>
        <v/>
      </c>
      <c r="AD298" s="13" t="str">
        <f t="shared" ca="1" si="139"/>
        <v/>
      </c>
      <c r="AE298" s="13" t="str">
        <f t="shared" ca="1" si="140"/>
        <v/>
      </c>
      <c r="AF298" s="13" t="str">
        <f t="shared" ca="1" si="141"/>
        <v/>
      </c>
      <c r="AG298" s="13" t="str">
        <f t="shared" ca="1" si="142"/>
        <v/>
      </c>
      <c r="AH298" s="13" t="str">
        <f t="shared" ca="1" si="143"/>
        <v/>
      </c>
      <c r="AJ298" s="6" t="str">
        <f t="shared" ca="1" si="144"/>
        <v>3C3H</v>
      </c>
      <c r="AK298" s="13" t="str">
        <f t="shared" ca="1" si="145"/>
        <v>3G3G</v>
      </c>
      <c r="AL298" s="13" t="str">
        <f t="shared" ca="1" si="146"/>
        <v>3B3E</v>
      </c>
      <c r="AM298" s="13" t="str">
        <f t="shared" ca="1" si="147"/>
        <v>3D3C</v>
      </c>
      <c r="AN298" s="13" t="str">
        <f t="shared" ca="1" si="148"/>
        <v>3H3A</v>
      </c>
      <c r="AO298" s="13" t="str">
        <f t="shared" ca="1" si="149"/>
        <v>3F3F</v>
      </c>
      <c r="AP298" s="13" t="str">
        <f t="shared" ca="1" si="150"/>
        <v>3E3D</v>
      </c>
      <c r="AQ298" s="58" t="str">
        <f t="shared" ca="1" si="151"/>
        <v>3I3I</v>
      </c>
    </row>
    <row r="299" spans="1:43" x14ac:dyDescent="0.2">
      <c r="A299" t="s">
        <v>1440</v>
      </c>
      <c r="D299" s="13">
        <f t="shared" ca="1" si="158"/>
        <v>1</v>
      </c>
      <c r="E299" s="13">
        <f t="shared" ca="1" si="158"/>
        <v>1</v>
      </c>
      <c r="F299" s="13">
        <f t="shared" si="158"/>
        <v>0</v>
      </c>
      <c r="G299" s="13">
        <f t="shared" si="158"/>
        <v>0</v>
      </c>
      <c r="H299" s="13">
        <f t="shared" ca="1" si="158"/>
        <v>1</v>
      </c>
      <c r="I299" s="13">
        <f t="shared" si="158"/>
        <v>0</v>
      </c>
      <c r="J299" s="13">
        <f t="shared" ca="1" si="158"/>
        <v>1</v>
      </c>
      <c r="K299" s="13">
        <f t="shared" ca="1" si="158"/>
        <v>1</v>
      </c>
      <c r="L299" s="13">
        <f t="shared" si="158"/>
        <v>0</v>
      </c>
      <c r="M299" s="13">
        <f t="shared" ca="1" si="158"/>
        <v>0</v>
      </c>
      <c r="N299" s="13">
        <f t="shared" ca="1" si="158"/>
        <v>0</v>
      </c>
      <c r="O299" s="13">
        <f t="shared" ca="1" si="158"/>
        <v>0</v>
      </c>
      <c r="P299" s="13">
        <f t="shared" ca="1" si="135"/>
        <v>5</v>
      </c>
      <c r="Q299">
        <f t="shared" si="160"/>
        <v>3</v>
      </c>
      <c r="R299" s="13" t="str">
        <f t="shared" si="159"/>
        <v>3E</v>
      </c>
      <c r="S299" s="13" t="str">
        <f t="shared" si="159"/>
        <v>3J</v>
      </c>
      <c r="T299" s="13" t="str">
        <f t="shared" si="159"/>
        <v>3B</v>
      </c>
      <c r="U299" s="13" t="str">
        <f t="shared" si="159"/>
        <v>3A</v>
      </c>
      <c r="V299" s="13" t="str">
        <f t="shared" si="159"/>
        <v>3H</v>
      </c>
      <c r="W299" s="13" t="str">
        <f t="shared" si="159"/>
        <v>3G</v>
      </c>
      <c r="X299" s="13" t="str">
        <f t="shared" si="159"/>
        <v>3L</v>
      </c>
      <c r="Y299" s="13" t="str">
        <f t="shared" si="159"/>
        <v>3K</v>
      </c>
      <c r="AA299" s="13" t="str">
        <f t="shared" ca="1" si="136"/>
        <v/>
      </c>
      <c r="AB299" s="13" t="str">
        <f t="shared" ca="1" si="137"/>
        <v/>
      </c>
      <c r="AC299" s="13" t="str">
        <f t="shared" ca="1" si="138"/>
        <v/>
      </c>
      <c r="AD299" s="13" t="str">
        <f t="shared" ca="1" si="139"/>
        <v/>
      </c>
      <c r="AE299" s="13" t="str">
        <f t="shared" ca="1" si="140"/>
        <v/>
      </c>
      <c r="AF299" s="13" t="str">
        <f t="shared" ca="1" si="141"/>
        <v/>
      </c>
      <c r="AG299" s="13" t="str">
        <f t="shared" ca="1" si="142"/>
        <v/>
      </c>
      <c r="AH299" s="13" t="str">
        <f t="shared" ca="1" si="143"/>
        <v/>
      </c>
      <c r="AJ299" s="6" t="str">
        <f t="shared" ca="1" si="144"/>
        <v>3C3H</v>
      </c>
      <c r="AK299" s="13" t="str">
        <f t="shared" ca="1" si="145"/>
        <v>3G3G</v>
      </c>
      <c r="AL299" s="13" t="str">
        <f t="shared" ca="1" si="146"/>
        <v>3B3E</v>
      </c>
      <c r="AM299" s="13" t="str">
        <f t="shared" ca="1" si="147"/>
        <v>3D3C</v>
      </c>
      <c r="AN299" s="13" t="str">
        <f t="shared" ca="1" si="148"/>
        <v>3H3A</v>
      </c>
      <c r="AO299" s="13" t="str">
        <f t="shared" ca="1" si="149"/>
        <v>3F3F</v>
      </c>
      <c r="AP299" s="13" t="str">
        <f t="shared" ca="1" si="150"/>
        <v>3E3D</v>
      </c>
      <c r="AQ299" s="58" t="str">
        <f t="shared" ca="1" si="151"/>
        <v>3I3I</v>
      </c>
    </row>
    <row r="300" spans="1:43" x14ac:dyDescent="0.2">
      <c r="A300" t="s">
        <v>1441</v>
      </c>
      <c r="D300" s="13">
        <f t="shared" ca="1" si="158"/>
        <v>1</v>
      </c>
      <c r="E300" s="13">
        <f t="shared" ca="1" si="158"/>
        <v>1</v>
      </c>
      <c r="F300" s="13">
        <f t="shared" si="158"/>
        <v>0</v>
      </c>
      <c r="G300" s="13">
        <f t="shared" si="158"/>
        <v>0</v>
      </c>
      <c r="H300" s="13">
        <f t="shared" ca="1" si="158"/>
        <v>1</v>
      </c>
      <c r="I300" s="13">
        <f t="shared" si="158"/>
        <v>0</v>
      </c>
      <c r="J300" s="13">
        <f t="shared" ca="1" si="158"/>
        <v>1</v>
      </c>
      <c r="K300" s="13">
        <f t="shared" ca="1" si="158"/>
        <v>1</v>
      </c>
      <c r="L300" s="13">
        <f t="shared" ca="1" si="158"/>
        <v>1</v>
      </c>
      <c r="M300" s="13">
        <f t="shared" si="158"/>
        <v>0</v>
      </c>
      <c r="N300" s="13">
        <f t="shared" ca="1" si="158"/>
        <v>0</v>
      </c>
      <c r="O300" s="13">
        <f t="shared" ca="1" si="158"/>
        <v>0</v>
      </c>
      <c r="P300" s="13">
        <f t="shared" ca="1" si="135"/>
        <v>6</v>
      </c>
      <c r="Q300">
        <f t="shared" si="160"/>
        <v>3</v>
      </c>
      <c r="R300" s="13" t="str">
        <f t="shared" si="159"/>
        <v>3E</v>
      </c>
      <c r="S300" s="13" t="str">
        <f t="shared" si="159"/>
        <v>3G</v>
      </c>
      <c r="T300" s="13" t="str">
        <f t="shared" si="159"/>
        <v>3B</v>
      </c>
      <c r="U300" s="13" t="str">
        <f t="shared" si="159"/>
        <v>3A</v>
      </c>
      <c r="V300" s="13" t="str">
        <f t="shared" si="159"/>
        <v>3I</v>
      </c>
      <c r="W300" s="13" t="str">
        <f t="shared" si="159"/>
        <v>3H</v>
      </c>
      <c r="X300" s="13" t="str">
        <f t="shared" si="159"/>
        <v>3L</v>
      </c>
      <c r="Y300" s="13" t="str">
        <f t="shared" si="159"/>
        <v>3K</v>
      </c>
      <c r="AA300" s="13" t="str">
        <f t="shared" ca="1" si="136"/>
        <v/>
      </c>
      <c r="AB300" s="13" t="str">
        <f t="shared" ca="1" si="137"/>
        <v/>
      </c>
      <c r="AC300" s="13" t="str">
        <f t="shared" ca="1" si="138"/>
        <v/>
      </c>
      <c r="AD300" s="13" t="str">
        <f t="shared" ca="1" si="139"/>
        <v/>
      </c>
      <c r="AE300" s="13" t="str">
        <f t="shared" ca="1" si="140"/>
        <v/>
      </c>
      <c r="AF300" s="13" t="str">
        <f t="shared" ca="1" si="141"/>
        <v/>
      </c>
      <c r="AG300" s="13" t="str">
        <f t="shared" ca="1" si="142"/>
        <v/>
      </c>
      <c r="AH300" s="13" t="str">
        <f t="shared" ca="1" si="143"/>
        <v/>
      </c>
      <c r="AJ300" s="6" t="str">
        <f t="shared" ca="1" si="144"/>
        <v>3C3H</v>
      </c>
      <c r="AK300" s="13" t="str">
        <f t="shared" ca="1" si="145"/>
        <v>3G3G</v>
      </c>
      <c r="AL300" s="13" t="str">
        <f t="shared" ca="1" si="146"/>
        <v>3B3E</v>
      </c>
      <c r="AM300" s="13" t="str">
        <f t="shared" ca="1" si="147"/>
        <v>3D3C</v>
      </c>
      <c r="AN300" s="13" t="str">
        <f t="shared" ca="1" si="148"/>
        <v>3H3A</v>
      </c>
      <c r="AO300" s="13" t="str">
        <f t="shared" ca="1" si="149"/>
        <v>3F3F</v>
      </c>
      <c r="AP300" s="13" t="str">
        <f t="shared" ca="1" si="150"/>
        <v>3E3D</v>
      </c>
      <c r="AQ300" s="58" t="str">
        <f t="shared" ca="1" si="151"/>
        <v>3I3I</v>
      </c>
    </row>
    <row r="301" spans="1:43" x14ac:dyDescent="0.2">
      <c r="A301" t="s">
        <v>1442</v>
      </c>
      <c r="D301" s="13">
        <f t="shared" ca="1" si="158"/>
        <v>1</v>
      </c>
      <c r="E301" s="13">
        <f t="shared" ca="1" si="158"/>
        <v>1</v>
      </c>
      <c r="F301" s="13">
        <f t="shared" si="158"/>
        <v>0</v>
      </c>
      <c r="G301" s="13">
        <f t="shared" si="158"/>
        <v>0</v>
      </c>
      <c r="H301" s="13">
        <f t="shared" ca="1" si="158"/>
        <v>1</v>
      </c>
      <c r="I301" s="13">
        <f t="shared" si="158"/>
        <v>0</v>
      </c>
      <c r="J301" s="13">
        <f t="shared" ca="1" si="158"/>
        <v>1</v>
      </c>
      <c r="K301" s="13">
        <f t="shared" ca="1" si="158"/>
        <v>1</v>
      </c>
      <c r="L301" s="13">
        <f t="shared" ca="1" si="158"/>
        <v>1</v>
      </c>
      <c r="M301" s="13">
        <f t="shared" ca="1" si="158"/>
        <v>0</v>
      </c>
      <c r="N301" s="13">
        <f t="shared" si="158"/>
        <v>0</v>
      </c>
      <c r="O301" s="13">
        <f t="shared" ca="1" si="158"/>
        <v>0</v>
      </c>
      <c r="P301" s="13">
        <f t="shared" ca="1" si="135"/>
        <v>6</v>
      </c>
      <c r="Q301">
        <f t="shared" si="160"/>
        <v>3</v>
      </c>
      <c r="R301" s="13" t="str">
        <f t="shared" si="159"/>
        <v>3E</v>
      </c>
      <c r="S301" s="13" t="str">
        <f t="shared" si="159"/>
        <v>3J</v>
      </c>
      <c r="T301" s="13" t="str">
        <f t="shared" si="159"/>
        <v>3B</v>
      </c>
      <c r="U301" s="13" t="str">
        <f t="shared" si="159"/>
        <v>3A</v>
      </c>
      <c r="V301" s="13" t="str">
        <f t="shared" si="159"/>
        <v>3H</v>
      </c>
      <c r="W301" s="13" t="str">
        <f t="shared" si="159"/>
        <v>3G</v>
      </c>
      <c r="X301" s="13" t="str">
        <f t="shared" si="159"/>
        <v>3L</v>
      </c>
      <c r="Y301" s="13" t="str">
        <f t="shared" si="159"/>
        <v>3I</v>
      </c>
      <c r="AA301" s="13" t="str">
        <f t="shared" ca="1" si="136"/>
        <v/>
      </c>
      <c r="AB301" s="13" t="str">
        <f t="shared" ca="1" si="137"/>
        <v/>
      </c>
      <c r="AC301" s="13" t="str">
        <f t="shared" ca="1" si="138"/>
        <v/>
      </c>
      <c r="AD301" s="13" t="str">
        <f t="shared" ca="1" si="139"/>
        <v/>
      </c>
      <c r="AE301" s="13" t="str">
        <f t="shared" ca="1" si="140"/>
        <v/>
      </c>
      <c r="AF301" s="13" t="str">
        <f t="shared" ca="1" si="141"/>
        <v/>
      </c>
      <c r="AG301" s="13" t="str">
        <f t="shared" ca="1" si="142"/>
        <v/>
      </c>
      <c r="AH301" s="13" t="str">
        <f t="shared" ca="1" si="143"/>
        <v/>
      </c>
      <c r="AJ301" s="6" t="str">
        <f t="shared" ca="1" si="144"/>
        <v>3C3H</v>
      </c>
      <c r="AK301" s="13" t="str">
        <f t="shared" ca="1" si="145"/>
        <v>3G3G</v>
      </c>
      <c r="AL301" s="13" t="str">
        <f t="shared" ca="1" si="146"/>
        <v>3B3E</v>
      </c>
      <c r="AM301" s="13" t="str">
        <f t="shared" ca="1" si="147"/>
        <v>3D3C</v>
      </c>
      <c r="AN301" s="13" t="str">
        <f t="shared" ca="1" si="148"/>
        <v>3H3A</v>
      </c>
      <c r="AO301" s="13" t="str">
        <f t="shared" ca="1" si="149"/>
        <v>3F3F</v>
      </c>
      <c r="AP301" s="13" t="str">
        <f t="shared" ca="1" si="150"/>
        <v>3E3D</v>
      </c>
      <c r="AQ301" s="58" t="str">
        <f t="shared" ca="1" si="151"/>
        <v>3I3I</v>
      </c>
    </row>
    <row r="302" spans="1:43" x14ac:dyDescent="0.2">
      <c r="A302" t="s">
        <v>1443</v>
      </c>
      <c r="D302" s="13">
        <f t="shared" ca="1" si="158"/>
        <v>1</v>
      </c>
      <c r="E302" s="13">
        <f t="shared" ca="1" si="158"/>
        <v>1</v>
      </c>
      <c r="F302" s="13">
        <f t="shared" si="158"/>
        <v>0</v>
      </c>
      <c r="G302" s="13">
        <f t="shared" si="158"/>
        <v>0</v>
      </c>
      <c r="H302" s="13">
        <f t="shared" ca="1" si="158"/>
        <v>1</v>
      </c>
      <c r="I302" s="13">
        <f t="shared" si="158"/>
        <v>0</v>
      </c>
      <c r="J302" s="13">
        <f t="shared" ca="1" si="158"/>
        <v>1</v>
      </c>
      <c r="K302" s="13">
        <f t="shared" ca="1" si="158"/>
        <v>1</v>
      </c>
      <c r="L302" s="13">
        <f t="shared" ca="1" si="158"/>
        <v>1</v>
      </c>
      <c r="M302" s="13">
        <f t="shared" ca="1" si="158"/>
        <v>0</v>
      </c>
      <c r="N302" s="13">
        <f t="shared" ca="1" si="158"/>
        <v>0</v>
      </c>
      <c r="O302" s="13">
        <f t="shared" si="158"/>
        <v>0</v>
      </c>
      <c r="P302" s="13">
        <f t="shared" ca="1" si="135"/>
        <v>6</v>
      </c>
      <c r="Q302">
        <f t="shared" si="160"/>
        <v>3</v>
      </c>
      <c r="R302" s="13" t="str">
        <f t="shared" si="159"/>
        <v>3E</v>
      </c>
      <c r="S302" s="13" t="str">
        <f t="shared" si="159"/>
        <v>3J</v>
      </c>
      <c r="T302" s="13" t="str">
        <f t="shared" si="159"/>
        <v>3B</v>
      </c>
      <c r="U302" s="13" t="str">
        <f t="shared" si="159"/>
        <v>3A</v>
      </c>
      <c r="V302" s="13" t="str">
        <f t="shared" si="159"/>
        <v>3H</v>
      </c>
      <c r="W302" s="13" t="str">
        <f t="shared" si="159"/>
        <v>3G</v>
      </c>
      <c r="X302" s="13" t="str">
        <f t="shared" si="159"/>
        <v>3I</v>
      </c>
      <c r="Y302" s="13" t="str">
        <f t="shared" si="159"/>
        <v>3K</v>
      </c>
      <c r="AA302" s="13" t="str">
        <f t="shared" ca="1" si="136"/>
        <v/>
      </c>
      <c r="AB302" s="13" t="str">
        <f t="shared" ca="1" si="137"/>
        <v/>
      </c>
      <c r="AC302" s="13" t="str">
        <f t="shared" ca="1" si="138"/>
        <v/>
      </c>
      <c r="AD302" s="13" t="str">
        <f t="shared" ca="1" si="139"/>
        <v/>
      </c>
      <c r="AE302" s="13" t="str">
        <f t="shared" ca="1" si="140"/>
        <v/>
      </c>
      <c r="AF302" s="13" t="str">
        <f t="shared" ca="1" si="141"/>
        <v/>
      </c>
      <c r="AG302" s="13" t="str">
        <f t="shared" ca="1" si="142"/>
        <v/>
      </c>
      <c r="AH302" s="13" t="str">
        <f t="shared" ca="1" si="143"/>
        <v/>
      </c>
      <c r="AJ302" s="6" t="str">
        <f t="shared" ca="1" si="144"/>
        <v>3C3H</v>
      </c>
      <c r="AK302" s="13" t="str">
        <f t="shared" ca="1" si="145"/>
        <v>3G3G</v>
      </c>
      <c r="AL302" s="13" t="str">
        <f t="shared" ca="1" si="146"/>
        <v>3B3E</v>
      </c>
      <c r="AM302" s="13" t="str">
        <f t="shared" ca="1" si="147"/>
        <v>3D3C</v>
      </c>
      <c r="AN302" s="13" t="str">
        <f t="shared" ca="1" si="148"/>
        <v>3H3A</v>
      </c>
      <c r="AO302" s="13" t="str">
        <f t="shared" ca="1" si="149"/>
        <v>3F3F</v>
      </c>
      <c r="AP302" s="13" t="str">
        <f t="shared" ca="1" si="150"/>
        <v>3E3D</v>
      </c>
      <c r="AQ302" s="58" t="str">
        <f t="shared" ca="1" si="151"/>
        <v>3I3I</v>
      </c>
    </row>
    <row r="303" spans="1:43" x14ac:dyDescent="0.2">
      <c r="A303" t="s">
        <v>1444</v>
      </c>
      <c r="D303" s="13">
        <f t="shared" ca="1" si="158"/>
        <v>1</v>
      </c>
      <c r="E303" s="13">
        <f t="shared" ca="1" si="158"/>
        <v>1</v>
      </c>
      <c r="F303" s="13">
        <f t="shared" si="158"/>
        <v>0</v>
      </c>
      <c r="G303" s="13">
        <f t="shared" si="158"/>
        <v>0</v>
      </c>
      <c r="H303" s="13">
        <f t="shared" ca="1" si="158"/>
        <v>1</v>
      </c>
      <c r="I303" s="13">
        <f t="shared" ca="1" si="158"/>
        <v>1</v>
      </c>
      <c r="J303" s="13">
        <f t="shared" si="158"/>
        <v>0</v>
      </c>
      <c r="K303" s="13">
        <f t="shared" si="158"/>
        <v>0</v>
      </c>
      <c r="L303" s="13">
        <f t="shared" ca="1" si="158"/>
        <v>1</v>
      </c>
      <c r="M303" s="13">
        <f t="shared" ca="1" si="158"/>
        <v>0</v>
      </c>
      <c r="N303" s="13">
        <f t="shared" ca="1" si="158"/>
        <v>0</v>
      </c>
      <c r="O303" s="13">
        <f t="shared" ca="1" si="158"/>
        <v>0</v>
      </c>
      <c r="P303" s="13">
        <f t="shared" ca="1" si="135"/>
        <v>5</v>
      </c>
      <c r="Q303">
        <f t="shared" si="160"/>
        <v>3</v>
      </c>
      <c r="R303" s="13" t="str">
        <f t="shared" si="159"/>
        <v>3E</v>
      </c>
      <c r="S303" s="13" t="str">
        <f t="shared" si="159"/>
        <v>3J</v>
      </c>
      <c r="T303" s="13" t="str">
        <f t="shared" si="159"/>
        <v>3B</v>
      </c>
      <c r="U303" s="13" t="str">
        <f t="shared" si="159"/>
        <v>3A</v>
      </c>
      <c r="V303" s="13" t="str">
        <f t="shared" si="159"/>
        <v>3I</v>
      </c>
      <c r="W303" s="13" t="str">
        <f t="shared" si="159"/>
        <v>3F</v>
      </c>
      <c r="X303" s="13" t="str">
        <f t="shared" si="159"/>
        <v>3L</v>
      </c>
      <c r="Y303" s="13" t="str">
        <f t="shared" si="159"/>
        <v>3K</v>
      </c>
      <c r="AA303" s="13" t="str">
        <f t="shared" ca="1" si="136"/>
        <v/>
      </c>
      <c r="AB303" s="13" t="str">
        <f t="shared" ca="1" si="137"/>
        <v/>
      </c>
      <c r="AC303" s="13" t="str">
        <f t="shared" ca="1" si="138"/>
        <v/>
      </c>
      <c r="AD303" s="13" t="str">
        <f t="shared" ca="1" si="139"/>
        <v/>
      </c>
      <c r="AE303" s="13" t="str">
        <f t="shared" ca="1" si="140"/>
        <v/>
      </c>
      <c r="AF303" s="13" t="str">
        <f t="shared" ca="1" si="141"/>
        <v/>
      </c>
      <c r="AG303" s="13" t="str">
        <f t="shared" ca="1" si="142"/>
        <v/>
      </c>
      <c r="AH303" s="13" t="str">
        <f t="shared" ca="1" si="143"/>
        <v/>
      </c>
      <c r="AJ303" s="6" t="str">
        <f t="shared" ca="1" si="144"/>
        <v>3C3H</v>
      </c>
      <c r="AK303" s="13" t="str">
        <f t="shared" ca="1" si="145"/>
        <v>3G3G</v>
      </c>
      <c r="AL303" s="13" t="str">
        <f t="shared" ca="1" si="146"/>
        <v>3B3E</v>
      </c>
      <c r="AM303" s="13" t="str">
        <f t="shared" ca="1" si="147"/>
        <v>3D3C</v>
      </c>
      <c r="AN303" s="13" t="str">
        <f t="shared" ca="1" si="148"/>
        <v>3H3A</v>
      </c>
      <c r="AO303" s="13" t="str">
        <f t="shared" ca="1" si="149"/>
        <v>3F3F</v>
      </c>
      <c r="AP303" s="13" t="str">
        <f t="shared" ca="1" si="150"/>
        <v>3E3D</v>
      </c>
      <c r="AQ303" s="58" t="str">
        <f t="shared" ca="1" si="151"/>
        <v>3I3I</v>
      </c>
    </row>
    <row r="304" spans="1:43" x14ac:dyDescent="0.2">
      <c r="A304" t="s">
        <v>1445</v>
      </c>
      <c r="D304" s="13">
        <f t="shared" ca="1" si="158"/>
        <v>1</v>
      </c>
      <c r="E304" s="13">
        <f t="shared" ca="1" si="158"/>
        <v>1</v>
      </c>
      <c r="F304" s="13">
        <f t="shared" si="158"/>
        <v>0</v>
      </c>
      <c r="G304" s="13">
        <f t="shared" si="158"/>
        <v>0</v>
      </c>
      <c r="H304" s="13">
        <f t="shared" ca="1" si="158"/>
        <v>1</v>
      </c>
      <c r="I304" s="13">
        <f t="shared" ca="1" si="158"/>
        <v>1</v>
      </c>
      <c r="J304" s="13">
        <f t="shared" si="158"/>
        <v>0</v>
      </c>
      <c r="K304" s="13">
        <f t="shared" ca="1" si="158"/>
        <v>1</v>
      </c>
      <c r="L304" s="13">
        <f t="shared" si="158"/>
        <v>0</v>
      </c>
      <c r="M304" s="13">
        <f t="shared" ca="1" si="158"/>
        <v>0</v>
      </c>
      <c r="N304" s="13">
        <f t="shared" ca="1" si="158"/>
        <v>0</v>
      </c>
      <c r="O304" s="13">
        <f t="shared" ca="1" si="158"/>
        <v>0</v>
      </c>
      <c r="P304" s="13">
        <f t="shared" ca="1" si="135"/>
        <v>5</v>
      </c>
      <c r="Q304">
        <f t="shared" si="160"/>
        <v>3</v>
      </c>
      <c r="R304" s="13" t="str">
        <f t="shared" si="159"/>
        <v>3E</v>
      </c>
      <c r="S304" s="13" t="str">
        <f t="shared" si="159"/>
        <v>3J</v>
      </c>
      <c r="T304" s="13" t="str">
        <f t="shared" si="159"/>
        <v>3B</v>
      </c>
      <c r="U304" s="13" t="str">
        <f t="shared" si="159"/>
        <v>3F</v>
      </c>
      <c r="V304" s="13" t="str">
        <f t="shared" si="159"/>
        <v>3A</v>
      </c>
      <c r="W304" s="13" t="str">
        <f t="shared" si="159"/>
        <v>3H</v>
      </c>
      <c r="X304" s="13" t="str">
        <f t="shared" si="159"/>
        <v>3L</v>
      </c>
      <c r="Y304" s="13" t="str">
        <f t="shared" si="159"/>
        <v>3K</v>
      </c>
      <c r="AA304" s="13" t="str">
        <f t="shared" ca="1" si="136"/>
        <v/>
      </c>
      <c r="AB304" s="13" t="str">
        <f t="shared" ca="1" si="137"/>
        <v/>
      </c>
      <c r="AC304" s="13" t="str">
        <f t="shared" ca="1" si="138"/>
        <v/>
      </c>
      <c r="AD304" s="13" t="str">
        <f t="shared" ca="1" si="139"/>
        <v/>
      </c>
      <c r="AE304" s="13" t="str">
        <f t="shared" ca="1" si="140"/>
        <v/>
      </c>
      <c r="AF304" s="13" t="str">
        <f t="shared" ca="1" si="141"/>
        <v/>
      </c>
      <c r="AG304" s="13" t="str">
        <f t="shared" ca="1" si="142"/>
        <v/>
      </c>
      <c r="AH304" s="13" t="str">
        <f t="shared" ca="1" si="143"/>
        <v/>
      </c>
      <c r="AJ304" s="6" t="str">
        <f t="shared" ca="1" si="144"/>
        <v>3C3H</v>
      </c>
      <c r="AK304" s="13" t="str">
        <f t="shared" ca="1" si="145"/>
        <v>3G3G</v>
      </c>
      <c r="AL304" s="13" t="str">
        <f t="shared" ca="1" si="146"/>
        <v>3B3E</v>
      </c>
      <c r="AM304" s="13" t="str">
        <f t="shared" ca="1" si="147"/>
        <v>3D3C</v>
      </c>
      <c r="AN304" s="13" t="str">
        <f t="shared" ca="1" si="148"/>
        <v>3H3A</v>
      </c>
      <c r="AO304" s="13" t="str">
        <f t="shared" ca="1" si="149"/>
        <v>3F3F</v>
      </c>
      <c r="AP304" s="13" t="str">
        <f t="shared" ca="1" si="150"/>
        <v>3E3D</v>
      </c>
      <c r="AQ304" s="58" t="str">
        <f t="shared" ca="1" si="151"/>
        <v>3I3I</v>
      </c>
    </row>
    <row r="305" spans="1:43" x14ac:dyDescent="0.2">
      <c r="A305" t="s">
        <v>1446</v>
      </c>
      <c r="D305" s="13">
        <f t="shared" ref="D305:O314" ca="1" si="161">IF(IFERROR(FIND(D$3,$A305),0)&gt;0,D$4,0)</f>
        <v>1</v>
      </c>
      <c r="E305" s="13">
        <f t="shared" ca="1" si="161"/>
        <v>1</v>
      </c>
      <c r="F305" s="13">
        <f t="shared" si="161"/>
        <v>0</v>
      </c>
      <c r="G305" s="13">
        <f t="shared" si="161"/>
        <v>0</v>
      </c>
      <c r="H305" s="13">
        <f t="shared" ca="1" si="161"/>
        <v>1</v>
      </c>
      <c r="I305" s="13">
        <f t="shared" ca="1" si="161"/>
        <v>1</v>
      </c>
      <c r="J305" s="13">
        <f t="shared" si="161"/>
        <v>0</v>
      </c>
      <c r="K305" s="13">
        <f t="shared" ca="1" si="161"/>
        <v>1</v>
      </c>
      <c r="L305" s="13">
        <f t="shared" ca="1" si="161"/>
        <v>1</v>
      </c>
      <c r="M305" s="13">
        <f t="shared" si="161"/>
        <v>0</v>
      </c>
      <c r="N305" s="13">
        <f t="shared" ca="1" si="161"/>
        <v>0</v>
      </c>
      <c r="O305" s="13">
        <f t="shared" ca="1" si="161"/>
        <v>0</v>
      </c>
      <c r="P305" s="13">
        <f t="shared" ca="1" si="135"/>
        <v>6</v>
      </c>
      <c r="Q305">
        <f t="shared" si="160"/>
        <v>3</v>
      </c>
      <c r="R305" s="13" t="str">
        <f t="shared" ref="R305:Y314" si="162">RIGHT(LEFT($A305,R$3+$Q305),2)</f>
        <v>3E</v>
      </c>
      <c r="S305" s="13" t="str">
        <f t="shared" si="162"/>
        <v>3I</v>
      </c>
      <c r="T305" s="13" t="str">
        <f t="shared" si="162"/>
        <v>3B</v>
      </c>
      <c r="U305" s="13" t="str">
        <f t="shared" si="162"/>
        <v>3F</v>
      </c>
      <c r="V305" s="13" t="str">
        <f t="shared" si="162"/>
        <v>3A</v>
      </c>
      <c r="W305" s="13" t="str">
        <f t="shared" si="162"/>
        <v>3H</v>
      </c>
      <c r="X305" s="13" t="str">
        <f t="shared" si="162"/>
        <v>3L</v>
      </c>
      <c r="Y305" s="13" t="str">
        <f t="shared" si="162"/>
        <v>3K</v>
      </c>
      <c r="AA305" s="13" t="str">
        <f t="shared" ca="1" si="136"/>
        <v/>
      </c>
      <c r="AB305" s="13" t="str">
        <f t="shared" ca="1" si="137"/>
        <v/>
      </c>
      <c r="AC305" s="13" t="str">
        <f t="shared" ca="1" si="138"/>
        <v/>
      </c>
      <c r="AD305" s="13" t="str">
        <f t="shared" ca="1" si="139"/>
        <v/>
      </c>
      <c r="AE305" s="13" t="str">
        <f t="shared" ca="1" si="140"/>
        <v/>
      </c>
      <c r="AF305" s="13" t="str">
        <f t="shared" ca="1" si="141"/>
        <v/>
      </c>
      <c r="AG305" s="13" t="str">
        <f t="shared" ca="1" si="142"/>
        <v/>
      </c>
      <c r="AH305" s="13" t="str">
        <f t="shared" ca="1" si="143"/>
        <v/>
      </c>
      <c r="AJ305" s="6" t="str">
        <f t="shared" ca="1" si="144"/>
        <v>3C3H</v>
      </c>
      <c r="AK305" s="13" t="str">
        <f t="shared" ca="1" si="145"/>
        <v>3G3G</v>
      </c>
      <c r="AL305" s="13" t="str">
        <f t="shared" ca="1" si="146"/>
        <v>3B3E</v>
      </c>
      <c r="AM305" s="13" t="str">
        <f t="shared" ca="1" si="147"/>
        <v>3D3C</v>
      </c>
      <c r="AN305" s="13" t="str">
        <f t="shared" ca="1" si="148"/>
        <v>3H3A</v>
      </c>
      <c r="AO305" s="13" t="str">
        <f t="shared" ca="1" si="149"/>
        <v>3F3F</v>
      </c>
      <c r="AP305" s="13" t="str">
        <f t="shared" ca="1" si="150"/>
        <v>3E3D</v>
      </c>
      <c r="AQ305" s="58" t="str">
        <f t="shared" ca="1" si="151"/>
        <v>3I3I</v>
      </c>
    </row>
    <row r="306" spans="1:43" x14ac:dyDescent="0.2">
      <c r="A306" t="s">
        <v>1447</v>
      </c>
      <c r="D306" s="13">
        <f t="shared" ca="1" si="161"/>
        <v>1</v>
      </c>
      <c r="E306" s="13">
        <f t="shared" ca="1" si="161"/>
        <v>1</v>
      </c>
      <c r="F306" s="13">
        <f t="shared" si="161"/>
        <v>0</v>
      </c>
      <c r="G306" s="13">
        <f t="shared" si="161"/>
        <v>0</v>
      </c>
      <c r="H306" s="13">
        <f t="shared" ca="1" si="161"/>
        <v>1</v>
      </c>
      <c r="I306" s="13">
        <f t="shared" ca="1" si="161"/>
        <v>1</v>
      </c>
      <c r="J306" s="13">
        <f t="shared" si="161"/>
        <v>0</v>
      </c>
      <c r="K306" s="13">
        <f t="shared" ca="1" si="161"/>
        <v>1</v>
      </c>
      <c r="L306" s="13">
        <f t="shared" ca="1" si="161"/>
        <v>1</v>
      </c>
      <c r="M306" s="13">
        <f t="shared" ca="1" si="161"/>
        <v>0</v>
      </c>
      <c r="N306" s="13">
        <f t="shared" si="161"/>
        <v>0</v>
      </c>
      <c r="O306" s="13">
        <f t="shared" ca="1" si="161"/>
        <v>0</v>
      </c>
      <c r="P306" s="13">
        <f t="shared" ca="1" si="135"/>
        <v>6</v>
      </c>
      <c r="Q306">
        <f t="shared" si="160"/>
        <v>3</v>
      </c>
      <c r="R306" s="13" t="str">
        <f t="shared" si="162"/>
        <v>3E</v>
      </c>
      <c r="S306" s="13" t="str">
        <f t="shared" si="162"/>
        <v>3J</v>
      </c>
      <c r="T306" s="13" t="str">
        <f t="shared" si="162"/>
        <v>3B</v>
      </c>
      <c r="U306" s="13" t="str">
        <f t="shared" si="162"/>
        <v>3F</v>
      </c>
      <c r="V306" s="13" t="str">
        <f t="shared" si="162"/>
        <v>3A</v>
      </c>
      <c r="W306" s="13" t="str">
        <f t="shared" si="162"/>
        <v>3H</v>
      </c>
      <c r="X306" s="13" t="str">
        <f t="shared" si="162"/>
        <v>3L</v>
      </c>
      <c r="Y306" s="13" t="str">
        <f t="shared" si="162"/>
        <v>3I</v>
      </c>
      <c r="AA306" s="13" t="str">
        <f t="shared" ca="1" si="136"/>
        <v/>
      </c>
      <c r="AB306" s="13" t="str">
        <f t="shared" ca="1" si="137"/>
        <v/>
      </c>
      <c r="AC306" s="13" t="str">
        <f t="shared" ca="1" si="138"/>
        <v/>
      </c>
      <c r="AD306" s="13" t="str">
        <f t="shared" ca="1" si="139"/>
        <v/>
      </c>
      <c r="AE306" s="13" t="str">
        <f t="shared" ca="1" si="140"/>
        <v/>
      </c>
      <c r="AF306" s="13" t="str">
        <f t="shared" ca="1" si="141"/>
        <v/>
      </c>
      <c r="AG306" s="13" t="str">
        <f t="shared" ca="1" si="142"/>
        <v/>
      </c>
      <c r="AH306" s="13" t="str">
        <f t="shared" ca="1" si="143"/>
        <v/>
      </c>
      <c r="AJ306" s="6" t="str">
        <f t="shared" ca="1" si="144"/>
        <v>3C3H</v>
      </c>
      <c r="AK306" s="13" t="str">
        <f t="shared" ca="1" si="145"/>
        <v>3G3G</v>
      </c>
      <c r="AL306" s="13" t="str">
        <f t="shared" ca="1" si="146"/>
        <v>3B3E</v>
      </c>
      <c r="AM306" s="13" t="str">
        <f t="shared" ca="1" si="147"/>
        <v>3D3C</v>
      </c>
      <c r="AN306" s="13" t="str">
        <f t="shared" ca="1" si="148"/>
        <v>3H3A</v>
      </c>
      <c r="AO306" s="13" t="str">
        <f t="shared" ca="1" si="149"/>
        <v>3F3F</v>
      </c>
      <c r="AP306" s="13" t="str">
        <f t="shared" ca="1" si="150"/>
        <v>3E3D</v>
      </c>
      <c r="AQ306" s="58" t="str">
        <f t="shared" ca="1" si="151"/>
        <v>3I3I</v>
      </c>
    </row>
    <row r="307" spans="1:43" x14ac:dyDescent="0.2">
      <c r="A307" t="s">
        <v>1448</v>
      </c>
      <c r="D307" s="13">
        <f t="shared" ca="1" si="161"/>
        <v>1</v>
      </c>
      <c r="E307" s="13">
        <f t="shared" ca="1" si="161"/>
        <v>1</v>
      </c>
      <c r="F307" s="13">
        <f t="shared" si="161"/>
        <v>0</v>
      </c>
      <c r="G307" s="13">
        <f t="shared" si="161"/>
        <v>0</v>
      </c>
      <c r="H307" s="13">
        <f t="shared" ca="1" si="161"/>
        <v>1</v>
      </c>
      <c r="I307" s="13">
        <f t="shared" ca="1" si="161"/>
        <v>1</v>
      </c>
      <c r="J307" s="13">
        <f t="shared" si="161"/>
        <v>0</v>
      </c>
      <c r="K307" s="13">
        <f t="shared" ca="1" si="161"/>
        <v>1</v>
      </c>
      <c r="L307" s="13">
        <f t="shared" ca="1" si="161"/>
        <v>1</v>
      </c>
      <c r="M307" s="13">
        <f t="shared" ca="1" si="161"/>
        <v>0</v>
      </c>
      <c r="N307" s="13">
        <f t="shared" ca="1" si="161"/>
        <v>0</v>
      </c>
      <c r="O307" s="13">
        <f t="shared" si="161"/>
        <v>0</v>
      </c>
      <c r="P307" s="13">
        <f t="shared" ca="1" si="135"/>
        <v>6</v>
      </c>
      <c r="Q307">
        <f t="shared" si="160"/>
        <v>3</v>
      </c>
      <c r="R307" s="13" t="str">
        <f t="shared" si="162"/>
        <v>3E</v>
      </c>
      <c r="S307" s="13" t="str">
        <f t="shared" si="162"/>
        <v>3J</v>
      </c>
      <c r="T307" s="13" t="str">
        <f t="shared" si="162"/>
        <v>3B</v>
      </c>
      <c r="U307" s="13" t="str">
        <f t="shared" si="162"/>
        <v>3F</v>
      </c>
      <c r="V307" s="13" t="str">
        <f t="shared" si="162"/>
        <v>3A</v>
      </c>
      <c r="W307" s="13" t="str">
        <f t="shared" si="162"/>
        <v>3H</v>
      </c>
      <c r="X307" s="13" t="str">
        <f t="shared" si="162"/>
        <v>3I</v>
      </c>
      <c r="Y307" s="13" t="str">
        <f t="shared" si="162"/>
        <v>3K</v>
      </c>
      <c r="AA307" s="13" t="str">
        <f t="shared" ca="1" si="136"/>
        <v/>
      </c>
      <c r="AB307" s="13" t="str">
        <f t="shared" ca="1" si="137"/>
        <v/>
      </c>
      <c r="AC307" s="13" t="str">
        <f t="shared" ca="1" si="138"/>
        <v/>
      </c>
      <c r="AD307" s="13" t="str">
        <f t="shared" ca="1" si="139"/>
        <v/>
      </c>
      <c r="AE307" s="13" t="str">
        <f t="shared" ca="1" si="140"/>
        <v/>
      </c>
      <c r="AF307" s="13" t="str">
        <f t="shared" ca="1" si="141"/>
        <v/>
      </c>
      <c r="AG307" s="13" t="str">
        <f t="shared" ca="1" si="142"/>
        <v/>
      </c>
      <c r="AH307" s="13" t="str">
        <f t="shared" ca="1" si="143"/>
        <v/>
      </c>
      <c r="AJ307" s="6" t="str">
        <f t="shared" ca="1" si="144"/>
        <v>3C3H</v>
      </c>
      <c r="AK307" s="13" t="str">
        <f t="shared" ca="1" si="145"/>
        <v>3G3G</v>
      </c>
      <c r="AL307" s="13" t="str">
        <f t="shared" ca="1" si="146"/>
        <v>3B3E</v>
      </c>
      <c r="AM307" s="13" t="str">
        <f t="shared" ca="1" si="147"/>
        <v>3D3C</v>
      </c>
      <c r="AN307" s="13" t="str">
        <f t="shared" ca="1" si="148"/>
        <v>3H3A</v>
      </c>
      <c r="AO307" s="13" t="str">
        <f t="shared" ca="1" si="149"/>
        <v>3F3F</v>
      </c>
      <c r="AP307" s="13" t="str">
        <f t="shared" ca="1" si="150"/>
        <v>3E3D</v>
      </c>
      <c r="AQ307" s="58" t="str">
        <f t="shared" ca="1" si="151"/>
        <v>3I3I</v>
      </c>
    </row>
    <row r="308" spans="1:43" x14ac:dyDescent="0.2">
      <c r="A308" t="s">
        <v>1449</v>
      </c>
      <c r="D308" s="13">
        <f t="shared" ca="1" si="161"/>
        <v>1</v>
      </c>
      <c r="E308" s="13">
        <f t="shared" ca="1" si="161"/>
        <v>1</v>
      </c>
      <c r="F308" s="13">
        <f t="shared" si="161"/>
        <v>0</v>
      </c>
      <c r="G308" s="13">
        <f t="shared" si="161"/>
        <v>0</v>
      </c>
      <c r="H308" s="13">
        <f t="shared" ca="1" si="161"/>
        <v>1</v>
      </c>
      <c r="I308" s="13">
        <f t="shared" ca="1" si="161"/>
        <v>1</v>
      </c>
      <c r="J308" s="13">
        <f t="shared" ca="1" si="161"/>
        <v>1</v>
      </c>
      <c r="K308" s="13">
        <f t="shared" si="161"/>
        <v>0</v>
      </c>
      <c r="L308" s="13">
        <f t="shared" si="161"/>
        <v>0</v>
      </c>
      <c r="M308" s="13">
        <f t="shared" ca="1" si="161"/>
        <v>0</v>
      </c>
      <c r="N308" s="13">
        <f t="shared" ca="1" si="161"/>
        <v>0</v>
      </c>
      <c r="O308" s="13">
        <f t="shared" ca="1" si="161"/>
        <v>0</v>
      </c>
      <c r="P308" s="13">
        <f t="shared" ca="1" si="135"/>
        <v>5</v>
      </c>
      <c r="Q308">
        <f t="shared" si="160"/>
        <v>3</v>
      </c>
      <c r="R308" s="13" t="str">
        <f t="shared" si="162"/>
        <v>3E</v>
      </c>
      <c r="S308" s="13" t="str">
        <f t="shared" si="162"/>
        <v>3J</v>
      </c>
      <c r="T308" s="13" t="str">
        <f t="shared" si="162"/>
        <v>3B</v>
      </c>
      <c r="U308" s="13" t="str">
        <f t="shared" si="162"/>
        <v>3F</v>
      </c>
      <c r="V308" s="13" t="str">
        <f t="shared" si="162"/>
        <v>3A</v>
      </c>
      <c r="W308" s="13" t="str">
        <f t="shared" si="162"/>
        <v>3G</v>
      </c>
      <c r="X308" s="13" t="str">
        <f t="shared" si="162"/>
        <v>3L</v>
      </c>
      <c r="Y308" s="13" t="str">
        <f t="shared" si="162"/>
        <v>3K</v>
      </c>
      <c r="AA308" s="13" t="str">
        <f t="shared" ca="1" si="136"/>
        <v/>
      </c>
      <c r="AB308" s="13" t="str">
        <f t="shared" ca="1" si="137"/>
        <v/>
      </c>
      <c r="AC308" s="13" t="str">
        <f t="shared" ca="1" si="138"/>
        <v/>
      </c>
      <c r="AD308" s="13" t="str">
        <f t="shared" ca="1" si="139"/>
        <v/>
      </c>
      <c r="AE308" s="13" t="str">
        <f t="shared" ca="1" si="140"/>
        <v/>
      </c>
      <c r="AF308" s="13" t="str">
        <f t="shared" ca="1" si="141"/>
        <v/>
      </c>
      <c r="AG308" s="13" t="str">
        <f t="shared" ca="1" si="142"/>
        <v/>
      </c>
      <c r="AH308" s="13" t="str">
        <f t="shared" ca="1" si="143"/>
        <v/>
      </c>
      <c r="AJ308" s="6" t="str">
        <f t="shared" ca="1" si="144"/>
        <v>3C3H</v>
      </c>
      <c r="AK308" s="13" t="str">
        <f t="shared" ca="1" si="145"/>
        <v>3G3G</v>
      </c>
      <c r="AL308" s="13" t="str">
        <f t="shared" ca="1" si="146"/>
        <v>3B3E</v>
      </c>
      <c r="AM308" s="13" t="str">
        <f t="shared" ca="1" si="147"/>
        <v>3D3C</v>
      </c>
      <c r="AN308" s="13" t="str">
        <f t="shared" ca="1" si="148"/>
        <v>3H3A</v>
      </c>
      <c r="AO308" s="13" t="str">
        <f t="shared" ca="1" si="149"/>
        <v>3F3F</v>
      </c>
      <c r="AP308" s="13" t="str">
        <f t="shared" ca="1" si="150"/>
        <v>3E3D</v>
      </c>
      <c r="AQ308" s="58" t="str">
        <f t="shared" ca="1" si="151"/>
        <v>3I3I</v>
      </c>
    </row>
    <row r="309" spans="1:43" x14ac:dyDescent="0.2">
      <c r="A309" t="s">
        <v>1450</v>
      </c>
      <c r="D309" s="13">
        <f t="shared" ca="1" si="161"/>
        <v>1</v>
      </c>
      <c r="E309" s="13">
        <f t="shared" ca="1" si="161"/>
        <v>1</v>
      </c>
      <c r="F309" s="13">
        <f t="shared" si="161"/>
        <v>0</v>
      </c>
      <c r="G309" s="13">
        <f t="shared" si="161"/>
        <v>0</v>
      </c>
      <c r="H309" s="13">
        <f t="shared" ca="1" si="161"/>
        <v>1</v>
      </c>
      <c r="I309" s="13">
        <f t="shared" ca="1" si="161"/>
        <v>1</v>
      </c>
      <c r="J309" s="13">
        <f t="shared" ca="1" si="161"/>
        <v>1</v>
      </c>
      <c r="K309" s="13">
        <f t="shared" si="161"/>
        <v>0</v>
      </c>
      <c r="L309" s="13">
        <f t="shared" ca="1" si="161"/>
        <v>1</v>
      </c>
      <c r="M309" s="13">
        <f t="shared" si="161"/>
        <v>0</v>
      </c>
      <c r="N309" s="13">
        <f t="shared" ca="1" si="161"/>
        <v>0</v>
      </c>
      <c r="O309" s="13">
        <f t="shared" ca="1" si="161"/>
        <v>0</v>
      </c>
      <c r="P309" s="13">
        <f t="shared" ca="1" si="135"/>
        <v>6</v>
      </c>
      <c r="Q309">
        <f t="shared" si="160"/>
        <v>3</v>
      </c>
      <c r="R309" s="13" t="str">
        <f t="shared" si="162"/>
        <v>3E</v>
      </c>
      <c r="S309" s="13" t="str">
        <f t="shared" si="162"/>
        <v>3G</v>
      </c>
      <c r="T309" s="13" t="str">
        <f t="shared" si="162"/>
        <v>3B</v>
      </c>
      <c r="U309" s="13" t="str">
        <f t="shared" si="162"/>
        <v>3A</v>
      </c>
      <c r="V309" s="13" t="str">
        <f t="shared" si="162"/>
        <v>3I</v>
      </c>
      <c r="W309" s="13" t="str">
        <f t="shared" si="162"/>
        <v>3F</v>
      </c>
      <c r="X309" s="13" t="str">
        <f t="shared" si="162"/>
        <v>3L</v>
      </c>
      <c r="Y309" s="13" t="str">
        <f t="shared" si="162"/>
        <v>3K</v>
      </c>
      <c r="AA309" s="13" t="str">
        <f t="shared" ca="1" si="136"/>
        <v/>
      </c>
      <c r="AB309" s="13" t="str">
        <f t="shared" ca="1" si="137"/>
        <v/>
      </c>
      <c r="AC309" s="13" t="str">
        <f t="shared" ca="1" si="138"/>
        <v/>
      </c>
      <c r="AD309" s="13" t="str">
        <f t="shared" ca="1" si="139"/>
        <v/>
      </c>
      <c r="AE309" s="13" t="str">
        <f t="shared" ca="1" si="140"/>
        <v/>
      </c>
      <c r="AF309" s="13" t="str">
        <f t="shared" ca="1" si="141"/>
        <v/>
      </c>
      <c r="AG309" s="13" t="str">
        <f t="shared" ca="1" si="142"/>
        <v/>
      </c>
      <c r="AH309" s="13" t="str">
        <f t="shared" ca="1" si="143"/>
        <v/>
      </c>
      <c r="AJ309" s="6" t="str">
        <f t="shared" ca="1" si="144"/>
        <v>3C3H</v>
      </c>
      <c r="AK309" s="13" t="str">
        <f t="shared" ca="1" si="145"/>
        <v>3G3G</v>
      </c>
      <c r="AL309" s="13" t="str">
        <f t="shared" ca="1" si="146"/>
        <v>3B3E</v>
      </c>
      <c r="AM309" s="13" t="str">
        <f t="shared" ca="1" si="147"/>
        <v>3D3C</v>
      </c>
      <c r="AN309" s="13" t="str">
        <f t="shared" ca="1" si="148"/>
        <v>3H3A</v>
      </c>
      <c r="AO309" s="13" t="str">
        <f t="shared" ca="1" si="149"/>
        <v>3F3F</v>
      </c>
      <c r="AP309" s="13" t="str">
        <f t="shared" ca="1" si="150"/>
        <v>3E3D</v>
      </c>
      <c r="AQ309" s="58" t="str">
        <f t="shared" ca="1" si="151"/>
        <v>3I3I</v>
      </c>
    </row>
    <row r="310" spans="1:43" x14ac:dyDescent="0.2">
      <c r="A310" t="s">
        <v>1451</v>
      </c>
      <c r="D310" s="13">
        <f t="shared" ca="1" si="161"/>
        <v>1</v>
      </c>
      <c r="E310" s="13">
        <f t="shared" ca="1" si="161"/>
        <v>1</v>
      </c>
      <c r="F310" s="13">
        <f t="shared" si="161"/>
        <v>0</v>
      </c>
      <c r="G310" s="13">
        <f t="shared" si="161"/>
        <v>0</v>
      </c>
      <c r="H310" s="13">
        <f t="shared" ca="1" si="161"/>
        <v>1</v>
      </c>
      <c r="I310" s="13">
        <f t="shared" ca="1" si="161"/>
        <v>1</v>
      </c>
      <c r="J310" s="13">
        <f t="shared" ca="1" si="161"/>
        <v>1</v>
      </c>
      <c r="K310" s="13">
        <f t="shared" si="161"/>
        <v>0</v>
      </c>
      <c r="L310" s="13">
        <f t="shared" ca="1" si="161"/>
        <v>1</v>
      </c>
      <c r="M310" s="13">
        <f t="shared" ca="1" si="161"/>
        <v>0</v>
      </c>
      <c r="N310" s="13">
        <f t="shared" si="161"/>
        <v>0</v>
      </c>
      <c r="O310" s="13">
        <f t="shared" ca="1" si="161"/>
        <v>0</v>
      </c>
      <c r="P310" s="13">
        <f t="shared" ca="1" si="135"/>
        <v>6</v>
      </c>
      <c r="Q310">
        <f t="shared" si="160"/>
        <v>3</v>
      </c>
      <c r="R310" s="13" t="str">
        <f t="shared" si="162"/>
        <v>3E</v>
      </c>
      <c r="S310" s="13" t="str">
        <f t="shared" si="162"/>
        <v>3J</v>
      </c>
      <c r="T310" s="13" t="str">
        <f t="shared" si="162"/>
        <v>3B</v>
      </c>
      <c r="U310" s="13" t="str">
        <f t="shared" si="162"/>
        <v>3F</v>
      </c>
      <c r="V310" s="13" t="str">
        <f t="shared" si="162"/>
        <v>3A</v>
      </c>
      <c r="W310" s="13" t="str">
        <f t="shared" si="162"/>
        <v>3G</v>
      </c>
      <c r="X310" s="13" t="str">
        <f t="shared" si="162"/>
        <v>3L</v>
      </c>
      <c r="Y310" s="13" t="str">
        <f t="shared" si="162"/>
        <v>3I</v>
      </c>
      <c r="AA310" s="13" t="str">
        <f t="shared" ca="1" si="136"/>
        <v/>
      </c>
      <c r="AB310" s="13" t="str">
        <f t="shared" ca="1" si="137"/>
        <v/>
      </c>
      <c r="AC310" s="13" t="str">
        <f t="shared" ca="1" si="138"/>
        <v/>
      </c>
      <c r="AD310" s="13" t="str">
        <f t="shared" ca="1" si="139"/>
        <v/>
      </c>
      <c r="AE310" s="13" t="str">
        <f t="shared" ca="1" si="140"/>
        <v/>
      </c>
      <c r="AF310" s="13" t="str">
        <f t="shared" ca="1" si="141"/>
        <v/>
      </c>
      <c r="AG310" s="13" t="str">
        <f t="shared" ca="1" si="142"/>
        <v/>
      </c>
      <c r="AH310" s="13" t="str">
        <f t="shared" ca="1" si="143"/>
        <v/>
      </c>
      <c r="AJ310" s="6" t="str">
        <f t="shared" ca="1" si="144"/>
        <v>3C3H</v>
      </c>
      <c r="AK310" s="13" t="str">
        <f t="shared" ca="1" si="145"/>
        <v>3G3G</v>
      </c>
      <c r="AL310" s="13" t="str">
        <f t="shared" ca="1" si="146"/>
        <v>3B3E</v>
      </c>
      <c r="AM310" s="13" t="str">
        <f t="shared" ca="1" si="147"/>
        <v>3D3C</v>
      </c>
      <c r="AN310" s="13" t="str">
        <f t="shared" ca="1" si="148"/>
        <v>3H3A</v>
      </c>
      <c r="AO310" s="13" t="str">
        <f t="shared" ca="1" si="149"/>
        <v>3F3F</v>
      </c>
      <c r="AP310" s="13" t="str">
        <f t="shared" ca="1" si="150"/>
        <v>3E3D</v>
      </c>
      <c r="AQ310" s="58" t="str">
        <f t="shared" ca="1" si="151"/>
        <v>3I3I</v>
      </c>
    </row>
    <row r="311" spans="1:43" x14ac:dyDescent="0.2">
      <c r="A311" t="s">
        <v>1452</v>
      </c>
      <c r="D311" s="13">
        <f t="shared" ca="1" si="161"/>
        <v>1</v>
      </c>
      <c r="E311" s="13">
        <f t="shared" ca="1" si="161"/>
        <v>1</v>
      </c>
      <c r="F311" s="13">
        <f t="shared" si="161"/>
        <v>0</v>
      </c>
      <c r="G311" s="13">
        <f t="shared" si="161"/>
        <v>0</v>
      </c>
      <c r="H311" s="13">
        <f t="shared" ca="1" si="161"/>
        <v>1</v>
      </c>
      <c r="I311" s="13">
        <f t="shared" ca="1" si="161"/>
        <v>1</v>
      </c>
      <c r="J311" s="13">
        <f t="shared" ca="1" si="161"/>
        <v>1</v>
      </c>
      <c r="K311" s="13">
        <f t="shared" si="161"/>
        <v>0</v>
      </c>
      <c r="L311" s="13">
        <f t="shared" ca="1" si="161"/>
        <v>1</v>
      </c>
      <c r="M311" s="13">
        <f t="shared" ca="1" si="161"/>
        <v>0</v>
      </c>
      <c r="N311" s="13">
        <f t="shared" ca="1" si="161"/>
        <v>0</v>
      </c>
      <c r="O311" s="13">
        <f t="shared" si="161"/>
        <v>0</v>
      </c>
      <c r="P311" s="13">
        <f t="shared" ca="1" si="135"/>
        <v>6</v>
      </c>
      <c r="Q311">
        <f t="shared" si="160"/>
        <v>3</v>
      </c>
      <c r="R311" s="13" t="str">
        <f t="shared" si="162"/>
        <v>3E</v>
      </c>
      <c r="S311" s="13" t="str">
        <f t="shared" si="162"/>
        <v>3J</v>
      </c>
      <c r="T311" s="13" t="str">
        <f t="shared" si="162"/>
        <v>3B</v>
      </c>
      <c r="U311" s="13" t="str">
        <f t="shared" si="162"/>
        <v>3F</v>
      </c>
      <c r="V311" s="13" t="str">
        <f t="shared" si="162"/>
        <v>3A</v>
      </c>
      <c r="W311" s="13" t="str">
        <f t="shared" si="162"/>
        <v>3G</v>
      </c>
      <c r="X311" s="13" t="str">
        <f t="shared" si="162"/>
        <v>3I</v>
      </c>
      <c r="Y311" s="13" t="str">
        <f t="shared" si="162"/>
        <v>3K</v>
      </c>
      <c r="AA311" s="13" t="str">
        <f t="shared" ca="1" si="136"/>
        <v/>
      </c>
      <c r="AB311" s="13" t="str">
        <f t="shared" ca="1" si="137"/>
        <v/>
      </c>
      <c r="AC311" s="13" t="str">
        <f t="shared" ca="1" si="138"/>
        <v/>
      </c>
      <c r="AD311" s="13" t="str">
        <f t="shared" ca="1" si="139"/>
        <v/>
      </c>
      <c r="AE311" s="13" t="str">
        <f t="shared" ca="1" si="140"/>
        <v/>
      </c>
      <c r="AF311" s="13" t="str">
        <f t="shared" ca="1" si="141"/>
        <v/>
      </c>
      <c r="AG311" s="13" t="str">
        <f t="shared" ca="1" si="142"/>
        <v/>
      </c>
      <c r="AH311" s="13" t="str">
        <f t="shared" ca="1" si="143"/>
        <v/>
      </c>
      <c r="AJ311" s="6" t="str">
        <f t="shared" ca="1" si="144"/>
        <v>3C3H</v>
      </c>
      <c r="AK311" s="13" t="str">
        <f t="shared" ca="1" si="145"/>
        <v>3G3G</v>
      </c>
      <c r="AL311" s="13" t="str">
        <f t="shared" ca="1" si="146"/>
        <v>3B3E</v>
      </c>
      <c r="AM311" s="13" t="str">
        <f t="shared" ca="1" si="147"/>
        <v>3D3C</v>
      </c>
      <c r="AN311" s="13" t="str">
        <f t="shared" ca="1" si="148"/>
        <v>3H3A</v>
      </c>
      <c r="AO311" s="13" t="str">
        <f t="shared" ca="1" si="149"/>
        <v>3F3F</v>
      </c>
      <c r="AP311" s="13" t="str">
        <f t="shared" ca="1" si="150"/>
        <v>3E3D</v>
      </c>
      <c r="AQ311" s="58" t="str">
        <f t="shared" ca="1" si="151"/>
        <v>3I3I</v>
      </c>
    </row>
    <row r="312" spans="1:43" x14ac:dyDescent="0.2">
      <c r="A312" t="s">
        <v>1453</v>
      </c>
      <c r="D312" s="13">
        <f t="shared" ca="1" si="161"/>
        <v>1</v>
      </c>
      <c r="E312" s="13">
        <f t="shared" ca="1" si="161"/>
        <v>1</v>
      </c>
      <c r="F312" s="13">
        <f t="shared" si="161"/>
        <v>0</v>
      </c>
      <c r="G312" s="13">
        <f t="shared" si="161"/>
        <v>0</v>
      </c>
      <c r="H312" s="13">
        <f t="shared" ca="1" si="161"/>
        <v>1</v>
      </c>
      <c r="I312" s="13">
        <f t="shared" ca="1" si="161"/>
        <v>1</v>
      </c>
      <c r="J312" s="13">
        <f t="shared" ca="1" si="161"/>
        <v>1</v>
      </c>
      <c r="K312" s="13">
        <f t="shared" ca="1" si="161"/>
        <v>1</v>
      </c>
      <c r="L312" s="13">
        <f t="shared" si="161"/>
        <v>0</v>
      </c>
      <c r="M312" s="13">
        <f t="shared" si="161"/>
        <v>0</v>
      </c>
      <c r="N312" s="13">
        <f t="shared" ca="1" si="161"/>
        <v>0</v>
      </c>
      <c r="O312" s="13">
        <f t="shared" ca="1" si="161"/>
        <v>0</v>
      </c>
      <c r="P312" s="13">
        <f t="shared" ca="1" si="135"/>
        <v>6</v>
      </c>
      <c r="Q312">
        <f t="shared" si="160"/>
        <v>3</v>
      </c>
      <c r="R312" s="13" t="str">
        <f t="shared" si="162"/>
        <v>3E</v>
      </c>
      <c r="S312" s="13" t="str">
        <f t="shared" si="162"/>
        <v>3G</v>
      </c>
      <c r="T312" s="13" t="str">
        <f t="shared" si="162"/>
        <v>3B</v>
      </c>
      <c r="U312" s="13" t="str">
        <f t="shared" si="162"/>
        <v>3F</v>
      </c>
      <c r="V312" s="13" t="str">
        <f t="shared" si="162"/>
        <v>3A</v>
      </c>
      <c r="W312" s="13" t="str">
        <f t="shared" si="162"/>
        <v>3H</v>
      </c>
      <c r="X312" s="13" t="str">
        <f t="shared" si="162"/>
        <v>3L</v>
      </c>
      <c r="Y312" s="13" t="str">
        <f t="shared" si="162"/>
        <v>3K</v>
      </c>
      <c r="AA312" s="13" t="str">
        <f t="shared" ca="1" si="136"/>
        <v/>
      </c>
      <c r="AB312" s="13" t="str">
        <f t="shared" ca="1" si="137"/>
        <v/>
      </c>
      <c r="AC312" s="13" t="str">
        <f t="shared" ca="1" si="138"/>
        <v/>
      </c>
      <c r="AD312" s="13" t="str">
        <f t="shared" ca="1" si="139"/>
        <v/>
      </c>
      <c r="AE312" s="13" t="str">
        <f t="shared" ca="1" si="140"/>
        <v/>
      </c>
      <c r="AF312" s="13" t="str">
        <f t="shared" ca="1" si="141"/>
        <v/>
      </c>
      <c r="AG312" s="13" t="str">
        <f t="shared" ca="1" si="142"/>
        <v/>
      </c>
      <c r="AH312" s="13" t="str">
        <f t="shared" ca="1" si="143"/>
        <v/>
      </c>
      <c r="AJ312" s="6" t="str">
        <f t="shared" ca="1" si="144"/>
        <v>3C3H</v>
      </c>
      <c r="AK312" s="13" t="str">
        <f t="shared" ca="1" si="145"/>
        <v>3G3G</v>
      </c>
      <c r="AL312" s="13" t="str">
        <f t="shared" ca="1" si="146"/>
        <v>3B3E</v>
      </c>
      <c r="AM312" s="13" t="str">
        <f t="shared" ca="1" si="147"/>
        <v>3D3C</v>
      </c>
      <c r="AN312" s="13" t="str">
        <f t="shared" ca="1" si="148"/>
        <v>3H3A</v>
      </c>
      <c r="AO312" s="13" t="str">
        <f t="shared" ca="1" si="149"/>
        <v>3F3F</v>
      </c>
      <c r="AP312" s="13" t="str">
        <f t="shared" ca="1" si="150"/>
        <v>3E3D</v>
      </c>
      <c r="AQ312" s="58" t="str">
        <f t="shared" ca="1" si="151"/>
        <v>3I3I</v>
      </c>
    </row>
    <row r="313" spans="1:43" x14ac:dyDescent="0.2">
      <c r="A313" t="s">
        <v>1454</v>
      </c>
      <c r="D313" s="13">
        <f t="shared" ca="1" si="161"/>
        <v>1</v>
      </c>
      <c r="E313" s="13">
        <f t="shared" ca="1" si="161"/>
        <v>1</v>
      </c>
      <c r="F313" s="13">
        <f t="shared" si="161"/>
        <v>0</v>
      </c>
      <c r="G313" s="13">
        <f t="shared" si="161"/>
        <v>0</v>
      </c>
      <c r="H313" s="13">
        <f t="shared" ca="1" si="161"/>
        <v>1</v>
      </c>
      <c r="I313" s="13">
        <f t="shared" ca="1" si="161"/>
        <v>1</v>
      </c>
      <c r="J313" s="13">
        <f t="shared" ca="1" si="161"/>
        <v>1</v>
      </c>
      <c r="K313" s="13">
        <f t="shared" ca="1" si="161"/>
        <v>1</v>
      </c>
      <c r="L313" s="13">
        <f t="shared" si="161"/>
        <v>0</v>
      </c>
      <c r="M313" s="13">
        <f t="shared" ca="1" si="161"/>
        <v>0</v>
      </c>
      <c r="N313" s="13">
        <f t="shared" si="161"/>
        <v>0</v>
      </c>
      <c r="O313" s="13">
        <f t="shared" ca="1" si="161"/>
        <v>0</v>
      </c>
      <c r="P313" s="13">
        <f t="shared" ca="1" si="135"/>
        <v>6</v>
      </c>
      <c r="Q313">
        <f t="shared" si="160"/>
        <v>3</v>
      </c>
      <c r="R313" s="13" t="str">
        <f t="shared" si="162"/>
        <v>3H</v>
      </c>
      <c r="S313" s="13" t="str">
        <f t="shared" si="162"/>
        <v>3J</v>
      </c>
      <c r="T313" s="13" t="str">
        <f t="shared" si="162"/>
        <v>3B</v>
      </c>
      <c r="U313" s="13" t="str">
        <f t="shared" si="162"/>
        <v>3F</v>
      </c>
      <c r="V313" s="13" t="str">
        <f t="shared" si="162"/>
        <v>3A</v>
      </c>
      <c r="W313" s="13" t="str">
        <f t="shared" si="162"/>
        <v>3G</v>
      </c>
      <c r="X313" s="13" t="str">
        <f t="shared" si="162"/>
        <v>3L</v>
      </c>
      <c r="Y313" s="13" t="str">
        <f t="shared" si="162"/>
        <v>3E</v>
      </c>
      <c r="AA313" s="13" t="str">
        <f t="shared" ca="1" si="136"/>
        <v/>
      </c>
      <c r="AB313" s="13" t="str">
        <f t="shared" ca="1" si="137"/>
        <v/>
      </c>
      <c r="AC313" s="13" t="str">
        <f t="shared" ca="1" si="138"/>
        <v/>
      </c>
      <c r="AD313" s="13" t="str">
        <f t="shared" ca="1" si="139"/>
        <v/>
      </c>
      <c r="AE313" s="13" t="str">
        <f t="shared" ca="1" si="140"/>
        <v/>
      </c>
      <c r="AF313" s="13" t="str">
        <f t="shared" ca="1" si="141"/>
        <v/>
      </c>
      <c r="AG313" s="13" t="str">
        <f t="shared" ca="1" si="142"/>
        <v/>
      </c>
      <c r="AH313" s="13" t="str">
        <f t="shared" ca="1" si="143"/>
        <v/>
      </c>
      <c r="AJ313" s="6" t="str">
        <f t="shared" ca="1" si="144"/>
        <v>3C3H</v>
      </c>
      <c r="AK313" s="13" t="str">
        <f t="shared" ca="1" si="145"/>
        <v>3G3G</v>
      </c>
      <c r="AL313" s="13" t="str">
        <f t="shared" ca="1" si="146"/>
        <v>3B3E</v>
      </c>
      <c r="AM313" s="13" t="str">
        <f t="shared" ca="1" si="147"/>
        <v>3D3C</v>
      </c>
      <c r="AN313" s="13" t="str">
        <f t="shared" ca="1" si="148"/>
        <v>3H3A</v>
      </c>
      <c r="AO313" s="13" t="str">
        <f t="shared" ca="1" si="149"/>
        <v>3F3F</v>
      </c>
      <c r="AP313" s="13" t="str">
        <f t="shared" ca="1" si="150"/>
        <v>3E3D</v>
      </c>
      <c r="AQ313" s="58" t="str">
        <f t="shared" ca="1" si="151"/>
        <v>3I3I</v>
      </c>
    </row>
    <row r="314" spans="1:43" x14ac:dyDescent="0.2">
      <c r="A314" t="s">
        <v>1455</v>
      </c>
      <c r="D314" s="13">
        <f t="shared" ca="1" si="161"/>
        <v>1</v>
      </c>
      <c r="E314" s="13">
        <f t="shared" ca="1" si="161"/>
        <v>1</v>
      </c>
      <c r="F314" s="13">
        <f t="shared" si="161"/>
        <v>0</v>
      </c>
      <c r="G314" s="13">
        <f t="shared" si="161"/>
        <v>0</v>
      </c>
      <c r="H314" s="13">
        <f t="shared" ca="1" si="161"/>
        <v>1</v>
      </c>
      <c r="I314" s="13">
        <f t="shared" ca="1" si="161"/>
        <v>1</v>
      </c>
      <c r="J314" s="13">
        <f t="shared" ca="1" si="161"/>
        <v>1</v>
      </c>
      <c r="K314" s="13">
        <f t="shared" ca="1" si="161"/>
        <v>1</v>
      </c>
      <c r="L314" s="13">
        <f t="shared" si="161"/>
        <v>0</v>
      </c>
      <c r="M314" s="13">
        <f t="shared" ca="1" si="161"/>
        <v>0</v>
      </c>
      <c r="N314" s="13">
        <f t="shared" ca="1" si="161"/>
        <v>0</v>
      </c>
      <c r="O314" s="13">
        <f t="shared" si="161"/>
        <v>0</v>
      </c>
      <c r="P314" s="13">
        <f t="shared" ca="1" si="135"/>
        <v>6</v>
      </c>
      <c r="Q314">
        <f t="shared" si="160"/>
        <v>3</v>
      </c>
      <c r="R314" s="13" t="str">
        <f t="shared" si="162"/>
        <v>3H</v>
      </c>
      <c r="S314" s="13" t="str">
        <f t="shared" si="162"/>
        <v>3J</v>
      </c>
      <c r="T314" s="13" t="str">
        <f t="shared" si="162"/>
        <v>3B</v>
      </c>
      <c r="U314" s="13" t="str">
        <f t="shared" si="162"/>
        <v>3F</v>
      </c>
      <c r="V314" s="13" t="str">
        <f t="shared" si="162"/>
        <v>3A</v>
      </c>
      <c r="W314" s="13" t="str">
        <f t="shared" si="162"/>
        <v>3G</v>
      </c>
      <c r="X314" s="13" t="str">
        <f t="shared" si="162"/>
        <v>3E</v>
      </c>
      <c r="Y314" s="13" t="str">
        <f t="shared" si="162"/>
        <v>3K</v>
      </c>
      <c r="AA314" s="13" t="str">
        <f t="shared" ca="1" si="136"/>
        <v/>
      </c>
      <c r="AB314" s="13" t="str">
        <f t="shared" ca="1" si="137"/>
        <v/>
      </c>
      <c r="AC314" s="13" t="str">
        <f t="shared" ca="1" si="138"/>
        <v/>
      </c>
      <c r="AD314" s="13" t="str">
        <f t="shared" ca="1" si="139"/>
        <v/>
      </c>
      <c r="AE314" s="13" t="str">
        <f t="shared" ca="1" si="140"/>
        <v/>
      </c>
      <c r="AF314" s="13" t="str">
        <f t="shared" ca="1" si="141"/>
        <v/>
      </c>
      <c r="AG314" s="13" t="str">
        <f t="shared" ca="1" si="142"/>
        <v/>
      </c>
      <c r="AH314" s="13" t="str">
        <f t="shared" ca="1" si="143"/>
        <v/>
      </c>
      <c r="AJ314" s="6" t="str">
        <f t="shared" ca="1" si="144"/>
        <v>3C3H</v>
      </c>
      <c r="AK314" s="13" t="str">
        <f t="shared" ca="1" si="145"/>
        <v>3G3G</v>
      </c>
      <c r="AL314" s="13" t="str">
        <f t="shared" ca="1" si="146"/>
        <v>3B3E</v>
      </c>
      <c r="AM314" s="13" t="str">
        <f t="shared" ca="1" si="147"/>
        <v>3D3C</v>
      </c>
      <c r="AN314" s="13" t="str">
        <f t="shared" ca="1" si="148"/>
        <v>3H3A</v>
      </c>
      <c r="AO314" s="13" t="str">
        <f t="shared" ca="1" si="149"/>
        <v>3F3F</v>
      </c>
      <c r="AP314" s="13" t="str">
        <f t="shared" ca="1" si="150"/>
        <v>3E3D</v>
      </c>
      <c r="AQ314" s="58" t="str">
        <f t="shared" ca="1" si="151"/>
        <v>3I3I</v>
      </c>
    </row>
    <row r="315" spans="1:43" x14ac:dyDescent="0.2">
      <c r="A315" t="s">
        <v>1456</v>
      </c>
      <c r="D315" s="13">
        <f t="shared" ref="D315:O324" ca="1" si="163">IF(IFERROR(FIND(D$3,$A315),0)&gt;0,D$4,0)</f>
        <v>1</v>
      </c>
      <c r="E315" s="13">
        <f t="shared" ca="1" si="163"/>
        <v>1</v>
      </c>
      <c r="F315" s="13">
        <f t="shared" si="163"/>
        <v>0</v>
      </c>
      <c r="G315" s="13">
        <f t="shared" si="163"/>
        <v>0</v>
      </c>
      <c r="H315" s="13">
        <f t="shared" ca="1" si="163"/>
        <v>1</v>
      </c>
      <c r="I315" s="13">
        <f t="shared" ca="1" si="163"/>
        <v>1</v>
      </c>
      <c r="J315" s="13">
        <f t="shared" ca="1" si="163"/>
        <v>1</v>
      </c>
      <c r="K315" s="13">
        <f t="shared" ca="1" si="163"/>
        <v>1</v>
      </c>
      <c r="L315" s="13">
        <f t="shared" ca="1" si="163"/>
        <v>1</v>
      </c>
      <c r="M315" s="13">
        <f t="shared" si="163"/>
        <v>0</v>
      </c>
      <c r="N315" s="13">
        <f t="shared" si="163"/>
        <v>0</v>
      </c>
      <c r="O315" s="13">
        <f t="shared" ca="1" si="163"/>
        <v>0</v>
      </c>
      <c r="P315" s="13">
        <f t="shared" ca="1" si="135"/>
        <v>7</v>
      </c>
      <c r="Q315">
        <f t="shared" si="160"/>
        <v>3</v>
      </c>
      <c r="R315" s="13" t="str">
        <f t="shared" ref="R315:Y324" si="164">RIGHT(LEFT($A315,R$3+$Q315),2)</f>
        <v>3E</v>
      </c>
      <c r="S315" s="13" t="str">
        <f t="shared" si="164"/>
        <v>3G</v>
      </c>
      <c r="T315" s="13" t="str">
        <f t="shared" si="164"/>
        <v>3B</v>
      </c>
      <c r="U315" s="13" t="str">
        <f t="shared" si="164"/>
        <v>3F</v>
      </c>
      <c r="V315" s="13" t="str">
        <f t="shared" si="164"/>
        <v>3A</v>
      </c>
      <c r="W315" s="13" t="str">
        <f t="shared" si="164"/>
        <v>3H</v>
      </c>
      <c r="X315" s="13" t="str">
        <f t="shared" si="164"/>
        <v>3L</v>
      </c>
      <c r="Y315" s="13" t="str">
        <f t="shared" si="164"/>
        <v>3I</v>
      </c>
      <c r="AA315" s="13" t="str">
        <f t="shared" ca="1" si="136"/>
        <v/>
      </c>
      <c r="AB315" s="13" t="str">
        <f t="shared" ca="1" si="137"/>
        <v/>
      </c>
      <c r="AC315" s="13" t="str">
        <f t="shared" ca="1" si="138"/>
        <v/>
      </c>
      <c r="AD315" s="13" t="str">
        <f t="shared" ca="1" si="139"/>
        <v/>
      </c>
      <c r="AE315" s="13" t="str">
        <f t="shared" ca="1" si="140"/>
        <v/>
      </c>
      <c r="AF315" s="13" t="str">
        <f t="shared" ca="1" si="141"/>
        <v/>
      </c>
      <c r="AG315" s="13" t="str">
        <f t="shared" ca="1" si="142"/>
        <v/>
      </c>
      <c r="AH315" s="13" t="str">
        <f t="shared" ca="1" si="143"/>
        <v/>
      </c>
      <c r="AJ315" s="6" t="str">
        <f t="shared" ca="1" si="144"/>
        <v>3C3H</v>
      </c>
      <c r="AK315" s="13" t="str">
        <f t="shared" ca="1" si="145"/>
        <v>3G3G</v>
      </c>
      <c r="AL315" s="13" t="str">
        <f t="shared" ca="1" si="146"/>
        <v>3B3E</v>
      </c>
      <c r="AM315" s="13" t="str">
        <f t="shared" ca="1" si="147"/>
        <v>3D3C</v>
      </c>
      <c r="AN315" s="13" t="str">
        <f t="shared" ca="1" si="148"/>
        <v>3H3A</v>
      </c>
      <c r="AO315" s="13" t="str">
        <f t="shared" ca="1" si="149"/>
        <v>3F3F</v>
      </c>
      <c r="AP315" s="13" t="str">
        <f t="shared" ca="1" si="150"/>
        <v>3E3D</v>
      </c>
      <c r="AQ315" s="58" t="str">
        <f t="shared" ca="1" si="151"/>
        <v>3I3I</v>
      </c>
    </row>
    <row r="316" spans="1:43" x14ac:dyDescent="0.2">
      <c r="A316" t="s">
        <v>1457</v>
      </c>
      <c r="D316" s="13">
        <f t="shared" ca="1" si="163"/>
        <v>1</v>
      </c>
      <c r="E316" s="13">
        <f t="shared" ca="1" si="163"/>
        <v>1</v>
      </c>
      <c r="F316" s="13">
        <f t="shared" si="163"/>
        <v>0</v>
      </c>
      <c r="G316" s="13">
        <f t="shared" si="163"/>
        <v>0</v>
      </c>
      <c r="H316" s="13">
        <f t="shared" ca="1" si="163"/>
        <v>1</v>
      </c>
      <c r="I316" s="13">
        <f t="shared" ca="1" si="163"/>
        <v>1</v>
      </c>
      <c r="J316" s="13">
        <f t="shared" ca="1" si="163"/>
        <v>1</v>
      </c>
      <c r="K316" s="13">
        <f t="shared" ca="1" si="163"/>
        <v>1</v>
      </c>
      <c r="L316" s="13">
        <f t="shared" ca="1" si="163"/>
        <v>1</v>
      </c>
      <c r="M316" s="13">
        <f t="shared" si="163"/>
        <v>0</v>
      </c>
      <c r="N316" s="13">
        <f t="shared" ca="1" si="163"/>
        <v>0</v>
      </c>
      <c r="O316" s="13">
        <f t="shared" si="163"/>
        <v>0</v>
      </c>
      <c r="P316" s="13">
        <f t="shared" ca="1" si="135"/>
        <v>7</v>
      </c>
      <c r="Q316">
        <f t="shared" si="160"/>
        <v>3</v>
      </c>
      <c r="R316" s="13" t="str">
        <f t="shared" si="164"/>
        <v>3E</v>
      </c>
      <c r="S316" s="13" t="str">
        <f t="shared" si="164"/>
        <v>3G</v>
      </c>
      <c r="T316" s="13" t="str">
        <f t="shared" si="164"/>
        <v>3B</v>
      </c>
      <c r="U316" s="13" t="str">
        <f t="shared" si="164"/>
        <v>3F</v>
      </c>
      <c r="V316" s="13" t="str">
        <f t="shared" si="164"/>
        <v>3A</v>
      </c>
      <c r="W316" s="13" t="str">
        <f t="shared" si="164"/>
        <v>3H</v>
      </c>
      <c r="X316" s="13" t="str">
        <f t="shared" si="164"/>
        <v>3I</v>
      </c>
      <c r="Y316" s="13" t="str">
        <f t="shared" si="164"/>
        <v>3K</v>
      </c>
      <c r="AA316" s="13" t="str">
        <f t="shared" ca="1" si="136"/>
        <v/>
      </c>
      <c r="AB316" s="13" t="str">
        <f t="shared" ca="1" si="137"/>
        <v/>
      </c>
      <c r="AC316" s="13" t="str">
        <f t="shared" ca="1" si="138"/>
        <v/>
      </c>
      <c r="AD316" s="13" t="str">
        <f t="shared" ca="1" si="139"/>
        <v/>
      </c>
      <c r="AE316" s="13" t="str">
        <f t="shared" ca="1" si="140"/>
        <v/>
      </c>
      <c r="AF316" s="13" t="str">
        <f t="shared" ca="1" si="141"/>
        <v/>
      </c>
      <c r="AG316" s="13" t="str">
        <f t="shared" ca="1" si="142"/>
        <v/>
      </c>
      <c r="AH316" s="13" t="str">
        <f t="shared" ca="1" si="143"/>
        <v/>
      </c>
      <c r="AJ316" s="6" t="str">
        <f t="shared" ca="1" si="144"/>
        <v>3C3H</v>
      </c>
      <c r="AK316" s="13" t="str">
        <f t="shared" ca="1" si="145"/>
        <v>3G3G</v>
      </c>
      <c r="AL316" s="13" t="str">
        <f t="shared" ca="1" si="146"/>
        <v>3B3E</v>
      </c>
      <c r="AM316" s="13" t="str">
        <f t="shared" ca="1" si="147"/>
        <v>3D3C</v>
      </c>
      <c r="AN316" s="13" t="str">
        <f t="shared" ca="1" si="148"/>
        <v>3H3A</v>
      </c>
      <c r="AO316" s="13" t="str">
        <f t="shared" ca="1" si="149"/>
        <v>3F3F</v>
      </c>
      <c r="AP316" s="13" t="str">
        <f t="shared" ca="1" si="150"/>
        <v>3E3D</v>
      </c>
      <c r="AQ316" s="58" t="str">
        <f t="shared" ca="1" si="151"/>
        <v>3I3I</v>
      </c>
    </row>
    <row r="317" spans="1:43" x14ac:dyDescent="0.2">
      <c r="A317" t="s">
        <v>1458</v>
      </c>
      <c r="D317" s="13">
        <f t="shared" ca="1" si="163"/>
        <v>1</v>
      </c>
      <c r="E317" s="13">
        <f t="shared" ca="1" si="163"/>
        <v>1</v>
      </c>
      <c r="F317" s="13">
        <f t="shared" si="163"/>
        <v>0</v>
      </c>
      <c r="G317" s="13">
        <f t="shared" si="163"/>
        <v>0</v>
      </c>
      <c r="H317" s="13">
        <f t="shared" ca="1" si="163"/>
        <v>1</v>
      </c>
      <c r="I317" s="13">
        <f t="shared" ca="1" si="163"/>
        <v>1</v>
      </c>
      <c r="J317" s="13">
        <f t="shared" ca="1" si="163"/>
        <v>1</v>
      </c>
      <c r="K317" s="13">
        <f t="shared" ca="1" si="163"/>
        <v>1</v>
      </c>
      <c r="L317" s="13">
        <f t="shared" ca="1" si="163"/>
        <v>1</v>
      </c>
      <c r="M317" s="13">
        <f t="shared" ca="1" si="163"/>
        <v>0</v>
      </c>
      <c r="N317" s="13">
        <f t="shared" si="163"/>
        <v>0</v>
      </c>
      <c r="O317" s="13">
        <f t="shared" si="163"/>
        <v>0</v>
      </c>
      <c r="P317" s="13">
        <f t="shared" ca="1" si="135"/>
        <v>7</v>
      </c>
      <c r="Q317">
        <f t="shared" si="160"/>
        <v>3</v>
      </c>
      <c r="R317" s="13" t="str">
        <f t="shared" si="164"/>
        <v>3H</v>
      </c>
      <c r="S317" s="13" t="str">
        <f t="shared" si="164"/>
        <v>3J</v>
      </c>
      <c r="T317" s="13" t="str">
        <f t="shared" si="164"/>
        <v>3B</v>
      </c>
      <c r="U317" s="13" t="str">
        <f t="shared" si="164"/>
        <v>3F</v>
      </c>
      <c r="V317" s="13" t="str">
        <f t="shared" si="164"/>
        <v>3A</v>
      </c>
      <c r="W317" s="13" t="str">
        <f t="shared" si="164"/>
        <v>3G</v>
      </c>
      <c r="X317" s="13" t="str">
        <f t="shared" si="164"/>
        <v>3E</v>
      </c>
      <c r="Y317" s="13" t="str">
        <f t="shared" si="164"/>
        <v>3I</v>
      </c>
      <c r="AA317" s="13" t="str">
        <f t="shared" ca="1" si="136"/>
        <v/>
      </c>
      <c r="AB317" s="13" t="str">
        <f t="shared" ca="1" si="137"/>
        <v/>
      </c>
      <c r="AC317" s="13" t="str">
        <f t="shared" ca="1" si="138"/>
        <v/>
      </c>
      <c r="AD317" s="13" t="str">
        <f t="shared" ca="1" si="139"/>
        <v/>
      </c>
      <c r="AE317" s="13" t="str">
        <f t="shared" ca="1" si="140"/>
        <v/>
      </c>
      <c r="AF317" s="13" t="str">
        <f t="shared" ca="1" si="141"/>
        <v/>
      </c>
      <c r="AG317" s="13" t="str">
        <f t="shared" ca="1" si="142"/>
        <v/>
      </c>
      <c r="AH317" s="13" t="str">
        <f t="shared" ca="1" si="143"/>
        <v/>
      </c>
      <c r="AJ317" s="6" t="str">
        <f t="shared" ca="1" si="144"/>
        <v>3C3H</v>
      </c>
      <c r="AK317" s="13" t="str">
        <f t="shared" ca="1" si="145"/>
        <v>3G3G</v>
      </c>
      <c r="AL317" s="13" t="str">
        <f t="shared" ca="1" si="146"/>
        <v>3B3E</v>
      </c>
      <c r="AM317" s="13" t="str">
        <f t="shared" ca="1" si="147"/>
        <v>3D3C</v>
      </c>
      <c r="AN317" s="13" t="str">
        <f t="shared" ca="1" si="148"/>
        <v>3H3A</v>
      </c>
      <c r="AO317" s="13" t="str">
        <f t="shared" ca="1" si="149"/>
        <v>3F3F</v>
      </c>
      <c r="AP317" s="13" t="str">
        <f t="shared" ca="1" si="150"/>
        <v>3E3D</v>
      </c>
      <c r="AQ317" s="58" t="str">
        <f t="shared" ca="1" si="151"/>
        <v>3I3I</v>
      </c>
    </row>
    <row r="318" spans="1:43" x14ac:dyDescent="0.2">
      <c r="A318" t="s">
        <v>1459</v>
      </c>
      <c r="D318" s="13">
        <f t="shared" ca="1" si="163"/>
        <v>1</v>
      </c>
      <c r="E318" s="13">
        <f t="shared" ca="1" si="163"/>
        <v>1</v>
      </c>
      <c r="F318" s="13">
        <f t="shared" si="163"/>
        <v>0</v>
      </c>
      <c r="G318" s="13">
        <f t="shared" ca="1" si="163"/>
        <v>1</v>
      </c>
      <c r="H318" s="13">
        <f t="shared" si="163"/>
        <v>0</v>
      </c>
      <c r="I318" s="13">
        <f t="shared" si="163"/>
        <v>0</v>
      </c>
      <c r="J318" s="13">
        <f t="shared" si="163"/>
        <v>0</v>
      </c>
      <c r="K318" s="13">
        <f t="shared" ca="1" si="163"/>
        <v>1</v>
      </c>
      <c r="L318" s="13">
        <f t="shared" ca="1" si="163"/>
        <v>1</v>
      </c>
      <c r="M318" s="13">
        <f t="shared" ca="1" si="163"/>
        <v>0</v>
      </c>
      <c r="N318" s="13">
        <f t="shared" ca="1" si="163"/>
        <v>0</v>
      </c>
      <c r="O318" s="13">
        <f t="shared" ca="1" si="163"/>
        <v>0</v>
      </c>
      <c r="P318" s="13">
        <f t="shared" ca="1" si="135"/>
        <v>5</v>
      </c>
      <c r="Q318">
        <f t="shared" si="160"/>
        <v>3</v>
      </c>
      <c r="R318" s="13" t="str">
        <f t="shared" si="164"/>
        <v>3I</v>
      </c>
      <c r="S318" s="13" t="str">
        <f t="shared" si="164"/>
        <v>3J</v>
      </c>
      <c r="T318" s="13" t="str">
        <f t="shared" si="164"/>
        <v>3B</v>
      </c>
      <c r="U318" s="13" t="str">
        <f t="shared" si="164"/>
        <v>3D</v>
      </c>
      <c r="V318" s="13" t="str">
        <f t="shared" si="164"/>
        <v>3A</v>
      </c>
      <c r="W318" s="13" t="str">
        <f t="shared" si="164"/>
        <v>3H</v>
      </c>
      <c r="X318" s="13" t="str">
        <f t="shared" si="164"/>
        <v>3L</v>
      </c>
      <c r="Y318" s="13" t="str">
        <f t="shared" si="164"/>
        <v>3K</v>
      </c>
      <c r="AA318" s="13" t="str">
        <f t="shared" ca="1" si="136"/>
        <v/>
      </c>
      <c r="AB318" s="13" t="str">
        <f t="shared" ca="1" si="137"/>
        <v/>
      </c>
      <c r="AC318" s="13" t="str">
        <f t="shared" ca="1" si="138"/>
        <v/>
      </c>
      <c r="AD318" s="13" t="str">
        <f t="shared" ca="1" si="139"/>
        <v/>
      </c>
      <c r="AE318" s="13" t="str">
        <f t="shared" ca="1" si="140"/>
        <v/>
      </c>
      <c r="AF318" s="13" t="str">
        <f t="shared" ca="1" si="141"/>
        <v/>
      </c>
      <c r="AG318" s="13" t="str">
        <f t="shared" ca="1" si="142"/>
        <v/>
      </c>
      <c r="AH318" s="13" t="str">
        <f t="shared" ca="1" si="143"/>
        <v/>
      </c>
      <c r="AJ318" s="6" t="str">
        <f t="shared" ca="1" si="144"/>
        <v>3C3H</v>
      </c>
      <c r="AK318" s="13" t="str">
        <f t="shared" ca="1" si="145"/>
        <v>3G3G</v>
      </c>
      <c r="AL318" s="13" t="str">
        <f t="shared" ca="1" si="146"/>
        <v>3B3E</v>
      </c>
      <c r="AM318" s="13" t="str">
        <f t="shared" ca="1" si="147"/>
        <v>3D3C</v>
      </c>
      <c r="AN318" s="13" t="str">
        <f t="shared" ca="1" si="148"/>
        <v>3H3A</v>
      </c>
      <c r="AO318" s="13" t="str">
        <f t="shared" ca="1" si="149"/>
        <v>3F3F</v>
      </c>
      <c r="AP318" s="13" t="str">
        <f t="shared" ca="1" si="150"/>
        <v>3E3D</v>
      </c>
      <c r="AQ318" s="58" t="str">
        <f t="shared" ca="1" si="151"/>
        <v>3I3I</v>
      </c>
    </row>
    <row r="319" spans="1:43" x14ac:dyDescent="0.2">
      <c r="A319" t="s">
        <v>1460</v>
      </c>
      <c r="D319" s="13">
        <f t="shared" ca="1" si="163"/>
        <v>1</v>
      </c>
      <c r="E319" s="13">
        <f t="shared" ca="1" si="163"/>
        <v>1</v>
      </c>
      <c r="F319" s="13">
        <f t="shared" si="163"/>
        <v>0</v>
      </c>
      <c r="G319" s="13">
        <f t="shared" ca="1" si="163"/>
        <v>1</v>
      </c>
      <c r="H319" s="13">
        <f t="shared" si="163"/>
        <v>0</v>
      </c>
      <c r="I319" s="13">
        <f t="shared" si="163"/>
        <v>0</v>
      </c>
      <c r="J319" s="13">
        <f t="shared" ca="1" si="163"/>
        <v>1</v>
      </c>
      <c r="K319" s="13">
        <f t="shared" si="163"/>
        <v>0</v>
      </c>
      <c r="L319" s="13">
        <f t="shared" ca="1" si="163"/>
        <v>1</v>
      </c>
      <c r="M319" s="13">
        <f t="shared" ca="1" si="163"/>
        <v>0</v>
      </c>
      <c r="N319" s="13">
        <f t="shared" ca="1" si="163"/>
        <v>0</v>
      </c>
      <c r="O319" s="13">
        <f t="shared" ca="1" si="163"/>
        <v>0</v>
      </c>
      <c r="P319" s="13">
        <f t="shared" ca="1" si="135"/>
        <v>5</v>
      </c>
      <c r="Q319">
        <f t="shared" si="160"/>
        <v>3</v>
      </c>
      <c r="R319" s="13" t="str">
        <f t="shared" si="164"/>
        <v>3I</v>
      </c>
      <c r="S319" s="13" t="str">
        <f t="shared" si="164"/>
        <v>3J</v>
      </c>
      <c r="T319" s="13" t="str">
        <f t="shared" si="164"/>
        <v>3B</v>
      </c>
      <c r="U319" s="13" t="str">
        <f t="shared" si="164"/>
        <v>3D</v>
      </c>
      <c r="V319" s="13" t="str">
        <f t="shared" si="164"/>
        <v>3A</v>
      </c>
      <c r="W319" s="13" t="str">
        <f t="shared" si="164"/>
        <v>3G</v>
      </c>
      <c r="X319" s="13" t="str">
        <f t="shared" si="164"/>
        <v>3L</v>
      </c>
      <c r="Y319" s="13" t="str">
        <f t="shared" si="164"/>
        <v>3K</v>
      </c>
      <c r="AA319" s="13" t="str">
        <f t="shared" ca="1" si="136"/>
        <v/>
      </c>
      <c r="AB319" s="13" t="str">
        <f t="shared" ca="1" si="137"/>
        <v/>
      </c>
      <c r="AC319" s="13" t="str">
        <f t="shared" ca="1" si="138"/>
        <v/>
      </c>
      <c r="AD319" s="13" t="str">
        <f t="shared" ca="1" si="139"/>
        <v/>
      </c>
      <c r="AE319" s="13" t="str">
        <f t="shared" ca="1" si="140"/>
        <v/>
      </c>
      <c r="AF319" s="13" t="str">
        <f t="shared" ca="1" si="141"/>
        <v/>
      </c>
      <c r="AG319" s="13" t="str">
        <f t="shared" ca="1" si="142"/>
        <v/>
      </c>
      <c r="AH319" s="13" t="str">
        <f t="shared" ca="1" si="143"/>
        <v/>
      </c>
      <c r="AJ319" s="6" t="str">
        <f t="shared" ca="1" si="144"/>
        <v>3C3H</v>
      </c>
      <c r="AK319" s="13" t="str">
        <f t="shared" ca="1" si="145"/>
        <v>3G3G</v>
      </c>
      <c r="AL319" s="13" t="str">
        <f t="shared" ca="1" si="146"/>
        <v>3B3E</v>
      </c>
      <c r="AM319" s="13" t="str">
        <f t="shared" ca="1" si="147"/>
        <v>3D3C</v>
      </c>
      <c r="AN319" s="13" t="str">
        <f t="shared" ca="1" si="148"/>
        <v>3H3A</v>
      </c>
      <c r="AO319" s="13" t="str">
        <f t="shared" ca="1" si="149"/>
        <v>3F3F</v>
      </c>
      <c r="AP319" s="13" t="str">
        <f t="shared" ca="1" si="150"/>
        <v>3E3D</v>
      </c>
      <c r="AQ319" s="58" t="str">
        <f t="shared" ca="1" si="151"/>
        <v>3I3I</v>
      </c>
    </row>
    <row r="320" spans="1:43" x14ac:dyDescent="0.2">
      <c r="A320" t="s">
        <v>1461</v>
      </c>
      <c r="D320" s="13">
        <f t="shared" ca="1" si="163"/>
        <v>1</v>
      </c>
      <c r="E320" s="13">
        <f t="shared" ca="1" si="163"/>
        <v>1</v>
      </c>
      <c r="F320" s="13">
        <f t="shared" si="163"/>
        <v>0</v>
      </c>
      <c r="G320" s="13">
        <f t="shared" ca="1" si="163"/>
        <v>1</v>
      </c>
      <c r="H320" s="13">
        <f t="shared" si="163"/>
        <v>0</v>
      </c>
      <c r="I320" s="13">
        <f t="shared" si="163"/>
        <v>0</v>
      </c>
      <c r="J320" s="13">
        <f t="shared" ca="1" si="163"/>
        <v>1</v>
      </c>
      <c r="K320" s="13">
        <f t="shared" ca="1" si="163"/>
        <v>1</v>
      </c>
      <c r="L320" s="13">
        <f t="shared" si="163"/>
        <v>0</v>
      </c>
      <c r="M320" s="13">
        <f t="shared" ca="1" si="163"/>
        <v>0</v>
      </c>
      <c r="N320" s="13">
        <f t="shared" ca="1" si="163"/>
        <v>0</v>
      </c>
      <c r="O320" s="13">
        <f t="shared" ca="1" si="163"/>
        <v>0</v>
      </c>
      <c r="P320" s="13">
        <f t="shared" ca="1" si="135"/>
        <v>5</v>
      </c>
      <c r="Q320">
        <f t="shared" si="160"/>
        <v>3</v>
      </c>
      <c r="R320" s="13" t="str">
        <f t="shared" si="164"/>
        <v>3H</v>
      </c>
      <c r="S320" s="13" t="str">
        <f t="shared" si="164"/>
        <v>3J</v>
      </c>
      <c r="T320" s="13" t="str">
        <f t="shared" si="164"/>
        <v>3B</v>
      </c>
      <c r="U320" s="13" t="str">
        <f t="shared" si="164"/>
        <v>3D</v>
      </c>
      <c r="V320" s="13" t="str">
        <f t="shared" si="164"/>
        <v>3A</v>
      </c>
      <c r="W320" s="13" t="str">
        <f t="shared" si="164"/>
        <v>3G</v>
      </c>
      <c r="X320" s="13" t="str">
        <f t="shared" si="164"/>
        <v>3L</v>
      </c>
      <c r="Y320" s="13" t="str">
        <f t="shared" si="164"/>
        <v>3K</v>
      </c>
      <c r="AA320" s="13" t="str">
        <f t="shared" ca="1" si="136"/>
        <v/>
      </c>
      <c r="AB320" s="13" t="str">
        <f t="shared" ca="1" si="137"/>
        <v/>
      </c>
      <c r="AC320" s="13" t="str">
        <f t="shared" ca="1" si="138"/>
        <v/>
      </c>
      <c r="AD320" s="13" t="str">
        <f t="shared" ca="1" si="139"/>
        <v/>
      </c>
      <c r="AE320" s="13" t="str">
        <f t="shared" ca="1" si="140"/>
        <v/>
      </c>
      <c r="AF320" s="13" t="str">
        <f t="shared" ca="1" si="141"/>
        <v/>
      </c>
      <c r="AG320" s="13" t="str">
        <f t="shared" ca="1" si="142"/>
        <v/>
      </c>
      <c r="AH320" s="13" t="str">
        <f t="shared" ca="1" si="143"/>
        <v/>
      </c>
      <c r="AJ320" s="6" t="str">
        <f t="shared" ca="1" si="144"/>
        <v>3C3H</v>
      </c>
      <c r="AK320" s="13" t="str">
        <f t="shared" ca="1" si="145"/>
        <v>3G3G</v>
      </c>
      <c r="AL320" s="13" t="str">
        <f t="shared" ca="1" si="146"/>
        <v>3B3E</v>
      </c>
      <c r="AM320" s="13" t="str">
        <f t="shared" ca="1" si="147"/>
        <v>3D3C</v>
      </c>
      <c r="AN320" s="13" t="str">
        <f t="shared" ca="1" si="148"/>
        <v>3H3A</v>
      </c>
      <c r="AO320" s="13" t="str">
        <f t="shared" ca="1" si="149"/>
        <v>3F3F</v>
      </c>
      <c r="AP320" s="13" t="str">
        <f t="shared" ca="1" si="150"/>
        <v>3E3D</v>
      </c>
      <c r="AQ320" s="58" t="str">
        <f t="shared" ca="1" si="151"/>
        <v>3I3I</v>
      </c>
    </row>
    <row r="321" spans="1:43" x14ac:dyDescent="0.2">
      <c r="A321" t="s">
        <v>1462</v>
      </c>
      <c r="D321" s="13">
        <f t="shared" ca="1" si="163"/>
        <v>1</v>
      </c>
      <c r="E321" s="13">
        <f t="shared" ca="1" si="163"/>
        <v>1</v>
      </c>
      <c r="F321" s="13">
        <f t="shared" si="163"/>
        <v>0</v>
      </c>
      <c r="G321" s="13">
        <f t="shared" ca="1" si="163"/>
        <v>1</v>
      </c>
      <c r="H321" s="13">
        <f t="shared" si="163"/>
        <v>0</v>
      </c>
      <c r="I321" s="13">
        <f t="shared" si="163"/>
        <v>0</v>
      </c>
      <c r="J321" s="13">
        <f t="shared" ca="1" si="163"/>
        <v>1</v>
      </c>
      <c r="K321" s="13">
        <f t="shared" ca="1" si="163"/>
        <v>1</v>
      </c>
      <c r="L321" s="13">
        <f t="shared" ca="1" si="163"/>
        <v>1</v>
      </c>
      <c r="M321" s="13">
        <f t="shared" si="163"/>
        <v>0</v>
      </c>
      <c r="N321" s="13">
        <f t="shared" ca="1" si="163"/>
        <v>0</v>
      </c>
      <c r="O321" s="13">
        <f t="shared" ca="1" si="163"/>
        <v>0</v>
      </c>
      <c r="P321" s="13">
        <f t="shared" ca="1" si="135"/>
        <v>6</v>
      </c>
      <c r="Q321">
        <f t="shared" si="160"/>
        <v>3</v>
      </c>
      <c r="R321" s="13" t="str">
        <f t="shared" si="164"/>
        <v>3I</v>
      </c>
      <c r="S321" s="13" t="str">
        <f t="shared" si="164"/>
        <v>3G</v>
      </c>
      <c r="T321" s="13" t="str">
        <f t="shared" si="164"/>
        <v>3B</v>
      </c>
      <c r="U321" s="13" t="str">
        <f t="shared" si="164"/>
        <v>3D</v>
      </c>
      <c r="V321" s="13" t="str">
        <f t="shared" si="164"/>
        <v>3A</v>
      </c>
      <c r="W321" s="13" t="str">
        <f t="shared" si="164"/>
        <v>3H</v>
      </c>
      <c r="X321" s="13" t="str">
        <f t="shared" si="164"/>
        <v>3L</v>
      </c>
      <c r="Y321" s="13" t="str">
        <f t="shared" si="164"/>
        <v>3K</v>
      </c>
      <c r="AA321" s="13" t="str">
        <f t="shared" ca="1" si="136"/>
        <v/>
      </c>
      <c r="AB321" s="13" t="str">
        <f t="shared" ca="1" si="137"/>
        <v/>
      </c>
      <c r="AC321" s="13" t="str">
        <f t="shared" ca="1" si="138"/>
        <v/>
      </c>
      <c r="AD321" s="13" t="str">
        <f t="shared" ca="1" si="139"/>
        <v/>
      </c>
      <c r="AE321" s="13" t="str">
        <f t="shared" ca="1" si="140"/>
        <v/>
      </c>
      <c r="AF321" s="13" t="str">
        <f t="shared" ca="1" si="141"/>
        <v/>
      </c>
      <c r="AG321" s="13" t="str">
        <f t="shared" ca="1" si="142"/>
        <v/>
      </c>
      <c r="AH321" s="13" t="str">
        <f t="shared" ca="1" si="143"/>
        <v/>
      </c>
      <c r="AJ321" s="6" t="str">
        <f t="shared" ca="1" si="144"/>
        <v>3C3H</v>
      </c>
      <c r="AK321" s="13" t="str">
        <f t="shared" ca="1" si="145"/>
        <v>3G3G</v>
      </c>
      <c r="AL321" s="13" t="str">
        <f t="shared" ca="1" si="146"/>
        <v>3B3E</v>
      </c>
      <c r="AM321" s="13" t="str">
        <f t="shared" ca="1" si="147"/>
        <v>3D3C</v>
      </c>
      <c r="AN321" s="13" t="str">
        <f t="shared" ca="1" si="148"/>
        <v>3H3A</v>
      </c>
      <c r="AO321" s="13" t="str">
        <f t="shared" ca="1" si="149"/>
        <v>3F3F</v>
      </c>
      <c r="AP321" s="13" t="str">
        <f t="shared" ca="1" si="150"/>
        <v>3E3D</v>
      </c>
      <c r="AQ321" s="58" t="str">
        <f t="shared" ca="1" si="151"/>
        <v>3I3I</v>
      </c>
    </row>
    <row r="322" spans="1:43" x14ac:dyDescent="0.2">
      <c r="A322" t="s">
        <v>1463</v>
      </c>
      <c r="D322" s="13">
        <f t="shared" ca="1" si="163"/>
        <v>1</v>
      </c>
      <c r="E322" s="13">
        <f t="shared" ca="1" si="163"/>
        <v>1</v>
      </c>
      <c r="F322" s="13">
        <f t="shared" si="163"/>
        <v>0</v>
      </c>
      <c r="G322" s="13">
        <f t="shared" ca="1" si="163"/>
        <v>1</v>
      </c>
      <c r="H322" s="13">
        <f t="shared" si="163"/>
        <v>0</v>
      </c>
      <c r="I322" s="13">
        <f t="shared" si="163"/>
        <v>0</v>
      </c>
      <c r="J322" s="13">
        <f t="shared" ca="1" si="163"/>
        <v>1</v>
      </c>
      <c r="K322" s="13">
        <f t="shared" ca="1" si="163"/>
        <v>1</v>
      </c>
      <c r="L322" s="13">
        <f t="shared" ca="1" si="163"/>
        <v>1</v>
      </c>
      <c r="M322" s="13">
        <f t="shared" ca="1" si="163"/>
        <v>0</v>
      </c>
      <c r="N322" s="13">
        <f t="shared" si="163"/>
        <v>0</v>
      </c>
      <c r="O322" s="13">
        <f t="shared" ca="1" si="163"/>
        <v>0</v>
      </c>
      <c r="P322" s="13">
        <f t="shared" ca="1" si="135"/>
        <v>6</v>
      </c>
      <c r="Q322">
        <f t="shared" si="160"/>
        <v>3</v>
      </c>
      <c r="R322" s="13" t="str">
        <f t="shared" si="164"/>
        <v>3H</v>
      </c>
      <c r="S322" s="13" t="str">
        <f t="shared" si="164"/>
        <v>3J</v>
      </c>
      <c r="T322" s="13" t="str">
        <f t="shared" si="164"/>
        <v>3B</v>
      </c>
      <c r="U322" s="13" t="str">
        <f t="shared" si="164"/>
        <v>3D</v>
      </c>
      <c r="V322" s="13" t="str">
        <f t="shared" si="164"/>
        <v>3A</v>
      </c>
      <c r="W322" s="13" t="str">
        <f t="shared" si="164"/>
        <v>3G</v>
      </c>
      <c r="X322" s="13" t="str">
        <f t="shared" si="164"/>
        <v>3L</v>
      </c>
      <c r="Y322" s="13" t="str">
        <f t="shared" si="164"/>
        <v>3I</v>
      </c>
      <c r="AA322" s="13" t="str">
        <f t="shared" ca="1" si="136"/>
        <v/>
      </c>
      <c r="AB322" s="13" t="str">
        <f t="shared" ca="1" si="137"/>
        <v/>
      </c>
      <c r="AC322" s="13" t="str">
        <f t="shared" ca="1" si="138"/>
        <v/>
      </c>
      <c r="AD322" s="13" t="str">
        <f t="shared" ca="1" si="139"/>
        <v/>
      </c>
      <c r="AE322" s="13" t="str">
        <f t="shared" ca="1" si="140"/>
        <v/>
      </c>
      <c r="AF322" s="13" t="str">
        <f t="shared" ca="1" si="141"/>
        <v/>
      </c>
      <c r="AG322" s="13" t="str">
        <f t="shared" ca="1" si="142"/>
        <v/>
      </c>
      <c r="AH322" s="13" t="str">
        <f t="shared" ca="1" si="143"/>
        <v/>
      </c>
      <c r="AJ322" s="6" t="str">
        <f t="shared" ca="1" si="144"/>
        <v>3C3H</v>
      </c>
      <c r="AK322" s="13" t="str">
        <f t="shared" ca="1" si="145"/>
        <v>3G3G</v>
      </c>
      <c r="AL322" s="13" t="str">
        <f t="shared" ca="1" si="146"/>
        <v>3B3E</v>
      </c>
      <c r="AM322" s="13" t="str">
        <f t="shared" ca="1" si="147"/>
        <v>3D3C</v>
      </c>
      <c r="AN322" s="13" t="str">
        <f t="shared" ca="1" si="148"/>
        <v>3H3A</v>
      </c>
      <c r="AO322" s="13" t="str">
        <f t="shared" ca="1" si="149"/>
        <v>3F3F</v>
      </c>
      <c r="AP322" s="13" t="str">
        <f t="shared" ca="1" si="150"/>
        <v>3E3D</v>
      </c>
      <c r="AQ322" s="58" t="str">
        <f t="shared" ca="1" si="151"/>
        <v>3I3I</v>
      </c>
    </row>
    <row r="323" spans="1:43" x14ac:dyDescent="0.2">
      <c r="A323" t="s">
        <v>1464</v>
      </c>
      <c r="D323" s="13">
        <f t="shared" ca="1" si="163"/>
        <v>1</v>
      </c>
      <c r="E323" s="13">
        <f t="shared" ca="1" si="163"/>
        <v>1</v>
      </c>
      <c r="F323" s="13">
        <f t="shared" si="163"/>
        <v>0</v>
      </c>
      <c r="G323" s="13">
        <f t="shared" ca="1" si="163"/>
        <v>1</v>
      </c>
      <c r="H323" s="13">
        <f t="shared" si="163"/>
        <v>0</v>
      </c>
      <c r="I323" s="13">
        <f t="shared" si="163"/>
        <v>0</v>
      </c>
      <c r="J323" s="13">
        <f t="shared" ca="1" si="163"/>
        <v>1</v>
      </c>
      <c r="K323" s="13">
        <f t="shared" ca="1" si="163"/>
        <v>1</v>
      </c>
      <c r="L323" s="13">
        <f t="shared" ca="1" si="163"/>
        <v>1</v>
      </c>
      <c r="M323" s="13">
        <f t="shared" ca="1" si="163"/>
        <v>0</v>
      </c>
      <c r="N323" s="13">
        <f t="shared" ca="1" si="163"/>
        <v>0</v>
      </c>
      <c r="O323" s="13">
        <f t="shared" si="163"/>
        <v>0</v>
      </c>
      <c r="P323" s="13">
        <f t="shared" ca="1" si="135"/>
        <v>6</v>
      </c>
      <c r="Q323">
        <f t="shared" si="160"/>
        <v>3</v>
      </c>
      <c r="R323" s="13" t="str">
        <f t="shared" si="164"/>
        <v>3H</v>
      </c>
      <c r="S323" s="13" t="str">
        <f t="shared" si="164"/>
        <v>3J</v>
      </c>
      <c r="T323" s="13" t="str">
        <f t="shared" si="164"/>
        <v>3B</v>
      </c>
      <c r="U323" s="13" t="str">
        <f t="shared" si="164"/>
        <v>3D</v>
      </c>
      <c r="V323" s="13" t="str">
        <f t="shared" si="164"/>
        <v>3A</v>
      </c>
      <c r="W323" s="13" t="str">
        <f t="shared" si="164"/>
        <v>3G</v>
      </c>
      <c r="X323" s="13" t="str">
        <f t="shared" si="164"/>
        <v>3I</v>
      </c>
      <c r="Y323" s="13" t="str">
        <f t="shared" si="164"/>
        <v>3K</v>
      </c>
      <c r="AA323" s="13" t="str">
        <f t="shared" ca="1" si="136"/>
        <v/>
      </c>
      <c r="AB323" s="13" t="str">
        <f t="shared" ca="1" si="137"/>
        <v/>
      </c>
      <c r="AC323" s="13" t="str">
        <f t="shared" ca="1" si="138"/>
        <v/>
      </c>
      <c r="AD323" s="13" t="str">
        <f t="shared" ca="1" si="139"/>
        <v/>
      </c>
      <c r="AE323" s="13" t="str">
        <f t="shared" ca="1" si="140"/>
        <v/>
      </c>
      <c r="AF323" s="13" t="str">
        <f t="shared" ca="1" si="141"/>
        <v/>
      </c>
      <c r="AG323" s="13" t="str">
        <f t="shared" ca="1" si="142"/>
        <v/>
      </c>
      <c r="AH323" s="13" t="str">
        <f t="shared" ca="1" si="143"/>
        <v/>
      </c>
      <c r="AJ323" s="6" t="str">
        <f t="shared" ca="1" si="144"/>
        <v>3C3H</v>
      </c>
      <c r="AK323" s="13" t="str">
        <f t="shared" ca="1" si="145"/>
        <v>3G3G</v>
      </c>
      <c r="AL323" s="13" t="str">
        <f t="shared" ca="1" si="146"/>
        <v>3B3E</v>
      </c>
      <c r="AM323" s="13" t="str">
        <f t="shared" ca="1" si="147"/>
        <v>3D3C</v>
      </c>
      <c r="AN323" s="13" t="str">
        <f t="shared" ca="1" si="148"/>
        <v>3H3A</v>
      </c>
      <c r="AO323" s="13" t="str">
        <f t="shared" ca="1" si="149"/>
        <v>3F3F</v>
      </c>
      <c r="AP323" s="13" t="str">
        <f t="shared" ca="1" si="150"/>
        <v>3E3D</v>
      </c>
      <c r="AQ323" s="58" t="str">
        <f t="shared" ca="1" si="151"/>
        <v>3I3I</v>
      </c>
    </row>
    <row r="324" spans="1:43" x14ac:dyDescent="0.2">
      <c r="A324" t="s">
        <v>1465</v>
      </c>
      <c r="D324" s="13">
        <f t="shared" ca="1" si="163"/>
        <v>1</v>
      </c>
      <c r="E324" s="13">
        <f t="shared" ca="1" si="163"/>
        <v>1</v>
      </c>
      <c r="F324" s="13">
        <f t="shared" si="163"/>
        <v>0</v>
      </c>
      <c r="G324" s="13">
        <f t="shared" ca="1" si="163"/>
        <v>1</v>
      </c>
      <c r="H324" s="13">
        <f t="shared" si="163"/>
        <v>0</v>
      </c>
      <c r="I324" s="13">
        <f t="shared" ca="1" si="163"/>
        <v>1</v>
      </c>
      <c r="J324" s="13">
        <f t="shared" si="163"/>
        <v>0</v>
      </c>
      <c r="K324" s="13">
        <f t="shared" si="163"/>
        <v>0</v>
      </c>
      <c r="L324" s="13">
        <f t="shared" ca="1" si="163"/>
        <v>1</v>
      </c>
      <c r="M324" s="13">
        <f t="shared" ca="1" si="163"/>
        <v>0</v>
      </c>
      <c r="N324" s="13">
        <f t="shared" ca="1" si="163"/>
        <v>0</v>
      </c>
      <c r="O324" s="13">
        <f t="shared" ca="1" si="163"/>
        <v>0</v>
      </c>
      <c r="P324" s="13">
        <f t="shared" ca="1" si="135"/>
        <v>5</v>
      </c>
      <c r="Q324">
        <f t="shared" si="160"/>
        <v>3</v>
      </c>
      <c r="R324" s="13" t="str">
        <f t="shared" si="164"/>
        <v>3I</v>
      </c>
      <c r="S324" s="13" t="str">
        <f t="shared" si="164"/>
        <v>3J</v>
      </c>
      <c r="T324" s="13" t="str">
        <f t="shared" si="164"/>
        <v>3B</v>
      </c>
      <c r="U324" s="13" t="str">
        <f t="shared" si="164"/>
        <v>3D</v>
      </c>
      <c r="V324" s="13" t="str">
        <f t="shared" si="164"/>
        <v>3A</v>
      </c>
      <c r="W324" s="13" t="str">
        <f t="shared" si="164"/>
        <v>3F</v>
      </c>
      <c r="X324" s="13" t="str">
        <f t="shared" si="164"/>
        <v>3L</v>
      </c>
      <c r="Y324" s="13" t="str">
        <f t="shared" si="164"/>
        <v>3K</v>
      </c>
      <c r="AA324" s="13" t="str">
        <f t="shared" ca="1" si="136"/>
        <v/>
      </c>
      <c r="AB324" s="13" t="str">
        <f t="shared" ca="1" si="137"/>
        <v/>
      </c>
      <c r="AC324" s="13" t="str">
        <f t="shared" ca="1" si="138"/>
        <v/>
      </c>
      <c r="AD324" s="13" t="str">
        <f t="shared" ca="1" si="139"/>
        <v/>
      </c>
      <c r="AE324" s="13" t="str">
        <f t="shared" ca="1" si="140"/>
        <v/>
      </c>
      <c r="AF324" s="13" t="str">
        <f t="shared" ca="1" si="141"/>
        <v/>
      </c>
      <c r="AG324" s="13" t="str">
        <f t="shared" ca="1" si="142"/>
        <v/>
      </c>
      <c r="AH324" s="13" t="str">
        <f t="shared" ca="1" si="143"/>
        <v/>
      </c>
      <c r="AJ324" s="6" t="str">
        <f t="shared" ca="1" si="144"/>
        <v>3C3H</v>
      </c>
      <c r="AK324" s="13" t="str">
        <f t="shared" ca="1" si="145"/>
        <v>3G3G</v>
      </c>
      <c r="AL324" s="13" t="str">
        <f t="shared" ca="1" si="146"/>
        <v>3B3E</v>
      </c>
      <c r="AM324" s="13" t="str">
        <f t="shared" ca="1" si="147"/>
        <v>3D3C</v>
      </c>
      <c r="AN324" s="13" t="str">
        <f t="shared" ca="1" si="148"/>
        <v>3H3A</v>
      </c>
      <c r="AO324" s="13" t="str">
        <f t="shared" ca="1" si="149"/>
        <v>3F3F</v>
      </c>
      <c r="AP324" s="13" t="str">
        <f t="shared" ca="1" si="150"/>
        <v>3E3D</v>
      </c>
      <c r="AQ324" s="58" t="str">
        <f t="shared" ca="1" si="151"/>
        <v>3I3I</v>
      </c>
    </row>
    <row r="325" spans="1:43" x14ac:dyDescent="0.2">
      <c r="A325" t="s">
        <v>1466</v>
      </c>
      <c r="D325" s="13">
        <f t="shared" ref="D325:O334" ca="1" si="165">IF(IFERROR(FIND(D$3,$A325),0)&gt;0,D$4,0)</f>
        <v>1</v>
      </c>
      <c r="E325" s="13">
        <f t="shared" ca="1" si="165"/>
        <v>1</v>
      </c>
      <c r="F325" s="13">
        <f t="shared" si="165"/>
        <v>0</v>
      </c>
      <c r="G325" s="13">
        <f t="shared" ca="1" si="165"/>
        <v>1</v>
      </c>
      <c r="H325" s="13">
        <f t="shared" si="165"/>
        <v>0</v>
      </c>
      <c r="I325" s="13">
        <f t="shared" ca="1" si="165"/>
        <v>1</v>
      </c>
      <c r="J325" s="13">
        <f t="shared" si="165"/>
        <v>0</v>
      </c>
      <c r="K325" s="13">
        <f t="shared" ca="1" si="165"/>
        <v>1</v>
      </c>
      <c r="L325" s="13">
        <f t="shared" si="165"/>
        <v>0</v>
      </c>
      <c r="M325" s="13">
        <f t="shared" ca="1" si="165"/>
        <v>0</v>
      </c>
      <c r="N325" s="13">
        <f t="shared" ca="1" si="165"/>
        <v>0</v>
      </c>
      <c r="O325" s="13">
        <f t="shared" ca="1" si="165"/>
        <v>0</v>
      </c>
      <c r="P325" s="13">
        <f t="shared" ref="P325:P388" ca="1" si="166">SUM(D325:O325)</f>
        <v>5</v>
      </c>
      <c r="Q325">
        <f t="shared" si="160"/>
        <v>3</v>
      </c>
      <c r="R325" s="13" t="str">
        <f t="shared" ref="R325:Y334" si="167">RIGHT(LEFT($A325,R$3+$Q325),2)</f>
        <v>3H</v>
      </c>
      <c r="S325" s="13" t="str">
        <f t="shared" si="167"/>
        <v>3J</v>
      </c>
      <c r="T325" s="13" t="str">
        <f t="shared" si="167"/>
        <v>3B</v>
      </c>
      <c r="U325" s="13" t="str">
        <f t="shared" si="167"/>
        <v>3D</v>
      </c>
      <c r="V325" s="13" t="str">
        <f t="shared" si="167"/>
        <v>3A</v>
      </c>
      <c r="W325" s="13" t="str">
        <f t="shared" si="167"/>
        <v>3F</v>
      </c>
      <c r="X325" s="13" t="str">
        <f t="shared" si="167"/>
        <v>3L</v>
      </c>
      <c r="Y325" s="13" t="str">
        <f t="shared" si="167"/>
        <v>3K</v>
      </c>
      <c r="AA325" s="13" t="str">
        <f t="shared" ref="AA325:AA388" ca="1" si="168">IF($P325=8,R325,"")</f>
        <v/>
      </c>
      <c r="AB325" s="13" t="str">
        <f t="shared" ref="AB325:AB388" ca="1" si="169">IF($P325=8,S325,"")</f>
        <v/>
      </c>
      <c r="AC325" s="13" t="str">
        <f t="shared" ref="AC325:AC388" ca="1" si="170">IF($P325=8,T325,"")</f>
        <v/>
      </c>
      <c r="AD325" s="13" t="str">
        <f t="shared" ref="AD325:AD388" ca="1" si="171">IF($P325=8,U325,"")</f>
        <v/>
      </c>
      <c r="AE325" s="13" t="str">
        <f t="shared" ref="AE325:AE388" ca="1" si="172">IF($P325=8,V325,"")</f>
        <v/>
      </c>
      <c r="AF325" s="13" t="str">
        <f t="shared" ref="AF325:AF388" ca="1" si="173">IF($P325=8,W325,"")</f>
        <v/>
      </c>
      <c r="AG325" s="13" t="str">
        <f t="shared" ref="AG325:AG388" ca="1" si="174">IF($P325=8,X325,"")</f>
        <v/>
      </c>
      <c r="AH325" s="13" t="str">
        <f t="shared" ref="AH325:AH388" ca="1" si="175">IF($P325=8,Y325,"")</f>
        <v/>
      </c>
      <c r="AJ325" s="6" t="str">
        <f t="shared" ref="AJ325:AJ388" ca="1" si="176">CONCATENATE(AJ324,AA325)</f>
        <v>3C3H</v>
      </c>
      <c r="AK325" s="13" t="str">
        <f t="shared" ref="AK325:AK388" ca="1" si="177">CONCATENATE(AK324,AB325)</f>
        <v>3G3G</v>
      </c>
      <c r="AL325" s="13" t="str">
        <f t="shared" ref="AL325:AL388" ca="1" si="178">CONCATENATE(AL324,AC325)</f>
        <v>3B3E</v>
      </c>
      <c r="AM325" s="13" t="str">
        <f t="shared" ref="AM325:AM388" ca="1" si="179">CONCATENATE(AM324,AD325)</f>
        <v>3D3C</v>
      </c>
      <c r="AN325" s="13" t="str">
        <f t="shared" ref="AN325:AN388" ca="1" si="180">CONCATENATE(AN324,AE325)</f>
        <v>3H3A</v>
      </c>
      <c r="AO325" s="13" t="str">
        <f t="shared" ref="AO325:AO388" ca="1" si="181">CONCATENATE(AO324,AF325)</f>
        <v>3F3F</v>
      </c>
      <c r="AP325" s="13" t="str">
        <f t="shared" ref="AP325:AP388" ca="1" si="182">CONCATENATE(AP324,AG325)</f>
        <v>3E3D</v>
      </c>
      <c r="AQ325" s="58" t="str">
        <f t="shared" ref="AQ325:AQ388" ca="1" si="183">CONCATENATE(AQ324,AH325)</f>
        <v>3I3I</v>
      </c>
    </row>
    <row r="326" spans="1:43" x14ac:dyDescent="0.2">
      <c r="A326" t="s">
        <v>1467</v>
      </c>
      <c r="D326" s="13">
        <f t="shared" ca="1" si="165"/>
        <v>1</v>
      </c>
      <c r="E326" s="13">
        <f t="shared" ca="1" si="165"/>
        <v>1</v>
      </c>
      <c r="F326" s="13">
        <f t="shared" si="165"/>
        <v>0</v>
      </c>
      <c r="G326" s="13">
        <f t="shared" ca="1" si="165"/>
        <v>1</v>
      </c>
      <c r="H326" s="13">
        <f t="shared" si="165"/>
        <v>0</v>
      </c>
      <c r="I326" s="13">
        <f t="shared" ca="1" si="165"/>
        <v>1</v>
      </c>
      <c r="J326" s="13">
        <f t="shared" si="165"/>
        <v>0</v>
      </c>
      <c r="K326" s="13">
        <f t="shared" ca="1" si="165"/>
        <v>1</v>
      </c>
      <c r="L326" s="13">
        <f t="shared" ca="1" si="165"/>
        <v>1</v>
      </c>
      <c r="M326" s="13">
        <f t="shared" si="165"/>
        <v>0</v>
      </c>
      <c r="N326" s="13">
        <f t="shared" ca="1" si="165"/>
        <v>0</v>
      </c>
      <c r="O326" s="13">
        <f t="shared" ca="1" si="165"/>
        <v>0</v>
      </c>
      <c r="P326" s="13">
        <f t="shared" ca="1" si="166"/>
        <v>6</v>
      </c>
      <c r="Q326">
        <f t="shared" si="160"/>
        <v>3</v>
      </c>
      <c r="R326" s="13" t="str">
        <f t="shared" si="167"/>
        <v>3H</v>
      </c>
      <c r="S326" s="13" t="str">
        <f t="shared" si="167"/>
        <v>3I</v>
      </c>
      <c r="T326" s="13" t="str">
        <f t="shared" si="167"/>
        <v>3B</v>
      </c>
      <c r="U326" s="13" t="str">
        <f t="shared" si="167"/>
        <v>3D</v>
      </c>
      <c r="V326" s="13" t="str">
        <f t="shared" si="167"/>
        <v>3A</v>
      </c>
      <c r="W326" s="13" t="str">
        <f t="shared" si="167"/>
        <v>3F</v>
      </c>
      <c r="X326" s="13" t="str">
        <f t="shared" si="167"/>
        <v>3L</v>
      </c>
      <c r="Y326" s="13" t="str">
        <f t="shared" si="167"/>
        <v>3K</v>
      </c>
      <c r="AA326" s="13" t="str">
        <f t="shared" ca="1" si="168"/>
        <v/>
      </c>
      <c r="AB326" s="13" t="str">
        <f t="shared" ca="1" si="169"/>
        <v/>
      </c>
      <c r="AC326" s="13" t="str">
        <f t="shared" ca="1" si="170"/>
        <v/>
      </c>
      <c r="AD326" s="13" t="str">
        <f t="shared" ca="1" si="171"/>
        <v/>
      </c>
      <c r="AE326" s="13" t="str">
        <f t="shared" ca="1" si="172"/>
        <v/>
      </c>
      <c r="AF326" s="13" t="str">
        <f t="shared" ca="1" si="173"/>
        <v/>
      </c>
      <c r="AG326" s="13" t="str">
        <f t="shared" ca="1" si="174"/>
        <v/>
      </c>
      <c r="AH326" s="13" t="str">
        <f t="shared" ca="1" si="175"/>
        <v/>
      </c>
      <c r="AJ326" s="6" t="str">
        <f t="shared" ca="1" si="176"/>
        <v>3C3H</v>
      </c>
      <c r="AK326" s="13" t="str">
        <f t="shared" ca="1" si="177"/>
        <v>3G3G</v>
      </c>
      <c r="AL326" s="13" t="str">
        <f t="shared" ca="1" si="178"/>
        <v>3B3E</v>
      </c>
      <c r="AM326" s="13" t="str">
        <f t="shared" ca="1" si="179"/>
        <v>3D3C</v>
      </c>
      <c r="AN326" s="13" t="str">
        <f t="shared" ca="1" si="180"/>
        <v>3H3A</v>
      </c>
      <c r="AO326" s="13" t="str">
        <f t="shared" ca="1" si="181"/>
        <v>3F3F</v>
      </c>
      <c r="AP326" s="13" t="str">
        <f t="shared" ca="1" si="182"/>
        <v>3E3D</v>
      </c>
      <c r="AQ326" s="58" t="str">
        <f t="shared" ca="1" si="183"/>
        <v>3I3I</v>
      </c>
    </row>
    <row r="327" spans="1:43" x14ac:dyDescent="0.2">
      <c r="A327" t="s">
        <v>1468</v>
      </c>
      <c r="D327" s="13">
        <f t="shared" ca="1" si="165"/>
        <v>1</v>
      </c>
      <c r="E327" s="13">
        <f t="shared" ca="1" si="165"/>
        <v>1</v>
      </c>
      <c r="F327" s="13">
        <f t="shared" si="165"/>
        <v>0</v>
      </c>
      <c r="G327" s="13">
        <f t="shared" ca="1" si="165"/>
        <v>1</v>
      </c>
      <c r="H327" s="13">
        <f t="shared" si="165"/>
        <v>0</v>
      </c>
      <c r="I327" s="13">
        <f t="shared" ca="1" si="165"/>
        <v>1</v>
      </c>
      <c r="J327" s="13">
        <f t="shared" si="165"/>
        <v>0</v>
      </c>
      <c r="K327" s="13">
        <f t="shared" ca="1" si="165"/>
        <v>1</v>
      </c>
      <c r="L327" s="13">
        <f t="shared" ca="1" si="165"/>
        <v>1</v>
      </c>
      <c r="M327" s="13">
        <f t="shared" ca="1" si="165"/>
        <v>0</v>
      </c>
      <c r="N327" s="13">
        <f t="shared" si="165"/>
        <v>0</v>
      </c>
      <c r="O327" s="13">
        <f t="shared" ca="1" si="165"/>
        <v>0</v>
      </c>
      <c r="P327" s="13">
        <f t="shared" ca="1" si="166"/>
        <v>6</v>
      </c>
      <c r="Q327">
        <f t="shared" si="160"/>
        <v>3</v>
      </c>
      <c r="R327" s="13" t="str">
        <f t="shared" si="167"/>
        <v>3H</v>
      </c>
      <c r="S327" s="13" t="str">
        <f t="shared" si="167"/>
        <v>3J</v>
      </c>
      <c r="T327" s="13" t="str">
        <f t="shared" si="167"/>
        <v>3B</v>
      </c>
      <c r="U327" s="13" t="str">
        <f t="shared" si="167"/>
        <v>3D</v>
      </c>
      <c r="V327" s="13" t="str">
        <f t="shared" si="167"/>
        <v>3A</v>
      </c>
      <c r="W327" s="13" t="str">
        <f t="shared" si="167"/>
        <v>3F</v>
      </c>
      <c r="X327" s="13" t="str">
        <f t="shared" si="167"/>
        <v>3L</v>
      </c>
      <c r="Y327" s="13" t="str">
        <f t="shared" si="167"/>
        <v>3I</v>
      </c>
      <c r="AA327" s="13" t="str">
        <f t="shared" ca="1" si="168"/>
        <v/>
      </c>
      <c r="AB327" s="13" t="str">
        <f t="shared" ca="1" si="169"/>
        <v/>
      </c>
      <c r="AC327" s="13" t="str">
        <f t="shared" ca="1" si="170"/>
        <v/>
      </c>
      <c r="AD327" s="13" t="str">
        <f t="shared" ca="1" si="171"/>
        <v/>
      </c>
      <c r="AE327" s="13" t="str">
        <f t="shared" ca="1" si="172"/>
        <v/>
      </c>
      <c r="AF327" s="13" t="str">
        <f t="shared" ca="1" si="173"/>
        <v/>
      </c>
      <c r="AG327" s="13" t="str">
        <f t="shared" ca="1" si="174"/>
        <v/>
      </c>
      <c r="AH327" s="13" t="str">
        <f t="shared" ca="1" si="175"/>
        <v/>
      </c>
      <c r="AJ327" s="6" t="str">
        <f t="shared" ca="1" si="176"/>
        <v>3C3H</v>
      </c>
      <c r="AK327" s="13" t="str">
        <f t="shared" ca="1" si="177"/>
        <v>3G3G</v>
      </c>
      <c r="AL327" s="13" t="str">
        <f t="shared" ca="1" si="178"/>
        <v>3B3E</v>
      </c>
      <c r="AM327" s="13" t="str">
        <f t="shared" ca="1" si="179"/>
        <v>3D3C</v>
      </c>
      <c r="AN327" s="13" t="str">
        <f t="shared" ca="1" si="180"/>
        <v>3H3A</v>
      </c>
      <c r="AO327" s="13" t="str">
        <f t="shared" ca="1" si="181"/>
        <v>3F3F</v>
      </c>
      <c r="AP327" s="13" t="str">
        <f t="shared" ca="1" si="182"/>
        <v>3E3D</v>
      </c>
      <c r="AQ327" s="58" t="str">
        <f t="shared" ca="1" si="183"/>
        <v>3I3I</v>
      </c>
    </row>
    <row r="328" spans="1:43" x14ac:dyDescent="0.2">
      <c r="A328" t="s">
        <v>1469</v>
      </c>
      <c r="D328" s="13">
        <f t="shared" ca="1" si="165"/>
        <v>1</v>
      </c>
      <c r="E328" s="13">
        <f t="shared" ca="1" si="165"/>
        <v>1</v>
      </c>
      <c r="F328" s="13">
        <f t="shared" si="165"/>
        <v>0</v>
      </c>
      <c r="G328" s="13">
        <f t="shared" ca="1" si="165"/>
        <v>1</v>
      </c>
      <c r="H328" s="13">
        <f t="shared" si="165"/>
        <v>0</v>
      </c>
      <c r="I328" s="13">
        <f t="shared" ca="1" si="165"/>
        <v>1</v>
      </c>
      <c r="J328" s="13">
        <f t="shared" si="165"/>
        <v>0</v>
      </c>
      <c r="K328" s="13">
        <f t="shared" ca="1" si="165"/>
        <v>1</v>
      </c>
      <c r="L328" s="13">
        <f t="shared" ca="1" si="165"/>
        <v>1</v>
      </c>
      <c r="M328" s="13">
        <f t="shared" ca="1" si="165"/>
        <v>0</v>
      </c>
      <c r="N328" s="13">
        <f t="shared" ca="1" si="165"/>
        <v>0</v>
      </c>
      <c r="O328" s="13">
        <f t="shared" si="165"/>
        <v>0</v>
      </c>
      <c r="P328" s="13">
        <f t="shared" ca="1" si="166"/>
        <v>6</v>
      </c>
      <c r="Q328">
        <f t="shared" si="160"/>
        <v>3</v>
      </c>
      <c r="R328" s="13" t="str">
        <f t="shared" si="167"/>
        <v>3H</v>
      </c>
      <c r="S328" s="13" t="str">
        <f t="shared" si="167"/>
        <v>3J</v>
      </c>
      <c r="T328" s="13" t="str">
        <f t="shared" si="167"/>
        <v>3B</v>
      </c>
      <c r="U328" s="13" t="str">
        <f t="shared" si="167"/>
        <v>3D</v>
      </c>
      <c r="V328" s="13" t="str">
        <f t="shared" si="167"/>
        <v>3A</v>
      </c>
      <c r="W328" s="13" t="str">
        <f t="shared" si="167"/>
        <v>3F</v>
      </c>
      <c r="X328" s="13" t="str">
        <f t="shared" si="167"/>
        <v>3I</v>
      </c>
      <c r="Y328" s="13" t="str">
        <f t="shared" si="167"/>
        <v>3K</v>
      </c>
      <c r="AA328" s="13" t="str">
        <f t="shared" ca="1" si="168"/>
        <v/>
      </c>
      <c r="AB328" s="13" t="str">
        <f t="shared" ca="1" si="169"/>
        <v/>
      </c>
      <c r="AC328" s="13" t="str">
        <f t="shared" ca="1" si="170"/>
        <v/>
      </c>
      <c r="AD328" s="13" t="str">
        <f t="shared" ca="1" si="171"/>
        <v/>
      </c>
      <c r="AE328" s="13" t="str">
        <f t="shared" ca="1" si="172"/>
        <v/>
      </c>
      <c r="AF328" s="13" t="str">
        <f t="shared" ca="1" si="173"/>
        <v/>
      </c>
      <c r="AG328" s="13" t="str">
        <f t="shared" ca="1" si="174"/>
        <v/>
      </c>
      <c r="AH328" s="13" t="str">
        <f t="shared" ca="1" si="175"/>
        <v/>
      </c>
      <c r="AJ328" s="6" t="str">
        <f t="shared" ca="1" si="176"/>
        <v>3C3H</v>
      </c>
      <c r="AK328" s="13" t="str">
        <f t="shared" ca="1" si="177"/>
        <v>3G3G</v>
      </c>
      <c r="AL328" s="13" t="str">
        <f t="shared" ca="1" si="178"/>
        <v>3B3E</v>
      </c>
      <c r="AM328" s="13" t="str">
        <f t="shared" ca="1" si="179"/>
        <v>3D3C</v>
      </c>
      <c r="AN328" s="13" t="str">
        <f t="shared" ca="1" si="180"/>
        <v>3H3A</v>
      </c>
      <c r="AO328" s="13" t="str">
        <f t="shared" ca="1" si="181"/>
        <v>3F3F</v>
      </c>
      <c r="AP328" s="13" t="str">
        <f t="shared" ca="1" si="182"/>
        <v>3E3D</v>
      </c>
      <c r="AQ328" s="58" t="str">
        <f t="shared" ca="1" si="183"/>
        <v>3I3I</v>
      </c>
    </row>
    <row r="329" spans="1:43" x14ac:dyDescent="0.2">
      <c r="A329" t="s">
        <v>1470</v>
      </c>
      <c r="D329" s="13">
        <f t="shared" ca="1" si="165"/>
        <v>1</v>
      </c>
      <c r="E329" s="13">
        <f t="shared" ca="1" si="165"/>
        <v>1</v>
      </c>
      <c r="F329" s="13">
        <f t="shared" si="165"/>
        <v>0</v>
      </c>
      <c r="G329" s="13">
        <f t="shared" ca="1" si="165"/>
        <v>1</v>
      </c>
      <c r="H329" s="13">
        <f t="shared" si="165"/>
        <v>0</v>
      </c>
      <c r="I329" s="13">
        <f t="shared" ca="1" si="165"/>
        <v>1</v>
      </c>
      <c r="J329" s="13">
        <f t="shared" ca="1" si="165"/>
        <v>1</v>
      </c>
      <c r="K329" s="13">
        <f t="shared" si="165"/>
        <v>0</v>
      </c>
      <c r="L329" s="13">
        <f t="shared" si="165"/>
        <v>0</v>
      </c>
      <c r="M329" s="13">
        <f t="shared" ca="1" si="165"/>
        <v>0</v>
      </c>
      <c r="N329" s="13">
        <f t="shared" ca="1" si="165"/>
        <v>0</v>
      </c>
      <c r="O329" s="13">
        <f t="shared" ca="1" si="165"/>
        <v>0</v>
      </c>
      <c r="P329" s="13">
        <f t="shared" ca="1" si="166"/>
        <v>5</v>
      </c>
      <c r="Q329">
        <f t="shared" si="160"/>
        <v>3</v>
      </c>
      <c r="R329" s="13" t="str">
        <f t="shared" si="167"/>
        <v>3F</v>
      </c>
      <c r="S329" s="13" t="str">
        <f t="shared" si="167"/>
        <v>3J</v>
      </c>
      <c r="T329" s="13" t="str">
        <f t="shared" si="167"/>
        <v>3B</v>
      </c>
      <c r="U329" s="13" t="str">
        <f t="shared" si="167"/>
        <v>3D</v>
      </c>
      <c r="V329" s="13" t="str">
        <f t="shared" si="167"/>
        <v>3A</v>
      </c>
      <c r="W329" s="13" t="str">
        <f t="shared" si="167"/>
        <v>3G</v>
      </c>
      <c r="X329" s="13" t="str">
        <f t="shared" si="167"/>
        <v>3L</v>
      </c>
      <c r="Y329" s="13" t="str">
        <f t="shared" si="167"/>
        <v>3K</v>
      </c>
      <c r="AA329" s="13" t="str">
        <f t="shared" ca="1" si="168"/>
        <v/>
      </c>
      <c r="AB329" s="13" t="str">
        <f t="shared" ca="1" si="169"/>
        <v/>
      </c>
      <c r="AC329" s="13" t="str">
        <f t="shared" ca="1" si="170"/>
        <v/>
      </c>
      <c r="AD329" s="13" t="str">
        <f t="shared" ca="1" si="171"/>
        <v/>
      </c>
      <c r="AE329" s="13" t="str">
        <f t="shared" ca="1" si="172"/>
        <v/>
      </c>
      <c r="AF329" s="13" t="str">
        <f t="shared" ca="1" si="173"/>
        <v/>
      </c>
      <c r="AG329" s="13" t="str">
        <f t="shared" ca="1" si="174"/>
        <v/>
      </c>
      <c r="AH329" s="13" t="str">
        <f t="shared" ca="1" si="175"/>
        <v/>
      </c>
      <c r="AJ329" s="6" t="str">
        <f t="shared" ca="1" si="176"/>
        <v>3C3H</v>
      </c>
      <c r="AK329" s="13" t="str">
        <f t="shared" ca="1" si="177"/>
        <v>3G3G</v>
      </c>
      <c r="AL329" s="13" t="str">
        <f t="shared" ca="1" si="178"/>
        <v>3B3E</v>
      </c>
      <c r="AM329" s="13" t="str">
        <f t="shared" ca="1" si="179"/>
        <v>3D3C</v>
      </c>
      <c r="AN329" s="13" t="str">
        <f t="shared" ca="1" si="180"/>
        <v>3H3A</v>
      </c>
      <c r="AO329" s="13" t="str">
        <f t="shared" ca="1" si="181"/>
        <v>3F3F</v>
      </c>
      <c r="AP329" s="13" t="str">
        <f t="shared" ca="1" si="182"/>
        <v>3E3D</v>
      </c>
      <c r="AQ329" s="58" t="str">
        <f t="shared" ca="1" si="183"/>
        <v>3I3I</v>
      </c>
    </row>
    <row r="330" spans="1:43" x14ac:dyDescent="0.2">
      <c r="A330" t="s">
        <v>1471</v>
      </c>
      <c r="D330" s="13">
        <f t="shared" ca="1" si="165"/>
        <v>1</v>
      </c>
      <c r="E330" s="13">
        <f t="shared" ca="1" si="165"/>
        <v>1</v>
      </c>
      <c r="F330" s="13">
        <f t="shared" si="165"/>
        <v>0</v>
      </c>
      <c r="G330" s="13">
        <f t="shared" ca="1" si="165"/>
        <v>1</v>
      </c>
      <c r="H330" s="13">
        <f t="shared" si="165"/>
        <v>0</v>
      </c>
      <c r="I330" s="13">
        <f t="shared" ca="1" si="165"/>
        <v>1</v>
      </c>
      <c r="J330" s="13">
        <f t="shared" ca="1" si="165"/>
        <v>1</v>
      </c>
      <c r="K330" s="13">
        <f t="shared" si="165"/>
        <v>0</v>
      </c>
      <c r="L330" s="13">
        <f t="shared" ca="1" si="165"/>
        <v>1</v>
      </c>
      <c r="M330" s="13">
        <f t="shared" si="165"/>
        <v>0</v>
      </c>
      <c r="N330" s="13">
        <f t="shared" ca="1" si="165"/>
        <v>0</v>
      </c>
      <c r="O330" s="13">
        <f t="shared" ca="1" si="165"/>
        <v>0</v>
      </c>
      <c r="P330" s="13">
        <f t="shared" ca="1" si="166"/>
        <v>6</v>
      </c>
      <c r="Q330">
        <f t="shared" si="160"/>
        <v>3</v>
      </c>
      <c r="R330" s="13" t="str">
        <f t="shared" si="167"/>
        <v>3I</v>
      </c>
      <c r="S330" s="13" t="str">
        <f t="shared" si="167"/>
        <v>3G</v>
      </c>
      <c r="T330" s="13" t="str">
        <f t="shared" si="167"/>
        <v>3B</v>
      </c>
      <c r="U330" s="13" t="str">
        <f t="shared" si="167"/>
        <v>3D</v>
      </c>
      <c r="V330" s="13" t="str">
        <f t="shared" si="167"/>
        <v>3A</v>
      </c>
      <c r="W330" s="13" t="str">
        <f t="shared" si="167"/>
        <v>3F</v>
      </c>
      <c r="X330" s="13" t="str">
        <f t="shared" si="167"/>
        <v>3L</v>
      </c>
      <c r="Y330" s="13" t="str">
        <f t="shared" si="167"/>
        <v>3K</v>
      </c>
      <c r="AA330" s="13" t="str">
        <f t="shared" ca="1" si="168"/>
        <v/>
      </c>
      <c r="AB330" s="13" t="str">
        <f t="shared" ca="1" si="169"/>
        <v/>
      </c>
      <c r="AC330" s="13" t="str">
        <f t="shared" ca="1" si="170"/>
        <v/>
      </c>
      <c r="AD330" s="13" t="str">
        <f t="shared" ca="1" si="171"/>
        <v/>
      </c>
      <c r="AE330" s="13" t="str">
        <f t="shared" ca="1" si="172"/>
        <v/>
      </c>
      <c r="AF330" s="13" t="str">
        <f t="shared" ca="1" si="173"/>
        <v/>
      </c>
      <c r="AG330" s="13" t="str">
        <f t="shared" ca="1" si="174"/>
        <v/>
      </c>
      <c r="AH330" s="13" t="str">
        <f t="shared" ca="1" si="175"/>
        <v/>
      </c>
      <c r="AJ330" s="6" t="str">
        <f t="shared" ca="1" si="176"/>
        <v>3C3H</v>
      </c>
      <c r="AK330" s="13" t="str">
        <f t="shared" ca="1" si="177"/>
        <v>3G3G</v>
      </c>
      <c r="AL330" s="13" t="str">
        <f t="shared" ca="1" si="178"/>
        <v>3B3E</v>
      </c>
      <c r="AM330" s="13" t="str">
        <f t="shared" ca="1" si="179"/>
        <v>3D3C</v>
      </c>
      <c r="AN330" s="13" t="str">
        <f t="shared" ca="1" si="180"/>
        <v>3H3A</v>
      </c>
      <c r="AO330" s="13" t="str">
        <f t="shared" ca="1" si="181"/>
        <v>3F3F</v>
      </c>
      <c r="AP330" s="13" t="str">
        <f t="shared" ca="1" si="182"/>
        <v>3E3D</v>
      </c>
      <c r="AQ330" s="58" t="str">
        <f t="shared" ca="1" si="183"/>
        <v>3I3I</v>
      </c>
    </row>
    <row r="331" spans="1:43" x14ac:dyDescent="0.2">
      <c r="A331" t="s">
        <v>1472</v>
      </c>
      <c r="D331" s="13">
        <f t="shared" ca="1" si="165"/>
        <v>1</v>
      </c>
      <c r="E331" s="13">
        <f t="shared" ca="1" si="165"/>
        <v>1</v>
      </c>
      <c r="F331" s="13">
        <f t="shared" si="165"/>
        <v>0</v>
      </c>
      <c r="G331" s="13">
        <f t="shared" ca="1" si="165"/>
        <v>1</v>
      </c>
      <c r="H331" s="13">
        <f t="shared" si="165"/>
        <v>0</v>
      </c>
      <c r="I331" s="13">
        <f t="shared" ca="1" si="165"/>
        <v>1</v>
      </c>
      <c r="J331" s="13">
        <f t="shared" ca="1" si="165"/>
        <v>1</v>
      </c>
      <c r="K331" s="13">
        <f t="shared" si="165"/>
        <v>0</v>
      </c>
      <c r="L331" s="13">
        <f t="shared" ca="1" si="165"/>
        <v>1</v>
      </c>
      <c r="M331" s="13">
        <f t="shared" ca="1" si="165"/>
        <v>0</v>
      </c>
      <c r="N331" s="13">
        <f t="shared" si="165"/>
        <v>0</v>
      </c>
      <c r="O331" s="13">
        <f t="shared" ca="1" si="165"/>
        <v>0</v>
      </c>
      <c r="P331" s="13">
        <f t="shared" ca="1" si="166"/>
        <v>6</v>
      </c>
      <c r="Q331">
        <f t="shared" si="160"/>
        <v>3</v>
      </c>
      <c r="R331" s="13" t="str">
        <f t="shared" si="167"/>
        <v>3F</v>
      </c>
      <c r="S331" s="13" t="str">
        <f t="shared" si="167"/>
        <v>3J</v>
      </c>
      <c r="T331" s="13" t="str">
        <f t="shared" si="167"/>
        <v>3B</v>
      </c>
      <c r="U331" s="13" t="str">
        <f t="shared" si="167"/>
        <v>3D</v>
      </c>
      <c r="V331" s="13" t="str">
        <f t="shared" si="167"/>
        <v>3A</v>
      </c>
      <c r="W331" s="13" t="str">
        <f t="shared" si="167"/>
        <v>3G</v>
      </c>
      <c r="X331" s="13" t="str">
        <f t="shared" si="167"/>
        <v>3L</v>
      </c>
      <c r="Y331" s="13" t="str">
        <f t="shared" si="167"/>
        <v>3I</v>
      </c>
      <c r="AA331" s="13" t="str">
        <f t="shared" ca="1" si="168"/>
        <v/>
      </c>
      <c r="AB331" s="13" t="str">
        <f t="shared" ca="1" si="169"/>
        <v/>
      </c>
      <c r="AC331" s="13" t="str">
        <f t="shared" ca="1" si="170"/>
        <v/>
      </c>
      <c r="AD331" s="13" t="str">
        <f t="shared" ca="1" si="171"/>
        <v/>
      </c>
      <c r="AE331" s="13" t="str">
        <f t="shared" ca="1" si="172"/>
        <v/>
      </c>
      <c r="AF331" s="13" t="str">
        <f t="shared" ca="1" si="173"/>
        <v/>
      </c>
      <c r="AG331" s="13" t="str">
        <f t="shared" ca="1" si="174"/>
        <v/>
      </c>
      <c r="AH331" s="13" t="str">
        <f t="shared" ca="1" si="175"/>
        <v/>
      </c>
      <c r="AJ331" s="6" t="str">
        <f t="shared" ca="1" si="176"/>
        <v>3C3H</v>
      </c>
      <c r="AK331" s="13" t="str">
        <f t="shared" ca="1" si="177"/>
        <v>3G3G</v>
      </c>
      <c r="AL331" s="13" t="str">
        <f t="shared" ca="1" si="178"/>
        <v>3B3E</v>
      </c>
      <c r="AM331" s="13" t="str">
        <f t="shared" ca="1" si="179"/>
        <v>3D3C</v>
      </c>
      <c r="AN331" s="13" t="str">
        <f t="shared" ca="1" si="180"/>
        <v>3H3A</v>
      </c>
      <c r="AO331" s="13" t="str">
        <f t="shared" ca="1" si="181"/>
        <v>3F3F</v>
      </c>
      <c r="AP331" s="13" t="str">
        <f t="shared" ca="1" si="182"/>
        <v>3E3D</v>
      </c>
      <c r="AQ331" s="58" t="str">
        <f t="shared" ca="1" si="183"/>
        <v>3I3I</v>
      </c>
    </row>
    <row r="332" spans="1:43" x14ac:dyDescent="0.2">
      <c r="A332" t="s">
        <v>1473</v>
      </c>
      <c r="D332" s="13">
        <f t="shared" ca="1" si="165"/>
        <v>1</v>
      </c>
      <c r="E332" s="13">
        <f t="shared" ca="1" si="165"/>
        <v>1</v>
      </c>
      <c r="F332" s="13">
        <f t="shared" si="165"/>
        <v>0</v>
      </c>
      <c r="G332" s="13">
        <f t="shared" ca="1" si="165"/>
        <v>1</v>
      </c>
      <c r="H332" s="13">
        <f t="shared" si="165"/>
        <v>0</v>
      </c>
      <c r="I332" s="13">
        <f t="shared" ca="1" si="165"/>
        <v>1</v>
      </c>
      <c r="J332" s="13">
        <f t="shared" ca="1" si="165"/>
        <v>1</v>
      </c>
      <c r="K332" s="13">
        <f t="shared" si="165"/>
        <v>0</v>
      </c>
      <c r="L332" s="13">
        <f t="shared" ca="1" si="165"/>
        <v>1</v>
      </c>
      <c r="M332" s="13">
        <f t="shared" ca="1" si="165"/>
        <v>0</v>
      </c>
      <c r="N332" s="13">
        <f t="shared" ca="1" si="165"/>
        <v>0</v>
      </c>
      <c r="O332" s="13">
        <f t="shared" si="165"/>
        <v>0</v>
      </c>
      <c r="P332" s="13">
        <f t="shared" ca="1" si="166"/>
        <v>6</v>
      </c>
      <c r="Q332">
        <f t="shared" si="160"/>
        <v>3</v>
      </c>
      <c r="R332" s="13" t="str">
        <f t="shared" si="167"/>
        <v>3F</v>
      </c>
      <c r="S332" s="13" t="str">
        <f t="shared" si="167"/>
        <v>3J</v>
      </c>
      <c r="T332" s="13" t="str">
        <f t="shared" si="167"/>
        <v>3B</v>
      </c>
      <c r="U332" s="13" t="str">
        <f t="shared" si="167"/>
        <v>3D</v>
      </c>
      <c r="V332" s="13" t="str">
        <f t="shared" si="167"/>
        <v>3A</v>
      </c>
      <c r="W332" s="13" t="str">
        <f t="shared" si="167"/>
        <v>3G</v>
      </c>
      <c r="X332" s="13" t="str">
        <f t="shared" si="167"/>
        <v>3I</v>
      </c>
      <c r="Y332" s="13" t="str">
        <f t="shared" si="167"/>
        <v>3K</v>
      </c>
      <c r="AA332" s="13" t="str">
        <f t="shared" ca="1" si="168"/>
        <v/>
      </c>
      <c r="AB332" s="13" t="str">
        <f t="shared" ca="1" si="169"/>
        <v/>
      </c>
      <c r="AC332" s="13" t="str">
        <f t="shared" ca="1" si="170"/>
        <v/>
      </c>
      <c r="AD332" s="13" t="str">
        <f t="shared" ca="1" si="171"/>
        <v/>
      </c>
      <c r="AE332" s="13" t="str">
        <f t="shared" ca="1" si="172"/>
        <v/>
      </c>
      <c r="AF332" s="13" t="str">
        <f t="shared" ca="1" si="173"/>
        <v/>
      </c>
      <c r="AG332" s="13" t="str">
        <f t="shared" ca="1" si="174"/>
        <v/>
      </c>
      <c r="AH332" s="13" t="str">
        <f t="shared" ca="1" si="175"/>
        <v/>
      </c>
      <c r="AJ332" s="6" t="str">
        <f t="shared" ca="1" si="176"/>
        <v>3C3H</v>
      </c>
      <c r="AK332" s="13" t="str">
        <f t="shared" ca="1" si="177"/>
        <v>3G3G</v>
      </c>
      <c r="AL332" s="13" t="str">
        <f t="shared" ca="1" si="178"/>
        <v>3B3E</v>
      </c>
      <c r="AM332" s="13" t="str">
        <f t="shared" ca="1" si="179"/>
        <v>3D3C</v>
      </c>
      <c r="AN332" s="13" t="str">
        <f t="shared" ca="1" si="180"/>
        <v>3H3A</v>
      </c>
      <c r="AO332" s="13" t="str">
        <f t="shared" ca="1" si="181"/>
        <v>3F3F</v>
      </c>
      <c r="AP332" s="13" t="str">
        <f t="shared" ca="1" si="182"/>
        <v>3E3D</v>
      </c>
      <c r="AQ332" s="58" t="str">
        <f t="shared" ca="1" si="183"/>
        <v>3I3I</v>
      </c>
    </row>
    <row r="333" spans="1:43" x14ac:dyDescent="0.2">
      <c r="A333" t="s">
        <v>1474</v>
      </c>
      <c r="D333" s="13">
        <f t="shared" ca="1" si="165"/>
        <v>1</v>
      </c>
      <c r="E333" s="13">
        <f t="shared" ca="1" si="165"/>
        <v>1</v>
      </c>
      <c r="F333" s="13">
        <f t="shared" si="165"/>
        <v>0</v>
      </c>
      <c r="G333" s="13">
        <f t="shared" ca="1" si="165"/>
        <v>1</v>
      </c>
      <c r="H333" s="13">
        <f t="shared" si="165"/>
        <v>0</v>
      </c>
      <c r="I333" s="13">
        <f t="shared" ca="1" si="165"/>
        <v>1</v>
      </c>
      <c r="J333" s="13">
        <f t="shared" ca="1" si="165"/>
        <v>1</v>
      </c>
      <c r="K333" s="13">
        <f t="shared" ca="1" si="165"/>
        <v>1</v>
      </c>
      <c r="L333" s="13">
        <f t="shared" si="165"/>
        <v>0</v>
      </c>
      <c r="M333" s="13">
        <f t="shared" si="165"/>
        <v>0</v>
      </c>
      <c r="N333" s="13">
        <f t="shared" ca="1" si="165"/>
        <v>0</v>
      </c>
      <c r="O333" s="13">
        <f t="shared" ca="1" si="165"/>
        <v>0</v>
      </c>
      <c r="P333" s="13">
        <f t="shared" ca="1" si="166"/>
        <v>6</v>
      </c>
      <c r="Q333">
        <f t="shared" si="160"/>
        <v>3</v>
      </c>
      <c r="R333" s="13" t="str">
        <f t="shared" si="167"/>
        <v>3H</v>
      </c>
      <c r="S333" s="13" t="str">
        <f t="shared" si="167"/>
        <v>3G</v>
      </c>
      <c r="T333" s="13" t="str">
        <f t="shared" si="167"/>
        <v>3B</v>
      </c>
      <c r="U333" s="13" t="str">
        <f t="shared" si="167"/>
        <v>3D</v>
      </c>
      <c r="V333" s="13" t="str">
        <f t="shared" si="167"/>
        <v>3A</v>
      </c>
      <c r="W333" s="13" t="str">
        <f t="shared" si="167"/>
        <v>3F</v>
      </c>
      <c r="X333" s="13" t="str">
        <f t="shared" si="167"/>
        <v>3L</v>
      </c>
      <c r="Y333" s="13" t="str">
        <f t="shared" si="167"/>
        <v>3K</v>
      </c>
      <c r="AA333" s="13" t="str">
        <f t="shared" ca="1" si="168"/>
        <v/>
      </c>
      <c r="AB333" s="13" t="str">
        <f t="shared" ca="1" si="169"/>
        <v/>
      </c>
      <c r="AC333" s="13" t="str">
        <f t="shared" ca="1" si="170"/>
        <v/>
      </c>
      <c r="AD333" s="13" t="str">
        <f t="shared" ca="1" si="171"/>
        <v/>
      </c>
      <c r="AE333" s="13" t="str">
        <f t="shared" ca="1" si="172"/>
        <v/>
      </c>
      <c r="AF333" s="13" t="str">
        <f t="shared" ca="1" si="173"/>
        <v/>
      </c>
      <c r="AG333" s="13" t="str">
        <f t="shared" ca="1" si="174"/>
        <v/>
      </c>
      <c r="AH333" s="13" t="str">
        <f t="shared" ca="1" si="175"/>
        <v/>
      </c>
      <c r="AJ333" s="6" t="str">
        <f t="shared" ca="1" si="176"/>
        <v>3C3H</v>
      </c>
      <c r="AK333" s="13" t="str">
        <f t="shared" ca="1" si="177"/>
        <v>3G3G</v>
      </c>
      <c r="AL333" s="13" t="str">
        <f t="shared" ca="1" si="178"/>
        <v>3B3E</v>
      </c>
      <c r="AM333" s="13" t="str">
        <f t="shared" ca="1" si="179"/>
        <v>3D3C</v>
      </c>
      <c r="AN333" s="13" t="str">
        <f t="shared" ca="1" si="180"/>
        <v>3H3A</v>
      </c>
      <c r="AO333" s="13" t="str">
        <f t="shared" ca="1" si="181"/>
        <v>3F3F</v>
      </c>
      <c r="AP333" s="13" t="str">
        <f t="shared" ca="1" si="182"/>
        <v>3E3D</v>
      </c>
      <c r="AQ333" s="58" t="str">
        <f t="shared" ca="1" si="183"/>
        <v>3I3I</v>
      </c>
    </row>
    <row r="334" spans="1:43" x14ac:dyDescent="0.2">
      <c r="A334" t="s">
        <v>1475</v>
      </c>
      <c r="D334" s="13">
        <f t="shared" ca="1" si="165"/>
        <v>1</v>
      </c>
      <c r="E334" s="13">
        <f t="shared" ca="1" si="165"/>
        <v>1</v>
      </c>
      <c r="F334" s="13">
        <f t="shared" si="165"/>
        <v>0</v>
      </c>
      <c r="G334" s="13">
        <f t="shared" ca="1" si="165"/>
        <v>1</v>
      </c>
      <c r="H334" s="13">
        <f t="shared" si="165"/>
        <v>0</v>
      </c>
      <c r="I334" s="13">
        <f t="shared" ca="1" si="165"/>
        <v>1</v>
      </c>
      <c r="J334" s="13">
        <f t="shared" ca="1" si="165"/>
        <v>1</v>
      </c>
      <c r="K334" s="13">
        <f t="shared" ca="1" si="165"/>
        <v>1</v>
      </c>
      <c r="L334" s="13">
        <f t="shared" si="165"/>
        <v>0</v>
      </c>
      <c r="M334" s="13">
        <f t="shared" ca="1" si="165"/>
        <v>0</v>
      </c>
      <c r="N334" s="13">
        <f t="shared" si="165"/>
        <v>0</v>
      </c>
      <c r="O334" s="13">
        <f t="shared" ca="1" si="165"/>
        <v>0</v>
      </c>
      <c r="P334" s="13">
        <f t="shared" ca="1" si="166"/>
        <v>6</v>
      </c>
      <c r="Q334">
        <f t="shared" si="160"/>
        <v>3</v>
      </c>
      <c r="R334" s="13" t="str">
        <f t="shared" si="167"/>
        <v>3H</v>
      </c>
      <c r="S334" s="13" t="str">
        <f t="shared" si="167"/>
        <v>3G</v>
      </c>
      <c r="T334" s="13" t="str">
        <f t="shared" si="167"/>
        <v>3B</v>
      </c>
      <c r="U334" s="13" t="str">
        <f t="shared" si="167"/>
        <v>3D</v>
      </c>
      <c r="V334" s="13" t="str">
        <f t="shared" si="167"/>
        <v>3A</v>
      </c>
      <c r="W334" s="13" t="str">
        <f t="shared" si="167"/>
        <v>3F</v>
      </c>
      <c r="X334" s="13" t="str">
        <f t="shared" si="167"/>
        <v>3L</v>
      </c>
      <c r="Y334" s="13" t="str">
        <f t="shared" si="167"/>
        <v>3J</v>
      </c>
      <c r="AA334" s="13" t="str">
        <f t="shared" ca="1" si="168"/>
        <v/>
      </c>
      <c r="AB334" s="13" t="str">
        <f t="shared" ca="1" si="169"/>
        <v/>
      </c>
      <c r="AC334" s="13" t="str">
        <f t="shared" ca="1" si="170"/>
        <v/>
      </c>
      <c r="AD334" s="13" t="str">
        <f t="shared" ca="1" si="171"/>
        <v/>
      </c>
      <c r="AE334" s="13" t="str">
        <f t="shared" ca="1" si="172"/>
        <v/>
      </c>
      <c r="AF334" s="13" t="str">
        <f t="shared" ca="1" si="173"/>
        <v/>
      </c>
      <c r="AG334" s="13" t="str">
        <f t="shared" ca="1" si="174"/>
        <v/>
      </c>
      <c r="AH334" s="13" t="str">
        <f t="shared" ca="1" si="175"/>
        <v/>
      </c>
      <c r="AJ334" s="6" t="str">
        <f t="shared" ca="1" si="176"/>
        <v>3C3H</v>
      </c>
      <c r="AK334" s="13" t="str">
        <f t="shared" ca="1" si="177"/>
        <v>3G3G</v>
      </c>
      <c r="AL334" s="13" t="str">
        <f t="shared" ca="1" si="178"/>
        <v>3B3E</v>
      </c>
      <c r="AM334" s="13" t="str">
        <f t="shared" ca="1" si="179"/>
        <v>3D3C</v>
      </c>
      <c r="AN334" s="13" t="str">
        <f t="shared" ca="1" si="180"/>
        <v>3H3A</v>
      </c>
      <c r="AO334" s="13" t="str">
        <f t="shared" ca="1" si="181"/>
        <v>3F3F</v>
      </c>
      <c r="AP334" s="13" t="str">
        <f t="shared" ca="1" si="182"/>
        <v>3E3D</v>
      </c>
      <c r="AQ334" s="58" t="str">
        <f t="shared" ca="1" si="183"/>
        <v>3I3I</v>
      </c>
    </row>
    <row r="335" spans="1:43" x14ac:dyDescent="0.2">
      <c r="A335" t="s">
        <v>1476</v>
      </c>
      <c r="D335" s="13">
        <f t="shared" ref="D335:O344" ca="1" si="184">IF(IFERROR(FIND(D$3,$A335),0)&gt;0,D$4,0)</f>
        <v>1</v>
      </c>
      <c r="E335" s="13">
        <f t="shared" ca="1" si="184"/>
        <v>1</v>
      </c>
      <c r="F335" s="13">
        <f t="shared" si="184"/>
        <v>0</v>
      </c>
      <c r="G335" s="13">
        <f t="shared" ca="1" si="184"/>
        <v>1</v>
      </c>
      <c r="H335" s="13">
        <f t="shared" si="184"/>
        <v>0</v>
      </c>
      <c r="I335" s="13">
        <f t="shared" ca="1" si="184"/>
        <v>1</v>
      </c>
      <c r="J335" s="13">
        <f t="shared" ca="1" si="184"/>
        <v>1</v>
      </c>
      <c r="K335" s="13">
        <f t="shared" ca="1" si="184"/>
        <v>1</v>
      </c>
      <c r="L335" s="13">
        <f t="shared" si="184"/>
        <v>0</v>
      </c>
      <c r="M335" s="13">
        <f t="shared" ca="1" si="184"/>
        <v>0</v>
      </c>
      <c r="N335" s="13">
        <f t="shared" ca="1" si="184"/>
        <v>0</v>
      </c>
      <c r="O335" s="13">
        <f t="shared" si="184"/>
        <v>0</v>
      </c>
      <c r="P335" s="13">
        <f t="shared" ca="1" si="166"/>
        <v>6</v>
      </c>
      <c r="Q335">
        <f t="shared" si="160"/>
        <v>3</v>
      </c>
      <c r="R335" s="13" t="str">
        <f t="shared" ref="R335:Y344" si="185">RIGHT(LEFT($A335,R$3+$Q335),2)</f>
        <v>3H</v>
      </c>
      <c r="S335" s="13" t="str">
        <f t="shared" si="185"/>
        <v>3G</v>
      </c>
      <c r="T335" s="13" t="str">
        <f t="shared" si="185"/>
        <v>3B</v>
      </c>
      <c r="U335" s="13" t="str">
        <f t="shared" si="185"/>
        <v>3D</v>
      </c>
      <c r="V335" s="13" t="str">
        <f t="shared" si="185"/>
        <v>3A</v>
      </c>
      <c r="W335" s="13" t="str">
        <f t="shared" si="185"/>
        <v>3F</v>
      </c>
      <c r="X335" s="13" t="str">
        <f t="shared" si="185"/>
        <v>3J</v>
      </c>
      <c r="Y335" s="13" t="str">
        <f t="shared" si="185"/>
        <v>3K</v>
      </c>
      <c r="AA335" s="13" t="str">
        <f t="shared" ca="1" si="168"/>
        <v/>
      </c>
      <c r="AB335" s="13" t="str">
        <f t="shared" ca="1" si="169"/>
        <v/>
      </c>
      <c r="AC335" s="13" t="str">
        <f t="shared" ca="1" si="170"/>
        <v/>
      </c>
      <c r="AD335" s="13" t="str">
        <f t="shared" ca="1" si="171"/>
        <v/>
      </c>
      <c r="AE335" s="13" t="str">
        <f t="shared" ca="1" si="172"/>
        <v/>
      </c>
      <c r="AF335" s="13" t="str">
        <f t="shared" ca="1" si="173"/>
        <v/>
      </c>
      <c r="AG335" s="13" t="str">
        <f t="shared" ca="1" si="174"/>
        <v/>
      </c>
      <c r="AH335" s="13" t="str">
        <f t="shared" ca="1" si="175"/>
        <v/>
      </c>
      <c r="AJ335" s="6" t="str">
        <f t="shared" ca="1" si="176"/>
        <v>3C3H</v>
      </c>
      <c r="AK335" s="13" t="str">
        <f t="shared" ca="1" si="177"/>
        <v>3G3G</v>
      </c>
      <c r="AL335" s="13" t="str">
        <f t="shared" ca="1" si="178"/>
        <v>3B3E</v>
      </c>
      <c r="AM335" s="13" t="str">
        <f t="shared" ca="1" si="179"/>
        <v>3D3C</v>
      </c>
      <c r="AN335" s="13" t="str">
        <f t="shared" ca="1" si="180"/>
        <v>3H3A</v>
      </c>
      <c r="AO335" s="13" t="str">
        <f t="shared" ca="1" si="181"/>
        <v>3F3F</v>
      </c>
      <c r="AP335" s="13" t="str">
        <f t="shared" ca="1" si="182"/>
        <v>3E3D</v>
      </c>
      <c r="AQ335" s="58" t="str">
        <f t="shared" ca="1" si="183"/>
        <v>3I3I</v>
      </c>
    </row>
    <row r="336" spans="1:43" x14ac:dyDescent="0.2">
      <c r="A336" t="s">
        <v>1477</v>
      </c>
      <c r="D336" s="13">
        <f t="shared" ca="1" si="184"/>
        <v>1</v>
      </c>
      <c r="E336" s="13">
        <f t="shared" ca="1" si="184"/>
        <v>1</v>
      </c>
      <c r="F336" s="13">
        <f t="shared" si="184"/>
        <v>0</v>
      </c>
      <c r="G336" s="13">
        <f t="shared" ca="1" si="184"/>
        <v>1</v>
      </c>
      <c r="H336" s="13">
        <f t="shared" si="184"/>
        <v>0</v>
      </c>
      <c r="I336" s="13">
        <f t="shared" ca="1" si="184"/>
        <v>1</v>
      </c>
      <c r="J336" s="13">
        <f t="shared" ca="1" si="184"/>
        <v>1</v>
      </c>
      <c r="K336" s="13">
        <f t="shared" ca="1" si="184"/>
        <v>1</v>
      </c>
      <c r="L336" s="13">
        <f t="shared" ca="1" si="184"/>
        <v>1</v>
      </c>
      <c r="M336" s="13">
        <f t="shared" si="184"/>
        <v>0</v>
      </c>
      <c r="N336" s="13">
        <f t="shared" si="184"/>
        <v>0</v>
      </c>
      <c r="O336" s="13">
        <f t="shared" ca="1" si="184"/>
        <v>0</v>
      </c>
      <c r="P336" s="13">
        <f t="shared" ca="1" si="166"/>
        <v>7</v>
      </c>
      <c r="Q336">
        <f t="shared" si="160"/>
        <v>3</v>
      </c>
      <c r="R336" s="13" t="str">
        <f t="shared" si="185"/>
        <v>3H</v>
      </c>
      <c r="S336" s="13" t="str">
        <f t="shared" si="185"/>
        <v>3G</v>
      </c>
      <c r="T336" s="13" t="str">
        <f t="shared" si="185"/>
        <v>3B</v>
      </c>
      <c r="U336" s="13" t="str">
        <f t="shared" si="185"/>
        <v>3D</v>
      </c>
      <c r="V336" s="13" t="str">
        <f t="shared" si="185"/>
        <v>3A</v>
      </c>
      <c r="W336" s="13" t="str">
        <f t="shared" si="185"/>
        <v>3F</v>
      </c>
      <c r="X336" s="13" t="str">
        <f t="shared" si="185"/>
        <v>3L</v>
      </c>
      <c r="Y336" s="13" t="str">
        <f t="shared" si="185"/>
        <v>3I</v>
      </c>
      <c r="AA336" s="13" t="str">
        <f t="shared" ca="1" si="168"/>
        <v/>
      </c>
      <c r="AB336" s="13" t="str">
        <f t="shared" ca="1" si="169"/>
        <v/>
      </c>
      <c r="AC336" s="13" t="str">
        <f t="shared" ca="1" si="170"/>
        <v/>
      </c>
      <c r="AD336" s="13" t="str">
        <f t="shared" ca="1" si="171"/>
        <v/>
      </c>
      <c r="AE336" s="13" t="str">
        <f t="shared" ca="1" si="172"/>
        <v/>
      </c>
      <c r="AF336" s="13" t="str">
        <f t="shared" ca="1" si="173"/>
        <v/>
      </c>
      <c r="AG336" s="13" t="str">
        <f t="shared" ca="1" si="174"/>
        <v/>
      </c>
      <c r="AH336" s="13" t="str">
        <f t="shared" ca="1" si="175"/>
        <v/>
      </c>
      <c r="AJ336" s="6" t="str">
        <f t="shared" ca="1" si="176"/>
        <v>3C3H</v>
      </c>
      <c r="AK336" s="13" t="str">
        <f t="shared" ca="1" si="177"/>
        <v>3G3G</v>
      </c>
      <c r="AL336" s="13" t="str">
        <f t="shared" ca="1" si="178"/>
        <v>3B3E</v>
      </c>
      <c r="AM336" s="13" t="str">
        <f t="shared" ca="1" si="179"/>
        <v>3D3C</v>
      </c>
      <c r="AN336" s="13" t="str">
        <f t="shared" ca="1" si="180"/>
        <v>3H3A</v>
      </c>
      <c r="AO336" s="13" t="str">
        <f t="shared" ca="1" si="181"/>
        <v>3F3F</v>
      </c>
      <c r="AP336" s="13" t="str">
        <f t="shared" ca="1" si="182"/>
        <v>3E3D</v>
      </c>
      <c r="AQ336" s="58" t="str">
        <f t="shared" ca="1" si="183"/>
        <v>3I3I</v>
      </c>
    </row>
    <row r="337" spans="1:43" x14ac:dyDescent="0.2">
      <c r="A337" t="s">
        <v>1478</v>
      </c>
      <c r="D337" s="13">
        <f t="shared" ca="1" si="184"/>
        <v>1</v>
      </c>
      <c r="E337" s="13">
        <f t="shared" ca="1" si="184"/>
        <v>1</v>
      </c>
      <c r="F337" s="13">
        <f t="shared" si="184"/>
        <v>0</v>
      </c>
      <c r="G337" s="13">
        <f t="shared" ca="1" si="184"/>
        <v>1</v>
      </c>
      <c r="H337" s="13">
        <f t="shared" si="184"/>
        <v>0</v>
      </c>
      <c r="I337" s="13">
        <f t="shared" ca="1" si="184"/>
        <v>1</v>
      </c>
      <c r="J337" s="13">
        <f t="shared" ca="1" si="184"/>
        <v>1</v>
      </c>
      <c r="K337" s="13">
        <f t="shared" ca="1" si="184"/>
        <v>1</v>
      </c>
      <c r="L337" s="13">
        <f t="shared" ca="1" si="184"/>
        <v>1</v>
      </c>
      <c r="M337" s="13">
        <f t="shared" si="184"/>
        <v>0</v>
      </c>
      <c r="N337" s="13">
        <f t="shared" ca="1" si="184"/>
        <v>0</v>
      </c>
      <c r="O337" s="13">
        <f t="shared" si="184"/>
        <v>0</v>
      </c>
      <c r="P337" s="13">
        <f t="shared" ca="1" si="166"/>
        <v>7</v>
      </c>
      <c r="Q337">
        <f t="shared" si="160"/>
        <v>3</v>
      </c>
      <c r="R337" s="13" t="str">
        <f t="shared" si="185"/>
        <v>3H</v>
      </c>
      <c r="S337" s="13" t="str">
        <f t="shared" si="185"/>
        <v>3G</v>
      </c>
      <c r="T337" s="13" t="str">
        <f t="shared" si="185"/>
        <v>3B</v>
      </c>
      <c r="U337" s="13" t="str">
        <f t="shared" si="185"/>
        <v>3D</v>
      </c>
      <c r="V337" s="13" t="str">
        <f t="shared" si="185"/>
        <v>3A</v>
      </c>
      <c r="W337" s="13" t="str">
        <f t="shared" si="185"/>
        <v>3F</v>
      </c>
      <c r="X337" s="13" t="str">
        <f t="shared" si="185"/>
        <v>3I</v>
      </c>
      <c r="Y337" s="13" t="str">
        <f t="shared" si="185"/>
        <v>3K</v>
      </c>
      <c r="AA337" s="13" t="str">
        <f t="shared" ca="1" si="168"/>
        <v/>
      </c>
      <c r="AB337" s="13" t="str">
        <f t="shared" ca="1" si="169"/>
        <v/>
      </c>
      <c r="AC337" s="13" t="str">
        <f t="shared" ca="1" si="170"/>
        <v/>
      </c>
      <c r="AD337" s="13" t="str">
        <f t="shared" ca="1" si="171"/>
        <v/>
      </c>
      <c r="AE337" s="13" t="str">
        <f t="shared" ca="1" si="172"/>
        <v/>
      </c>
      <c r="AF337" s="13" t="str">
        <f t="shared" ca="1" si="173"/>
        <v/>
      </c>
      <c r="AG337" s="13" t="str">
        <f t="shared" ca="1" si="174"/>
        <v/>
      </c>
      <c r="AH337" s="13" t="str">
        <f t="shared" ca="1" si="175"/>
        <v/>
      </c>
      <c r="AJ337" s="6" t="str">
        <f t="shared" ca="1" si="176"/>
        <v>3C3H</v>
      </c>
      <c r="AK337" s="13" t="str">
        <f t="shared" ca="1" si="177"/>
        <v>3G3G</v>
      </c>
      <c r="AL337" s="13" t="str">
        <f t="shared" ca="1" si="178"/>
        <v>3B3E</v>
      </c>
      <c r="AM337" s="13" t="str">
        <f t="shared" ca="1" si="179"/>
        <v>3D3C</v>
      </c>
      <c r="AN337" s="13" t="str">
        <f t="shared" ca="1" si="180"/>
        <v>3H3A</v>
      </c>
      <c r="AO337" s="13" t="str">
        <f t="shared" ca="1" si="181"/>
        <v>3F3F</v>
      </c>
      <c r="AP337" s="13" t="str">
        <f t="shared" ca="1" si="182"/>
        <v>3E3D</v>
      </c>
      <c r="AQ337" s="58" t="str">
        <f t="shared" ca="1" si="183"/>
        <v>3I3I</v>
      </c>
    </row>
    <row r="338" spans="1:43" x14ac:dyDescent="0.2">
      <c r="A338" t="s">
        <v>1479</v>
      </c>
      <c r="D338" s="13">
        <f t="shared" ca="1" si="184"/>
        <v>1</v>
      </c>
      <c r="E338" s="13">
        <f t="shared" ca="1" si="184"/>
        <v>1</v>
      </c>
      <c r="F338" s="13">
        <f t="shared" si="184"/>
        <v>0</v>
      </c>
      <c r="G338" s="13">
        <f t="shared" ca="1" si="184"/>
        <v>1</v>
      </c>
      <c r="H338" s="13">
        <f t="shared" si="184"/>
        <v>0</v>
      </c>
      <c r="I338" s="13">
        <f t="shared" ca="1" si="184"/>
        <v>1</v>
      </c>
      <c r="J338" s="13">
        <f t="shared" ca="1" si="184"/>
        <v>1</v>
      </c>
      <c r="K338" s="13">
        <f t="shared" ca="1" si="184"/>
        <v>1</v>
      </c>
      <c r="L338" s="13">
        <f t="shared" ca="1" si="184"/>
        <v>1</v>
      </c>
      <c r="M338" s="13">
        <f t="shared" ca="1" si="184"/>
        <v>0</v>
      </c>
      <c r="N338" s="13">
        <f t="shared" si="184"/>
        <v>0</v>
      </c>
      <c r="O338" s="13">
        <f t="shared" si="184"/>
        <v>0</v>
      </c>
      <c r="P338" s="13">
        <f t="shared" ca="1" si="166"/>
        <v>7</v>
      </c>
      <c r="Q338">
        <f t="shared" si="160"/>
        <v>3</v>
      </c>
      <c r="R338" s="13" t="str">
        <f t="shared" si="185"/>
        <v>3H</v>
      </c>
      <c r="S338" s="13" t="str">
        <f t="shared" si="185"/>
        <v>3G</v>
      </c>
      <c r="T338" s="13" t="str">
        <f t="shared" si="185"/>
        <v>3B</v>
      </c>
      <c r="U338" s="13" t="str">
        <f t="shared" si="185"/>
        <v>3D</v>
      </c>
      <c r="V338" s="13" t="str">
        <f t="shared" si="185"/>
        <v>3A</v>
      </c>
      <c r="W338" s="13" t="str">
        <f t="shared" si="185"/>
        <v>3F</v>
      </c>
      <c r="X338" s="13" t="str">
        <f t="shared" si="185"/>
        <v>3I</v>
      </c>
      <c r="Y338" s="13" t="str">
        <f t="shared" si="185"/>
        <v>3J</v>
      </c>
      <c r="AA338" s="13" t="str">
        <f t="shared" ca="1" si="168"/>
        <v/>
      </c>
      <c r="AB338" s="13" t="str">
        <f t="shared" ca="1" si="169"/>
        <v/>
      </c>
      <c r="AC338" s="13" t="str">
        <f t="shared" ca="1" si="170"/>
        <v/>
      </c>
      <c r="AD338" s="13" t="str">
        <f t="shared" ca="1" si="171"/>
        <v/>
      </c>
      <c r="AE338" s="13" t="str">
        <f t="shared" ca="1" si="172"/>
        <v/>
      </c>
      <c r="AF338" s="13" t="str">
        <f t="shared" ca="1" si="173"/>
        <v/>
      </c>
      <c r="AG338" s="13" t="str">
        <f t="shared" ca="1" si="174"/>
        <v/>
      </c>
      <c r="AH338" s="13" t="str">
        <f t="shared" ca="1" si="175"/>
        <v/>
      </c>
      <c r="AJ338" s="6" t="str">
        <f t="shared" ca="1" si="176"/>
        <v>3C3H</v>
      </c>
      <c r="AK338" s="13" t="str">
        <f t="shared" ca="1" si="177"/>
        <v>3G3G</v>
      </c>
      <c r="AL338" s="13" t="str">
        <f t="shared" ca="1" si="178"/>
        <v>3B3E</v>
      </c>
      <c r="AM338" s="13" t="str">
        <f t="shared" ca="1" si="179"/>
        <v>3D3C</v>
      </c>
      <c r="AN338" s="13" t="str">
        <f t="shared" ca="1" si="180"/>
        <v>3H3A</v>
      </c>
      <c r="AO338" s="13" t="str">
        <f t="shared" ca="1" si="181"/>
        <v>3F3F</v>
      </c>
      <c r="AP338" s="13" t="str">
        <f t="shared" ca="1" si="182"/>
        <v>3E3D</v>
      </c>
      <c r="AQ338" s="58" t="str">
        <f t="shared" ca="1" si="183"/>
        <v>3I3I</v>
      </c>
    </row>
    <row r="339" spans="1:43" x14ac:dyDescent="0.2">
      <c r="A339" t="s">
        <v>1480</v>
      </c>
      <c r="D339" s="13">
        <f t="shared" ca="1" si="184"/>
        <v>1</v>
      </c>
      <c r="E339" s="13">
        <f t="shared" ca="1" si="184"/>
        <v>1</v>
      </c>
      <c r="F339" s="13">
        <f t="shared" si="184"/>
        <v>0</v>
      </c>
      <c r="G339" s="13">
        <f t="shared" ca="1" si="184"/>
        <v>1</v>
      </c>
      <c r="H339" s="13">
        <f t="shared" ca="1" si="184"/>
        <v>1</v>
      </c>
      <c r="I339" s="13">
        <f t="shared" si="184"/>
        <v>0</v>
      </c>
      <c r="J339" s="13">
        <f t="shared" si="184"/>
        <v>0</v>
      </c>
      <c r="K339" s="13">
        <f t="shared" si="184"/>
        <v>0</v>
      </c>
      <c r="L339" s="13">
        <f t="shared" ca="1" si="184"/>
        <v>1</v>
      </c>
      <c r="M339" s="13">
        <f t="shared" ca="1" si="184"/>
        <v>0</v>
      </c>
      <c r="N339" s="13">
        <f t="shared" ca="1" si="184"/>
        <v>0</v>
      </c>
      <c r="O339" s="13">
        <f t="shared" ca="1" si="184"/>
        <v>0</v>
      </c>
      <c r="P339" s="13">
        <f t="shared" ca="1" si="166"/>
        <v>5</v>
      </c>
      <c r="Q339">
        <f t="shared" si="160"/>
        <v>3</v>
      </c>
      <c r="R339" s="13" t="str">
        <f t="shared" si="185"/>
        <v>3E</v>
      </c>
      <c r="S339" s="13" t="str">
        <f t="shared" si="185"/>
        <v>3J</v>
      </c>
      <c r="T339" s="13" t="str">
        <f t="shared" si="185"/>
        <v>3B</v>
      </c>
      <c r="U339" s="13" t="str">
        <f t="shared" si="185"/>
        <v>3A</v>
      </c>
      <c r="V339" s="13" t="str">
        <f t="shared" si="185"/>
        <v>3I</v>
      </c>
      <c r="W339" s="13" t="str">
        <f t="shared" si="185"/>
        <v>3D</v>
      </c>
      <c r="X339" s="13" t="str">
        <f t="shared" si="185"/>
        <v>3L</v>
      </c>
      <c r="Y339" s="13" t="str">
        <f t="shared" si="185"/>
        <v>3K</v>
      </c>
      <c r="AA339" s="13" t="str">
        <f t="shared" ca="1" si="168"/>
        <v/>
      </c>
      <c r="AB339" s="13" t="str">
        <f t="shared" ca="1" si="169"/>
        <v/>
      </c>
      <c r="AC339" s="13" t="str">
        <f t="shared" ca="1" si="170"/>
        <v/>
      </c>
      <c r="AD339" s="13" t="str">
        <f t="shared" ca="1" si="171"/>
        <v/>
      </c>
      <c r="AE339" s="13" t="str">
        <f t="shared" ca="1" si="172"/>
        <v/>
      </c>
      <c r="AF339" s="13" t="str">
        <f t="shared" ca="1" si="173"/>
        <v/>
      </c>
      <c r="AG339" s="13" t="str">
        <f t="shared" ca="1" si="174"/>
        <v/>
      </c>
      <c r="AH339" s="13" t="str">
        <f t="shared" ca="1" si="175"/>
        <v/>
      </c>
      <c r="AJ339" s="6" t="str">
        <f t="shared" ca="1" si="176"/>
        <v>3C3H</v>
      </c>
      <c r="AK339" s="13" t="str">
        <f t="shared" ca="1" si="177"/>
        <v>3G3G</v>
      </c>
      <c r="AL339" s="13" t="str">
        <f t="shared" ca="1" si="178"/>
        <v>3B3E</v>
      </c>
      <c r="AM339" s="13" t="str">
        <f t="shared" ca="1" si="179"/>
        <v>3D3C</v>
      </c>
      <c r="AN339" s="13" t="str">
        <f t="shared" ca="1" si="180"/>
        <v>3H3A</v>
      </c>
      <c r="AO339" s="13" t="str">
        <f t="shared" ca="1" si="181"/>
        <v>3F3F</v>
      </c>
      <c r="AP339" s="13" t="str">
        <f t="shared" ca="1" si="182"/>
        <v>3E3D</v>
      </c>
      <c r="AQ339" s="58" t="str">
        <f t="shared" ca="1" si="183"/>
        <v>3I3I</v>
      </c>
    </row>
    <row r="340" spans="1:43" x14ac:dyDescent="0.2">
      <c r="A340" t="s">
        <v>1481</v>
      </c>
      <c r="D340" s="13">
        <f t="shared" ca="1" si="184"/>
        <v>1</v>
      </c>
      <c r="E340" s="13">
        <f t="shared" ca="1" si="184"/>
        <v>1</v>
      </c>
      <c r="F340" s="13">
        <f t="shared" si="184"/>
        <v>0</v>
      </c>
      <c r="G340" s="13">
        <f t="shared" ca="1" si="184"/>
        <v>1</v>
      </c>
      <c r="H340" s="13">
        <f t="shared" ca="1" si="184"/>
        <v>1</v>
      </c>
      <c r="I340" s="13">
        <f t="shared" si="184"/>
        <v>0</v>
      </c>
      <c r="J340" s="13">
        <f t="shared" si="184"/>
        <v>0</v>
      </c>
      <c r="K340" s="13">
        <f t="shared" ca="1" si="184"/>
        <v>1</v>
      </c>
      <c r="L340" s="13">
        <f t="shared" si="184"/>
        <v>0</v>
      </c>
      <c r="M340" s="13">
        <f t="shared" ca="1" si="184"/>
        <v>0</v>
      </c>
      <c r="N340" s="13">
        <f t="shared" ca="1" si="184"/>
        <v>0</v>
      </c>
      <c r="O340" s="13">
        <f t="shared" ca="1" si="184"/>
        <v>0</v>
      </c>
      <c r="P340" s="13">
        <f t="shared" ca="1" si="166"/>
        <v>5</v>
      </c>
      <c r="Q340">
        <f t="shared" si="160"/>
        <v>3</v>
      </c>
      <c r="R340" s="13" t="str">
        <f t="shared" si="185"/>
        <v>3E</v>
      </c>
      <c r="S340" s="13" t="str">
        <f t="shared" si="185"/>
        <v>3J</v>
      </c>
      <c r="T340" s="13" t="str">
        <f t="shared" si="185"/>
        <v>3B</v>
      </c>
      <c r="U340" s="13" t="str">
        <f t="shared" si="185"/>
        <v>3D</v>
      </c>
      <c r="V340" s="13" t="str">
        <f t="shared" si="185"/>
        <v>3A</v>
      </c>
      <c r="W340" s="13" t="str">
        <f t="shared" si="185"/>
        <v>3H</v>
      </c>
      <c r="X340" s="13" t="str">
        <f t="shared" si="185"/>
        <v>3L</v>
      </c>
      <c r="Y340" s="13" t="str">
        <f t="shared" si="185"/>
        <v>3K</v>
      </c>
      <c r="AA340" s="13" t="str">
        <f t="shared" ca="1" si="168"/>
        <v/>
      </c>
      <c r="AB340" s="13" t="str">
        <f t="shared" ca="1" si="169"/>
        <v/>
      </c>
      <c r="AC340" s="13" t="str">
        <f t="shared" ca="1" si="170"/>
        <v/>
      </c>
      <c r="AD340" s="13" t="str">
        <f t="shared" ca="1" si="171"/>
        <v/>
      </c>
      <c r="AE340" s="13" t="str">
        <f t="shared" ca="1" si="172"/>
        <v/>
      </c>
      <c r="AF340" s="13" t="str">
        <f t="shared" ca="1" si="173"/>
        <v/>
      </c>
      <c r="AG340" s="13" t="str">
        <f t="shared" ca="1" si="174"/>
        <v/>
      </c>
      <c r="AH340" s="13" t="str">
        <f t="shared" ca="1" si="175"/>
        <v/>
      </c>
      <c r="AJ340" s="6" t="str">
        <f t="shared" ca="1" si="176"/>
        <v>3C3H</v>
      </c>
      <c r="AK340" s="13" t="str">
        <f t="shared" ca="1" si="177"/>
        <v>3G3G</v>
      </c>
      <c r="AL340" s="13" t="str">
        <f t="shared" ca="1" si="178"/>
        <v>3B3E</v>
      </c>
      <c r="AM340" s="13" t="str">
        <f t="shared" ca="1" si="179"/>
        <v>3D3C</v>
      </c>
      <c r="AN340" s="13" t="str">
        <f t="shared" ca="1" si="180"/>
        <v>3H3A</v>
      </c>
      <c r="AO340" s="13" t="str">
        <f t="shared" ca="1" si="181"/>
        <v>3F3F</v>
      </c>
      <c r="AP340" s="13" t="str">
        <f t="shared" ca="1" si="182"/>
        <v>3E3D</v>
      </c>
      <c r="AQ340" s="58" t="str">
        <f t="shared" ca="1" si="183"/>
        <v>3I3I</v>
      </c>
    </row>
    <row r="341" spans="1:43" x14ac:dyDescent="0.2">
      <c r="A341" t="s">
        <v>1482</v>
      </c>
      <c r="D341" s="13">
        <f t="shared" ca="1" si="184"/>
        <v>1</v>
      </c>
      <c r="E341" s="13">
        <f t="shared" ca="1" si="184"/>
        <v>1</v>
      </c>
      <c r="F341" s="13">
        <f t="shared" si="184"/>
        <v>0</v>
      </c>
      <c r="G341" s="13">
        <f t="shared" ca="1" si="184"/>
        <v>1</v>
      </c>
      <c r="H341" s="13">
        <f t="shared" ca="1" si="184"/>
        <v>1</v>
      </c>
      <c r="I341" s="13">
        <f t="shared" si="184"/>
        <v>0</v>
      </c>
      <c r="J341" s="13">
        <f t="shared" si="184"/>
        <v>0</v>
      </c>
      <c r="K341" s="13">
        <f t="shared" ca="1" si="184"/>
        <v>1</v>
      </c>
      <c r="L341" s="13">
        <f t="shared" ca="1" si="184"/>
        <v>1</v>
      </c>
      <c r="M341" s="13">
        <f t="shared" si="184"/>
        <v>0</v>
      </c>
      <c r="N341" s="13">
        <f t="shared" ca="1" si="184"/>
        <v>0</v>
      </c>
      <c r="O341" s="13">
        <f t="shared" ca="1" si="184"/>
        <v>0</v>
      </c>
      <c r="P341" s="13">
        <f t="shared" ca="1" si="166"/>
        <v>6</v>
      </c>
      <c r="Q341">
        <f t="shared" si="160"/>
        <v>3</v>
      </c>
      <c r="R341" s="13" t="str">
        <f t="shared" si="185"/>
        <v>3E</v>
      </c>
      <c r="S341" s="13" t="str">
        <f t="shared" si="185"/>
        <v>3I</v>
      </c>
      <c r="T341" s="13" t="str">
        <f t="shared" si="185"/>
        <v>3B</v>
      </c>
      <c r="U341" s="13" t="str">
        <f t="shared" si="185"/>
        <v>3D</v>
      </c>
      <c r="V341" s="13" t="str">
        <f t="shared" si="185"/>
        <v>3A</v>
      </c>
      <c r="W341" s="13" t="str">
        <f t="shared" si="185"/>
        <v>3H</v>
      </c>
      <c r="X341" s="13" t="str">
        <f t="shared" si="185"/>
        <v>3L</v>
      </c>
      <c r="Y341" s="13" t="str">
        <f t="shared" si="185"/>
        <v>3K</v>
      </c>
      <c r="AA341" s="13" t="str">
        <f t="shared" ca="1" si="168"/>
        <v/>
      </c>
      <c r="AB341" s="13" t="str">
        <f t="shared" ca="1" si="169"/>
        <v/>
      </c>
      <c r="AC341" s="13" t="str">
        <f t="shared" ca="1" si="170"/>
        <v/>
      </c>
      <c r="AD341" s="13" t="str">
        <f t="shared" ca="1" si="171"/>
        <v/>
      </c>
      <c r="AE341" s="13" t="str">
        <f t="shared" ca="1" si="172"/>
        <v/>
      </c>
      <c r="AF341" s="13" t="str">
        <f t="shared" ca="1" si="173"/>
        <v/>
      </c>
      <c r="AG341" s="13" t="str">
        <f t="shared" ca="1" si="174"/>
        <v/>
      </c>
      <c r="AH341" s="13" t="str">
        <f t="shared" ca="1" si="175"/>
        <v/>
      </c>
      <c r="AJ341" s="6" t="str">
        <f t="shared" ca="1" si="176"/>
        <v>3C3H</v>
      </c>
      <c r="AK341" s="13" t="str">
        <f t="shared" ca="1" si="177"/>
        <v>3G3G</v>
      </c>
      <c r="AL341" s="13" t="str">
        <f t="shared" ca="1" si="178"/>
        <v>3B3E</v>
      </c>
      <c r="AM341" s="13" t="str">
        <f t="shared" ca="1" si="179"/>
        <v>3D3C</v>
      </c>
      <c r="AN341" s="13" t="str">
        <f t="shared" ca="1" si="180"/>
        <v>3H3A</v>
      </c>
      <c r="AO341" s="13" t="str">
        <f t="shared" ca="1" si="181"/>
        <v>3F3F</v>
      </c>
      <c r="AP341" s="13" t="str">
        <f t="shared" ca="1" si="182"/>
        <v>3E3D</v>
      </c>
      <c r="AQ341" s="58" t="str">
        <f t="shared" ca="1" si="183"/>
        <v>3I3I</v>
      </c>
    </row>
    <row r="342" spans="1:43" x14ac:dyDescent="0.2">
      <c r="A342" t="s">
        <v>1483</v>
      </c>
      <c r="D342" s="13">
        <f t="shared" ca="1" si="184"/>
        <v>1</v>
      </c>
      <c r="E342" s="13">
        <f t="shared" ca="1" si="184"/>
        <v>1</v>
      </c>
      <c r="F342" s="13">
        <f t="shared" si="184"/>
        <v>0</v>
      </c>
      <c r="G342" s="13">
        <f t="shared" ca="1" si="184"/>
        <v>1</v>
      </c>
      <c r="H342" s="13">
        <f t="shared" ca="1" si="184"/>
        <v>1</v>
      </c>
      <c r="I342" s="13">
        <f t="shared" si="184"/>
        <v>0</v>
      </c>
      <c r="J342" s="13">
        <f t="shared" si="184"/>
        <v>0</v>
      </c>
      <c r="K342" s="13">
        <f t="shared" ca="1" si="184"/>
        <v>1</v>
      </c>
      <c r="L342" s="13">
        <f t="shared" ca="1" si="184"/>
        <v>1</v>
      </c>
      <c r="M342" s="13">
        <f t="shared" ca="1" si="184"/>
        <v>0</v>
      </c>
      <c r="N342" s="13">
        <f t="shared" si="184"/>
        <v>0</v>
      </c>
      <c r="O342" s="13">
        <f t="shared" ca="1" si="184"/>
        <v>0</v>
      </c>
      <c r="P342" s="13">
        <f t="shared" ca="1" si="166"/>
        <v>6</v>
      </c>
      <c r="Q342">
        <f t="shared" si="160"/>
        <v>3</v>
      </c>
      <c r="R342" s="13" t="str">
        <f t="shared" si="185"/>
        <v>3E</v>
      </c>
      <c r="S342" s="13" t="str">
        <f t="shared" si="185"/>
        <v>3J</v>
      </c>
      <c r="T342" s="13" t="str">
        <f t="shared" si="185"/>
        <v>3B</v>
      </c>
      <c r="U342" s="13" t="str">
        <f t="shared" si="185"/>
        <v>3D</v>
      </c>
      <c r="V342" s="13" t="str">
        <f t="shared" si="185"/>
        <v>3A</v>
      </c>
      <c r="W342" s="13" t="str">
        <f t="shared" si="185"/>
        <v>3H</v>
      </c>
      <c r="X342" s="13" t="str">
        <f t="shared" si="185"/>
        <v>3L</v>
      </c>
      <c r="Y342" s="13" t="str">
        <f t="shared" si="185"/>
        <v>3I</v>
      </c>
      <c r="AA342" s="13" t="str">
        <f t="shared" ca="1" si="168"/>
        <v/>
      </c>
      <c r="AB342" s="13" t="str">
        <f t="shared" ca="1" si="169"/>
        <v/>
      </c>
      <c r="AC342" s="13" t="str">
        <f t="shared" ca="1" si="170"/>
        <v/>
      </c>
      <c r="AD342" s="13" t="str">
        <f t="shared" ca="1" si="171"/>
        <v/>
      </c>
      <c r="AE342" s="13" t="str">
        <f t="shared" ca="1" si="172"/>
        <v/>
      </c>
      <c r="AF342" s="13" t="str">
        <f t="shared" ca="1" si="173"/>
        <v/>
      </c>
      <c r="AG342" s="13" t="str">
        <f t="shared" ca="1" si="174"/>
        <v/>
      </c>
      <c r="AH342" s="13" t="str">
        <f t="shared" ca="1" si="175"/>
        <v/>
      </c>
      <c r="AJ342" s="6" t="str">
        <f t="shared" ca="1" si="176"/>
        <v>3C3H</v>
      </c>
      <c r="AK342" s="13" t="str">
        <f t="shared" ca="1" si="177"/>
        <v>3G3G</v>
      </c>
      <c r="AL342" s="13" t="str">
        <f t="shared" ca="1" si="178"/>
        <v>3B3E</v>
      </c>
      <c r="AM342" s="13" t="str">
        <f t="shared" ca="1" si="179"/>
        <v>3D3C</v>
      </c>
      <c r="AN342" s="13" t="str">
        <f t="shared" ca="1" si="180"/>
        <v>3H3A</v>
      </c>
      <c r="AO342" s="13" t="str">
        <f t="shared" ca="1" si="181"/>
        <v>3F3F</v>
      </c>
      <c r="AP342" s="13" t="str">
        <f t="shared" ca="1" si="182"/>
        <v>3E3D</v>
      </c>
      <c r="AQ342" s="58" t="str">
        <f t="shared" ca="1" si="183"/>
        <v>3I3I</v>
      </c>
    </row>
    <row r="343" spans="1:43" x14ac:dyDescent="0.2">
      <c r="A343" t="s">
        <v>1484</v>
      </c>
      <c r="D343" s="13">
        <f t="shared" ca="1" si="184"/>
        <v>1</v>
      </c>
      <c r="E343" s="13">
        <f t="shared" ca="1" si="184"/>
        <v>1</v>
      </c>
      <c r="F343" s="13">
        <f t="shared" si="184"/>
        <v>0</v>
      </c>
      <c r="G343" s="13">
        <f t="shared" ca="1" si="184"/>
        <v>1</v>
      </c>
      <c r="H343" s="13">
        <f t="shared" ca="1" si="184"/>
        <v>1</v>
      </c>
      <c r="I343" s="13">
        <f t="shared" si="184"/>
        <v>0</v>
      </c>
      <c r="J343" s="13">
        <f t="shared" si="184"/>
        <v>0</v>
      </c>
      <c r="K343" s="13">
        <f t="shared" ca="1" si="184"/>
        <v>1</v>
      </c>
      <c r="L343" s="13">
        <f t="shared" ca="1" si="184"/>
        <v>1</v>
      </c>
      <c r="M343" s="13">
        <f t="shared" ca="1" si="184"/>
        <v>0</v>
      </c>
      <c r="N343" s="13">
        <f t="shared" ca="1" si="184"/>
        <v>0</v>
      </c>
      <c r="O343" s="13">
        <f t="shared" si="184"/>
        <v>0</v>
      </c>
      <c r="P343" s="13">
        <f t="shared" ca="1" si="166"/>
        <v>6</v>
      </c>
      <c r="Q343">
        <f t="shared" si="160"/>
        <v>3</v>
      </c>
      <c r="R343" s="13" t="str">
        <f t="shared" si="185"/>
        <v>3E</v>
      </c>
      <c r="S343" s="13" t="str">
        <f t="shared" si="185"/>
        <v>3J</v>
      </c>
      <c r="T343" s="13" t="str">
        <f t="shared" si="185"/>
        <v>3B</v>
      </c>
      <c r="U343" s="13" t="str">
        <f t="shared" si="185"/>
        <v>3D</v>
      </c>
      <c r="V343" s="13" t="str">
        <f t="shared" si="185"/>
        <v>3A</v>
      </c>
      <c r="W343" s="13" t="str">
        <f t="shared" si="185"/>
        <v>3H</v>
      </c>
      <c r="X343" s="13" t="str">
        <f t="shared" si="185"/>
        <v>3I</v>
      </c>
      <c r="Y343" s="13" t="str">
        <f t="shared" si="185"/>
        <v>3K</v>
      </c>
      <c r="AA343" s="13" t="str">
        <f t="shared" ca="1" si="168"/>
        <v/>
      </c>
      <c r="AB343" s="13" t="str">
        <f t="shared" ca="1" si="169"/>
        <v/>
      </c>
      <c r="AC343" s="13" t="str">
        <f t="shared" ca="1" si="170"/>
        <v/>
      </c>
      <c r="AD343" s="13" t="str">
        <f t="shared" ca="1" si="171"/>
        <v/>
      </c>
      <c r="AE343" s="13" t="str">
        <f t="shared" ca="1" si="172"/>
        <v/>
      </c>
      <c r="AF343" s="13" t="str">
        <f t="shared" ca="1" si="173"/>
        <v/>
      </c>
      <c r="AG343" s="13" t="str">
        <f t="shared" ca="1" si="174"/>
        <v/>
      </c>
      <c r="AH343" s="13" t="str">
        <f t="shared" ca="1" si="175"/>
        <v/>
      </c>
      <c r="AJ343" s="6" t="str">
        <f t="shared" ca="1" si="176"/>
        <v>3C3H</v>
      </c>
      <c r="AK343" s="13" t="str">
        <f t="shared" ca="1" si="177"/>
        <v>3G3G</v>
      </c>
      <c r="AL343" s="13" t="str">
        <f t="shared" ca="1" si="178"/>
        <v>3B3E</v>
      </c>
      <c r="AM343" s="13" t="str">
        <f t="shared" ca="1" si="179"/>
        <v>3D3C</v>
      </c>
      <c r="AN343" s="13" t="str">
        <f t="shared" ca="1" si="180"/>
        <v>3H3A</v>
      </c>
      <c r="AO343" s="13" t="str">
        <f t="shared" ca="1" si="181"/>
        <v>3F3F</v>
      </c>
      <c r="AP343" s="13" t="str">
        <f t="shared" ca="1" si="182"/>
        <v>3E3D</v>
      </c>
      <c r="AQ343" s="58" t="str">
        <f t="shared" ca="1" si="183"/>
        <v>3I3I</v>
      </c>
    </row>
    <row r="344" spans="1:43" x14ac:dyDescent="0.2">
      <c r="A344" t="s">
        <v>1485</v>
      </c>
      <c r="D344" s="13">
        <f t="shared" ca="1" si="184"/>
        <v>1</v>
      </c>
      <c r="E344" s="13">
        <f t="shared" ca="1" si="184"/>
        <v>1</v>
      </c>
      <c r="F344" s="13">
        <f t="shared" si="184"/>
        <v>0</v>
      </c>
      <c r="G344" s="13">
        <f t="shared" ca="1" si="184"/>
        <v>1</v>
      </c>
      <c r="H344" s="13">
        <f t="shared" ca="1" si="184"/>
        <v>1</v>
      </c>
      <c r="I344" s="13">
        <f t="shared" si="184"/>
        <v>0</v>
      </c>
      <c r="J344" s="13">
        <f t="shared" ca="1" si="184"/>
        <v>1</v>
      </c>
      <c r="K344" s="13">
        <f t="shared" si="184"/>
        <v>0</v>
      </c>
      <c r="L344" s="13">
        <f t="shared" si="184"/>
        <v>0</v>
      </c>
      <c r="M344" s="13">
        <f t="shared" ca="1" si="184"/>
        <v>0</v>
      </c>
      <c r="N344" s="13">
        <f t="shared" ca="1" si="184"/>
        <v>0</v>
      </c>
      <c r="O344" s="13">
        <f t="shared" ca="1" si="184"/>
        <v>0</v>
      </c>
      <c r="P344" s="13">
        <f t="shared" ca="1" si="166"/>
        <v>5</v>
      </c>
      <c r="Q344">
        <f t="shared" si="160"/>
        <v>3</v>
      </c>
      <c r="R344" s="13" t="str">
        <f t="shared" si="185"/>
        <v>3E</v>
      </c>
      <c r="S344" s="13" t="str">
        <f t="shared" si="185"/>
        <v>3J</v>
      </c>
      <c r="T344" s="13" t="str">
        <f t="shared" si="185"/>
        <v>3B</v>
      </c>
      <c r="U344" s="13" t="str">
        <f t="shared" si="185"/>
        <v>3D</v>
      </c>
      <c r="V344" s="13" t="str">
        <f t="shared" si="185"/>
        <v>3A</v>
      </c>
      <c r="W344" s="13" t="str">
        <f t="shared" si="185"/>
        <v>3G</v>
      </c>
      <c r="X344" s="13" t="str">
        <f t="shared" si="185"/>
        <v>3L</v>
      </c>
      <c r="Y344" s="13" t="str">
        <f t="shared" si="185"/>
        <v>3K</v>
      </c>
      <c r="AA344" s="13" t="str">
        <f t="shared" ca="1" si="168"/>
        <v/>
      </c>
      <c r="AB344" s="13" t="str">
        <f t="shared" ca="1" si="169"/>
        <v/>
      </c>
      <c r="AC344" s="13" t="str">
        <f t="shared" ca="1" si="170"/>
        <v/>
      </c>
      <c r="AD344" s="13" t="str">
        <f t="shared" ca="1" si="171"/>
        <v/>
      </c>
      <c r="AE344" s="13" t="str">
        <f t="shared" ca="1" si="172"/>
        <v/>
      </c>
      <c r="AF344" s="13" t="str">
        <f t="shared" ca="1" si="173"/>
        <v/>
      </c>
      <c r="AG344" s="13" t="str">
        <f t="shared" ca="1" si="174"/>
        <v/>
      </c>
      <c r="AH344" s="13" t="str">
        <f t="shared" ca="1" si="175"/>
        <v/>
      </c>
      <c r="AJ344" s="6" t="str">
        <f t="shared" ca="1" si="176"/>
        <v>3C3H</v>
      </c>
      <c r="AK344" s="13" t="str">
        <f t="shared" ca="1" si="177"/>
        <v>3G3G</v>
      </c>
      <c r="AL344" s="13" t="str">
        <f t="shared" ca="1" si="178"/>
        <v>3B3E</v>
      </c>
      <c r="AM344" s="13" t="str">
        <f t="shared" ca="1" si="179"/>
        <v>3D3C</v>
      </c>
      <c r="AN344" s="13" t="str">
        <f t="shared" ca="1" si="180"/>
        <v>3H3A</v>
      </c>
      <c r="AO344" s="13" t="str">
        <f t="shared" ca="1" si="181"/>
        <v>3F3F</v>
      </c>
      <c r="AP344" s="13" t="str">
        <f t="shared" ca="1" si="182"/>
        <v>3E3D</v>
      </c>
      <c r="AQ344" s="58" t="str">
        <f t="shared" ca="1" si="183"/>
        <v>3I3I</v>
      </c>
    </row>
    <row r="345" spans="1:43" x14ac:dyDescent="0.2">
      <c r="A345" t="s">
        <v>1486</v>
      </c>
      <c r="D345" s="13">
        <f t="shared" ref="D345:O354" ca="1" si="186">IF(IFERROR(FIND(D$3,$A345),0)&gt;0,D$4,0)</f>
        <v>1</v>
      </c>
      <c r="E345" s="13">
        <f t="shared" ca="1" si="186"/>
        <v>1</v>
      </c>
      <c r="F345" s="13">
        <f t="shared" si="186"/>
        <v>0</v>
      </c>
      <c r="G345" s="13">
        <f t="shared" ca="1" si="186"/>
        <v>1</v>
      </c>
      <c r="H345" s="13">
        <f t="shared" ca="1" si="186"/>
        <v>1</v>
      </c>
      <c r="I345" s="13">
        <f t="shared" si="186"/>
        <v>0</v>
      </c>
      <c r="J345" s="13">
        <f t="shared" ca="1" si="186"/>
        <v>1</v>
      </c>
      <c r="K345" s="13">
        <f t="shared" si="186"/>
        <v>0</v>
      </c>
      <c r="L345" s="13">
        <f t="shared" ca="1" si="186"/>
        <v>1</v>
      </c>
      <c r="M345" s="13">
        <f t="shared" si="186"/>
        <v>0</v>
      </c>
      <c r="N345" s="13">
        <f t="shared" ca="1" si="186"/>
        <v>0</v>
      </c>
      <c r="O345" s="13">
        <f t="shared" ca="1" si="186"/>
        <v>0</v>
      </c>
      <c r="P345" s="13">
        <f t="shared" ca="1" si="166"/>
        <v>6</v>
      </c>
      <c r="Q345">
        <f t="shared" si="160"/>
        <v>3</v>
      </c>
      <c r="R345" s="13" t="str">
        <f t="shared" ref="R345:Y354" si="187">RIGHT(LEFT($A345,R$3+$Q345),2)</f>
        <v>3E</v>
      </c>
      <c r="S345" s="13" t="str">
        <f t="shared" si="187"/>
        <v>3G</v>
      </c>
      <c r="T345" s="13" t="str">
        <f t="shared" si="187"/>
        <v>3B</v>
      </c>
      <c r="U345" s="13" t="str">
        <f t="shared" si="187"/>
        <v>3A</v>
      </c>
      <c r="V345" s="13" t="str">
        <f t="shared" si="187"/>
        <v>3I</v>
      </c>
      <c r="W345" s="13" t="str">
        <f t="shared" si="187"/>
        <v>3D</v>
      </c>
      <c r="X345" s="13" t="str">
        <f t="shared" si="187"/>
        <v>3L</v>
      </c>
      <c r="Y345" s="13" t="str">
        <f t="shared" si="187"/>
        <v>3K</v>
      </c>
      <c r="AA345" s="13" t="str">
        <f t="shared" ca="1" si="168"/>
        <v/>
      </c>
      <c r="AB345" s="13" t="str">
        <f t="shared" ca="1" si="169"/>
        <v/>
      </c>
      <c r="AC345" s="13" t="str">
        <f t="shared" ca="1" si="170"/>
        <v/>
      </c>
      <c r="AD345" s="13" t="str">
        <f t="shared" ca="1" si="171"/>
        <v/>
      </c>
      <c r="AE345" s="13" t="str">
        <f t="shared" ca="1" si="172"/>
        <v/>
      </c>
      <c r="AF345" s="13" t="str">
        <f t="shared" ca="1" si="173"/>
        <v/>
      </c>
      <c r="AG345" s="13" t="str">
        <f t="shared" ca="1" si="174"/>
        <v/>
      </c>
      <c r="AH345" s="13" t="str">
        <f t="shared" ca="1" si="175"/>
        <v/>
      </c>
      <c r="AJ345" s="6" t="str">
        <f t="shared" ca="1" si="176"/>
        <v>3C3H</v>
      </c>
      <c r="AK345" s="13" t="str">
        <f t="shared" ca="1" si="177"/>
        <v>3G3G</v>
      </c>
      <c r="AL345" s="13" t="str">
        <f t="shared" ca="1" si="178"/>
        <v>3B3E</v>
      </c>
      <c r="AM345" s="13" t="str">
        <f t="shared" ca="1" si="179"/>
        <v>3D3C</v>
      </c>
      <c r="AN345" s="13" t="str">
        <f t="shared" ca="1" si="180"/>
        <v>3H3A</v>
      </c>
      <c r="AO345" s="13" t="str">
        <f t="shared" ca="1" si="181"/>
        <v>3F3F</v>
      </c>
      <c r="AP345" s="13" t="str">
        <f t="shared" ca="1" si="182"/>
        <v>3E3D</v>
      </c>
      <c r="AQ345" s="58" t="str">
        <f t="shared" ca="1" si="183"/>
        <v>3I3I</v>
      </c>
    </row>
    <row r="346" spans="1:43" x14ac:dyDescent="0.2">
      <c r="A346" t="s">
        <v>1487</v>
      </c>
      <c r="D346" s="13">
        <f t="shared" ca="1" si="186"/>
        <v>1</v>
      </c>
      <c r="E346" s="13">
        <f t="shared" ca="1" si="186"/>
        <v>1</v>
      </c>
      <c r="F346" s="13">
        <f t="shared" si="186"/>
        <v>0</v>
      </c>
      <c r="G346" s="13">
        <f t="shared" ca="1" si="186"/>
        <v>1</v>
      </c>
      <c r="H346" s="13">
        <f t="shared" ca="1" si="186"/>
        <v>1</v>
      </c>
      <c r="I346" s="13">
        <f t="shared" si="186"/>
        <v>0</v>
      </c>
      <c r="J346" s="13">
        <f t="shared" ca="1" si="186"/>
        <v>1</v>
      </c>
      <c r="K346" s="13">
        <f t="shared" si="186"/>
        <v>0</v>
      </c>
      <c r="L346" s="13">
        <f t="shared" ca="1" si="186"/>
        <v>1</v>
      </c>
      <c r="M346" s="13">
        <f t="shared" ca="1" si="186"/>
        <v>0</v>
      </c>
      <c r="N346" s="13">
        <f t="shared" si="186"/>
        <v>0</v>
      </c>
      <c r="O346" s="13">
        <f t="shared" ca="1" si="186"/>
        <v>0</v>
      </c>
      <c r="P346" s="13">
        <f t="shared" ca="1" si="166"/>
        <v>6</v>
      </c>
      <c r="Q346">
        <f t="shared" si="160"/>
        <v>3</v>
      </c>
      <c r="R346" s="13" t="str">
        <f t="shared" si="187"/>
        <v>3E</v>
      </c>
      <c r="S346" s="13" t="str">
        <f t="shared" si="187"/>
        <v>3J</v>
      </c>
      <c r="T346" s="13" t="str">
        <f t="shared" si="187"/>
        <v>3B</v>
      </c>
      <c r="U346" s="13" t="str">
        <f t="shared" si="187"/>
        <v>3D</v>
      </c>
      <c r="V346" s="13" t="str">
        <f t="shared" si="187"/>
        <v>3A</v>
      </c>
      <c r="W346" s="13" t="str">
        <f t="shared" si="187"/>
        <v>3G</v>
      </c>
      <c r="X346" s="13" t="str">
        <f t="shared" si="187"/>
        <v>3L</v>
      </c>
      <c r="Y346" s="13" t="str">
        <f t="shared" si="187"/>
        <v>3I</v>
      </c>
      <c r="AA346" s="13" t="str">
        <f t="shared" ca="1" si="168"/>
        <v/>
      </c>
      <c r="AB346" s="13" t="str">
        <f t="shared" ca="1" si="169"/>
        <v/>
      </c>
      <c r="AC346" s="13" t="str">
        <f t="shared" ca="1" si="170"/>
        <v/>
      </c>
      <c r="AD346" s="13" t="str">
        <f t="shared" ca="1" si="171"/>
        <v/>
      </c>
      <c r="AE346" s="13" t="str">
        <f t="shared" ca="1" si="172"/>
        <v/>
      </c>
      <c r="AF346" s="13" t="str">
        <f t="shared" ca="1" si="173"/>
        <v/>
      </c>
      <c r="AG346" s="13" t="str">
        <f t="shared" ca="1" si="174"/>
        <v/>
      </c>
      <c r="AH346" s="13" t="str">
        <f t="shared" ca="1" si="175"/>
        <v/>
      </c>
      <c r="AJ346" s="6" t="str">
        <f t="shared" ca="1" si="176"/>
        <v>3C3H</v>
      </c>
      <c r="AK346" s="13" t="str">
        <f t="shared" ca="1" si="177"/>
        <v>3G3G</v>
      </c>
      <c r="AL346" s="13" t="str">
        <f t="shared" ca="1" si="178"/>
        <v>3B3E</v>
      </c>
      <c r="AM346" s="13" t="str">
        <f t="shared" ca="1" si="179"/>
        <v>3D3C</v>
      </c>
      <c r="AN346" s="13" t="str">
        <f t="shared" ca="1" si="180"/>
        <v>3H3A</v>
      </c>
      <c r="AO346" s="13" t="str">
        <f t="shared" ca="1" si="181"/>
        <v>3F3F</v>
      </c>
      <c r="AP346" s="13" t="str">
        <f t="shared" ca="1" si="182"/>
        <v>3E3D</v>
      </c>
      <c r="AQ346" s="58" t="str">
        <f t="shared" ca="1" si="183"/>
        <v>3I3I</v>
      </c>
    </row>
    <row r="347" spans="1:43" x14ac:dyDescent="0.2">
      <c r="A347" t="s">
        <v>1488</v>
      </c>
      <c r="D347" s="13">
        <f t="shared" ca="1" si="186"/>
        <v>1</v>
      </c>
      <c r="E347" s="13">
        <f t="shared" ca="1" si="186"/>
        <v>1</v>
      </c>
      <c r="F347" s="13">
        <f t="shared" si="186"/>
        <v>0</v>
      </c>
      <c r="G347" s="13">
        <f t="shared" ca="1" si="186"/>
        <v>1</v>
      </c>
      <c r="H347" s="13">
        <f t="shared" ca="1" si="186"/>
        <v>1</v>
      </c>
      <c r="I347" s="13">
        <f t="shared" si="186"/>
        <v>0</v>
      </c>
      <c r="J347" s="13">
        <f t="shared" ca="1" si="186"/>
        <v>1</v>
      </c>
      <c r="K347" s="13">
        <f t="shared" si="186"/>
        <v>0</v>
      </c>
      <c r="L347" s="13">
        <f t="shared" ca="1" si="186"/>
        <v>1</v>
      </c>
      <c r="M347" s="13">
        <f t="shared" ca="1" si="186"/>
        <v>0</v>
      </c>
      <c r="N347" s="13">
        <f t="shared" ca="1" si="186"/>
        <v>0</v>
      </c>
      <c r="O347" s="13">
        <f t="shared" si="186"/>
        <v>0</v>
      </c>
      <c r="P347" s="13">
        <f t="shared" ca="1" si="166"/>
        <v>6</v>
      </c>
      <c r="Q347">
        <f t="shared" si="160"/>
        <v>3</v>
      </c>
      <c r="R347" s="13" t="str">
        <f t="shared" si="187"/>
        <v>3E</v>
      </c>
      <c r="S347" s="13" t="str">
        <f t="shared" si="187"/>
        <v>3J</v>
      </c>
      <c r="T347" s="13" t="str">
        <f t="shared" si="187"/>
        <v>3B</v>
      </c>
      <c r="U347" s="13" t="str">
        <f t="shared" si="187"/>
        <v>3D</v>
      </c>
      <c r="V347" s="13" t="str">
        <f t="shared" si="187"/>
        <v>3A</v>
      </c>
      <c r="W347" s="13" t="str">
        <f t="shared" si="187"/>
        <v>3G</v>
      </c>
      <c r="X347" s="13" t="str">
        <f t="shared" si="187"/>
        <v>3I</v>
      </c>
      <c r="Y347" s="13" t="str">
        <f t="shared" si="187"/>
        <v>3K</v>
      </c>
      <c r="AA347" s="13" t="str">
        <f t="shared" ca="1" si="168"/>
        <v/>
      </c>
      <c r="AB347" s="13" t="str">
        <f t="shared" ca="1" si="169"/>
        <v/>
      </c>
      <c r="AC347" s="13" t="str">
        <f t="shared" ca="1" si="170"/>
        <v/>
      </c>
      <c r="AD347" s="13" t="str">
        <f t="shared" ca="1" si="171"/>
        <v/>
      </c>
      <c r="AE347" s="13" t="str">
        <f t="shared" ca="1" si="172"/>
        <v/>
      </c>
      <c r="AF347" s="13" t="str">
        <f t="shared" ca="1" si="173"/>
        <v/>
      </c>
      <c r="AG347" s="13" t="str">
        <f t="shared" ca="1" si="174"/>
        <v/>
      </c>
      <c r="AH347" s="13" t="str">
        <f t="shared" ca="1" si="175"/>
        <v/>
      </c>
      <c r="AJ347" s="6" t="str">
        <f t="shared" ca="1" si="176"/>
        <v>3C3H</v>
      </c>
      <c r="AK347" s="13" t="str">
        <f t="shared" ca="1" si="177"/>
        <v>3G3G</v>
      </c>
      <c r="AL347" s="13" t="str">
        <f t="shared" ca="1" si="178"/>
        <v>3B3E</v>
      </c>
      <c r="AM347" s="13" t="str">
        <f t="shared" ca="1" si="179"/>
        <v>3D3C</v>
      </c>
      <c r="AN347" s="13" t="str">
        <f t="shared" ca="1" si="180"/>
        <v>3H3A</v>
      </c>
      <c r="AO347" s="13" t="str">
        <f t="shared" ca="1" si="181"/>
        <v>3F3F</v>
      </c>
      <c r="AP347" s="13" t="str">
        <f t="shared" ca="1" si="182"/>
        <v>3E3D</v>
      </c>
      <c r="AQ347" s="58" t="str">
        <f t="shared" ca="1" si="183"/>
        <v>3I3I</v>
      </c>
    </row>
    <row r="348" spans="1:43" x14ac:dyDescent="0.2">
      <c r="A348" t="s">
        <v>1489</v>
      </c>
      <c r="D348" s="13">
        <f t="shared" ca="1" si="186"/>
        <v>1</v>
      </c>
      <c r="E348" s="13">
        <f t="shared" ca="1" si="186"/>
        <v>1</v>
      </c>
      <c r="F348" s="13">
        <f t="shared" si="186"/>
        <v>0</v>
      </c>
      <c r="G348" s="13">
        <f t="shared" ca="1" si="186"/>
        <v>1</v>
      </c>
      <c r="H348" s="13">
        <f t="shared" ca="1" si="186"/>
        <v>1</v>
      </c>
      <c r="I348" s="13">
        <f t="shared" si="186"/>
        <v>0</v>
      </c>
      <c r="J348" s="13">
        <f t="shared" ca="1" si="186"/>
        <v>1</v>
      </c>
      <c r="K348" s="13">
        <f t="shared" ca="1" si="186"/>
        <v>1</v>
      </c>
      <c r="L348" s="13">
        <f t="shared" si="186"/>
        <v>0</v>
      </c>
      <c r="M348" s="13">
        <f t="shared" si="186"/>
        <v>0</v>
      </c>
      <c r="N348" s="13">
        <f t="shared" ca="1" si="186"/>
        <v>0</v>
      </c>
      <c r="O348" s="13">
        <f t="shared" ca="1" si="186"/>
        <v>0</v>
      </c>
      <c r="P348" s="13">
        <f t="shared" ca="1" si="166"/>
        <v>6</v>
      </c>
      <c r="Q348">
        <f t="shared" si="160"/>
        <v>3</v>
      </c>
      <c r="R348" s="13" t="str">
        <f t="shared" si="187"/>
        <v>3E</v>
      </c>
      <c r="S348" s="13" t="str">
        <f t="shared" si="187"/>
        <v>3G</v>
      </c>
      <c r="T348" s="13" t="str">
        <f t="shared" si="187"/>
        <v>3B</v>
      </c>
      <c r="U348" s="13" t="str">
        <f t="shared" si="187"/>
        <v>3D</v>
      </c>
      <c r="V348" s="13" t="str">
        <f t="shared" si="187"/>
        <v>3A</v>
      </c>
      <c r="W348" s="13" t="str">
        <f t="shared" si="187"/>
        <v>3H</v>
      </c>
      <c r="X348" s="13" t="str">
        <f t="shared" si="187"/>
        <v>3L</v>
      </c>
      <c r="Y348" s="13" t="str">
        <f t="shared" si="187"/>
        <v>3K</v>
      </c>
      <c r="AA348" s="13" t="str">
        <f t="shared" ca="1" si="168"/>
        <v/>
      </c>
      <c r="AB348" s="13" t="str">
        <f t="shared" ca="1" si="169"/>
        <v/>
      </c>
      <c r="AC348" s="13" t="str">
        <f t="shared" ca="1" si="170"/>
        <v/>
      </c>
      <c r="AD348" s="13" t="str">
        <f t="shared" ca="1" si="171"/>
        <v/>
      </c>
      <c r="AE348" s="13" t="str">
        <f t="shared" ca="1" si="172"/>
        <v/>
      </c>
      <c r="AF348" s="13" t="str">
        <f t="shared" ca="1" si="173"/>
        <v/>
      </c>
      <c r="AG348" s="13" t="str">
        <f t="shared" ca="1" si="174"/>
        <v/>
      </c>
      <c r="AH348" s="13" t="str">
        <f t="shared" ca="1" si="175"/>
        <v/>
      </c>
      <c r="AJ348" s="6" t="str">
        <f t="shared" ca="1" si="176"/>
        <v>3C3H</v>
      </c>
      <c r="AK348" s="13" t="str">
        <f t="shared" ca="1" si="177"/>
        <v>3G3G</v>
      </c>
      <c r="AL348" s="13" t="str">
        <f t="shared" ca="1" si="178"/>
        <v>3B3E</v>
      </c>
      <c r="AM348" s="13" t="str">
        <f t="shared" ca="1" si="179"/>
        <v>3D3C</v>
      </c>
      <c r="AN348" s="13" t="str">
        <f t="shared" ca="1" si="180"/>
        <v>3H3A</v>
      </c>
      <c r="AO348" s="13" t="str">
        <f t="shared" ca="1" si="181"/>
        <v>3F3F</v>
      </c>
      <c r="AP348" s="13" t="str">
        <f t="shared" ca="1" si="182"/>
        <v>3E3D</v>
      </c>
      <c r="AQ348" s="58" t="str">
        <f t="shared" ca="1" si="183"/>
        <v>3I3I</v>
      </c>
    </row>
    <row r="349" spans="1:43" x14ac:dyDescent="0.2">
      <c r="A349" t="s">
        <v>1490</v>
      </c>
      <c r="D349" s="13">
        <f t="shared" ca="1" si="186"/>
        <v>1</v>
      </c>
      <c r="E349" s="13">
        <f t="shared" ca="1" si="186"/>
        <v>1</v>
      </c>
      <c r="F349" s="13">
        <f t="shared" si="186"/>
        <v>0</v>
      </c>
      <c r="G349" s="13">
        <f t="shared" ca="1" si="186"/>
        <v>1</v>
      </c>
      <c r="H349" s="13">
        <f t="shared" ca="1" si="186"/>
        <v>1</v>
      </c>
      <c r="I349" s="13">
        <f t="shared" si="186"/>
        <v>0</v>
      </c>
      <c r="J349" s="13">
        <f t="shared" ca="1" si="186"/>
        <v>1</v>
      </c>
      <c r="K349" s="13">
        <f t="shared" ca="1" si="186"/>
        <v>1</v>
      </c>
      <c r="L349" s="13">
        <f t="shared" si="186"/>
        <v>0</v>
      </c>
      <c r="M349" s="13">
        <f t="shared" ca="1" si="186"/>
        <v>0</v>
      </c>
      <c r="N349" s="13">
        <f t="shared" si="186"/>
        <v>0</v>
      </c>
      <c r="O349" s="13">
        <f t="shared" ca="1" si="186"/>
        <v>0</v>
      </c>
      <c r="P349" s="13">
        <f t="shared" ca="1" si="166"/>
        <v>6</v>
      </c>
      <c r="Q349">
        <f t="shared" si="160"/>
        <v>3</v>
      </c>
      <c r="R349" s="13" t="str">
        <f t="shared" si="187"/>
        <v>3H</v>
      </c>
      <c r="S349" s="13" t="str">
        <f t="shared" si="187"/>
        <v>3J</v>
      </c>
      <c r="T349" s="13" t="str">
        <f t="shared" si="187"/>
        <v>3B</v>
      </c>
      <c r="U349" s="13" t="str">
        <f t="shared" si="187"/>
        <v>3D</v>
      </c>
      <c r="V349" s="13" t="str">
        <f t="shared" si="187"/>
        <v>3A</v>
      </c>
      <c r="W349" s="13" t="str">
        <f t="shared" si="187"/>
        <v>3G</v>
      </c>
      <c r="X349" s="13" t="str">
        <f t="shared" si="187"/>
        <v>3L</v>
      </c>
      <c r="Y349" s="13" t="str">
        <f t="shared" si="187"/>
        <v>3E</v>
      </c>
      <c r="AA349" s="13" t="str">
        <f t="shared" ca="1" si="168"/>
        <v/>
      </c>
      <c r="AB349" s="13" t="str">
        <f t="shared" ca="1" si="169"/>
        <v/>
      </c>
      <c r="AC349" s="13" t="str">
        <f t="shared" ca="1" si="170"/>
        <v/>
      </c>
      <c r="AD349" s="13" t="str">
        <f t="shared" ca="1" si="171"/>
        <v/>
      </c>
      <c r="AE349" s="13" t="str">
        <f t="shared" ca="1" si="172"/>
        <v/>
      </c>
      <c r="AF349" s="13" t="str">
        <f t="shared" ca="1" si="173"/>
        <v/>
      </c>
      <c r="AG349" s="13" t="str">
        <f t="shared" ca="1" si="174"/>
        <v/>
      </c>
      <c r="AH349" s="13" t="str">
        <f t="shared" ca="1" si="175"/>
        <v/>
      </c>
      <c r="AJ349" s="6" t="str">
        <f t="shared" ca="1" si="176"/>
        <v>3C3H</v>
      </c>
      <c r="AK349" s="13" t="str">
        <f t="shared" ca="1" si="177"/>
        <v>3G3G</v>
      </c>
      <c r="AL349" s="13" t="str">
        <f t="shared" ca="1" si="178"/>
        <v>3B3E</v>
      </c>
      <c r="AM349" s="13" t="str">
        <f t="shared" ca="1" si="179"/>
        <v>3D3C</v>
      </c>
      <c r="AN349" s="13" t="str">
        <f t="shared" ca="1" si="180"/>
        <v>3H3A</v>
      </c>
      <c r="AO349" s="13" t="str">
        <f t="shared" ca="1" si="181"/>
        <v>3F3F</v>
      </c>
      <c r="AP349" s="13" t="str">
        <f t="shared" ca="1" si="182"/>
        <v>3E3D</v>
      </c>
      <c r="AQ349" s="58" t="str">
        <f t="shared" ca="1" si="183"/>
        <v>3I3I</v>
      </c>
    </row>
    <row r="350" spans="1:43" x14ac:dyDescent="0.2">
      <c r="A350" t="s">
        <v>1491</v>
      </c>
      <c r="D350" s="13">
        <f t="shared" ca="1" si="186"/>
        <v>1</v>
      </c>
      <c r="E350" s="13">
        <f t="shared" ca="1" si="186"/>
        <v>1</v>
      </c>
      <c r="F350" s="13">
        <f t="shared" si="186"/>
        <v>0</v>
      </c>
      <c r="G350" s="13">
        <f t="shared" ca="1" si="186"/>
        <v>1</v>
      </c>
      <c r="H350" s="13">
        <f t="shared" ca="1" si="186"/>
        <v>1</v>
      </c>
      <c r="I350" s="13">
        <f t="shared" si="186"/>
        <v>0</v>
      </c>
      <c r="J350" s="13">
        <f t="shared" ca="1" si="186"/>
        <v>1</v>
      </c>
      <c r="K350" s="13">
        <f t="shared" ca="1" si="186"/>
        <v>1</v>
      </c>
      <c r="L350" s="13">
        <f t="shared" si="186"/>
        <v>0</v>
      </c>
      <c r="M350" s="13">
        <f t="shared" ca="1" si="186"/>
        <v>0</v>
      </c>
      <c r="N350" s="13">
        <f t="shared" ca="1" si="186"/>
        <v>0</v>
      </c>
      <c r="O350" s="13">
        <f t="shared" si="186"/>
        <v>0</v>
      </c>
      <c r="P350" s="13">
        <f t="shared" ca="1" si="166"/>
        <v>6</v>
      </c>
      <c r="Q350">
        <f t="shared" si="160"/>
        <v>3</v>
      </c>
      <c r="R350" s="13" t="str">
        <f t="shared" si="187"/>
        <v>3H</v>
      </c>
      <c r="S350" s="13" t="str">
        <f t="shared" si="187"/>
        <v>3J</v>
      </c>
      <c r="T350" s="13" t="str">
        <f t="shared" si="187"/>
        <v>3B</v>
      </c>
      <c r="U350" s="13" t="str">
        <f t="shared" si="187"/>
        <v>3D</v>
      </c>
      <c r="V350" s="13" t="str">
        <f t="shared" si="187"/>
        <v>3A</v>
      </c>
      <c r="W350" s="13" t="str">
        <f t="shared" si="187"/>
        <v>3G</v>
      </c>
      <c r="X350" s="13" t="str">
        <f t="shared" si="187"/>
        <v>3E</v>
      </c>
      <c r="Y350" s="13" t="str">
        <f t="shared" si="187"/>
        <v>3K</v>
      </c>
      <c r="AA350" s="13" t="str">
        <f t="shared" ca="1" si="168"/>
        <v/>
      </c>
      <c r="AB350" s="13" t="str">
        <f t="shared" ca="1" si="169"/>
        <v/>
      </c>
      <c r="AC350" s="13" t="str">
        <f t="shared" ca="1" si="170"/>
        <v/>
      </c>
      <c r="AD350" s="13" t="str">
        <f t="shared" ca="1" si="171"/>
        <v/>
      </c>
      <c r="AE350" s="13" t="str">
        <f t="shared" ca="1" si="172"/>
        <v/>
      </c>
      <c r="AF350" s="13" t="str">
        <f t="shared" ca="1" si="173"/>
        <v/>
      </c>
      <c r="AG350" s="13" t="str">
        <f t="shared" ca="1" si="174"/>
        <v/>
      </c>
      <c r="AH350" s="13" t="str">
        <f t="shared" ca="1" si="175"/>
        <v/>
      </c>
      <c r="AJ350" s="6" t="str">
        <f t="shared" ca="1" si="176"/>
        <v>3C3H</v>
      </c>
      <c r="AK350" s="13" t="str">
        <f t="shared" ca="1" si="177"/>
        <v>3G3G</v>
      </c>
      <c r="AL350" s="13" t="str">
        <f t="shared" ca="1" si="178"/>
        <v>3B3E</v>
      </c>
      <c r="AM350" s="13" t="str">
        <f t="shared" ca="1" si="179"/>
        <v>3D3C</v>
      </c>
      <c r="AN350" s="13" t="str">
        <f t="shared" ca="1" si="180"/>
        <v>3H3A</v>
      </c>
      <c r="AO350" s="13" t="str">
        <f t="shared" ca="1" si="181"/>
        <v>3F3F</v>
      </c>
      <c r="AP350" s="13" t="str">
        <f t="shared" ca="1" si="182"/>
        <v>3E3D</v>
      </c>
      <c r="AQ350" s="58" t="str">
        <f t="shared" ca="1" si="183"/>
        <v>3I3I</v>
      </c>
    </row>
    <row r="351" spans="1:43" x14ac:dyDescent="0.2">
      <c r="A351" t="s">
        <v>1492</v>
      </c>
      <c r="D351" s="13">
        <f t="shared" ca="1" si="186"/>
        <v>1</v>
      </c>
      <c r="E351" s="13">
        <f t="shared" ca="1" si="186"/>
        <v>1</v>
      </c>
      <c r="F351" s="13">
        <f t="shared" si="186"/>
        <v>0</v>
      </c>
      <c r="G351" s="13">
        <f t="shared" ca="1" si="186"/>
        <v>1</v>
      </c>
      <c r="H351" s="13">
        <f t="shared" ca="1" si="186"/>
        <v>1</v>
      </c>
      <c r="I351" s="13">
        <f t="shared" si="186"/>
        <v>0</v>
      </c>
      <c r="J351" s="13">
        <f t="shared" ca="1" si="186"/>
        <v>1</v>
      </c>
      <c r="K351" s="13">
        <f t="shared" ca="1" si="186"/>
        <v>1</v>
      </c>
      <c r="L351" s="13">
        <f t="shared" ca="1" si="186"/>
        <v>1</v>
      </c>
      <c r="M351" s="13">
        <f t="shared" si="186"/>
        <v>0</v>
      </c>
      <c r="N351" s="13">
        <f t="shared" si="186"/>
        <v>0</v>
      </c>
      <c r="O351" s="13">
        <f t="shared" ca="1" si="186"/>
        <v>0</v>
      </c>
      <c r="P351" s="13">
        <f t="shared" ca="1" si="166"/>
        <v>7</v>
      </c>
      <c r="Q351">
        <f t="shared" si="160"/>
        <v>3</v>
      </c>
      <c r="R351" s="13" t="str">
        <f t="shared" si="187"/>
        <v>3E</v>
      </c>
      <c r="S351" s="13" t="str">
        <f t="shared" si="187"/>
        <v>3G</v>
      </c>
      <c r="T351" s="13" t="str">
        <f t="shared" si="187"/>
        <v>3B</v>
      </c>
      <c r="U351" s="13" t="str">
        <f t="shared" si="187"/>
        <v>3D</v>
      </c>
      <c r="V351" s="13" t="str">
        <f t="shared" si="187"/>
        <v>3A</v>
      </c>
      <c r="W351" s="13" t="str">
        <f t="shared" si="187"/>
        <v>3H</v>
      </c>
      <c r="X351" s="13" t="str">
        <f t="shared" si="187"/>
        <v>3L</v>
      </c>
      <c r="Y351" s="13" t="str">
        <f t="shared" si="187"/>
        <v>3I</v>
      </c>
      <c r="AA351" s="13" t="str">
        <f t="shared" ca="1" si="168"/>
        <v/>
      </c>
      <c r="AB351" s="13" t="str">
        <f t="shared" ca="1" si="169"/>
        <v/>
      </c>
      <c r="AC351" s="13" t="str">
        <f t="shared" ca="1" si="170"/>
        <v/>
      </c>
      <c r="AD351" s="13" t="str">
        <f t="shared" ca="1" si="171"/>
        <v/>
      </c>
      <c r="AE351" s="13" t="str">
        <f t="shared" ca="1" si="172"/>
        <v/>
      </c>
      <c r="AF351" s="13" t="str">
        <f t="shared" ca="1" si="173"/>
        <v/>
      </c>
      <c r="AG351" s="13" t="str">
        <f t="shared" ca="1" si="174"/>
        <v/>
      </c>
      <c r="AH351" s="13" t="str">
        <f t="shared" ca="1" si="175"/>
        <v/>
      </c>
      <c r="AJ351" s="6" t="str">
        <f t="shared" ca="1" si="176"/>
        <v>3C3H</v>
      </c>
      <c r="AK351" s="13" t="str">
        <f t="shared" ca="1" si="177"/>
        <v>3G3G</v>
      </c>
      <c r="AL351" s="13" t="str">
        <f t="shared" ca="1" si="178"/>
        <v>3B3E</v>
      </c>
      <c r="AM351" s="13" t="str">
        <f t="shared" ca="1" si="179"/>
        <v>3D3C</v>
      </c>
      <c r="AN351" s="13" t="str">
        <f t="shared" ca="1" si="180"/>
        <v>3H3A</v>
      </c>
      <c r="AO351" s="13" t="str">
        <f t="shared" ca="1" si="181"/>
        <v>3F3F</v>
      </c>
      <c r="AP351" s="13" t="str">
        <f t="shared" ca="1" si="182"/>
        <v>3E3D</v>
      </c>
      <c r="AQ351" s="58" t="str">
        <f t="shared" ca="1" si="183"/>
        <v>3I3I</v>
      </c>
    </row>
    <row r="352" spans="1:43" x14ac:dyDescent="0.2">
      <c r="A352" t="s">
        <v>1493</v>
      </c>
      <c r="D352" s="13">
        <f t="shared" ca="1" si="186"/>
        <v>1</v>
      </c>
      <c r="E352" s="13">
        <f t="shared" ca="1" si="186"/>
        <v>1</v>
      </c>
      <c r="F352" s="13">
        <f t="shared" si="186"/>
        <v>0</v>
      </c>
      <c r="G352" s="13">
        <f t="shared" ca="1" si="186"/>
        <v>1</v>
      </c>
      <c r="H352" s="13">
        <f t="shared" ca="1" si="186"/>
        <v>1</v>
      </c>
      <c r="I352" s="13">
        <f t="shared" si="186"/>
        <v>0</v>
      </c>
      <c r="J352" s="13">
        <f t="shared" ca="1" si="186"/>
        <v>1</v>
      </c>
      <c r="K352" s="13">
        <f t="shared" ca="1" si="186"/>
        <v>1</v>
      </c>
      <c r="L352" s="13">
        <f t="shared" ca="1" si="186"/>
        <v>1</v>
      </c>
      <c r="M352" s="13">
        <f t="shared" si="186"/>
        <v>0</v>
      </c>
      <c r="N352" s="13">
        <f t="shared" ca="1" si="186"/>
        <v>0</v>
      </c>
      <c r="O352" s="13">
        <f t="shared" si="186"/>
        <v>0</v>
      </c>
      <c r="P352" s="13">
        <f t="shared" ca="1" si="166"/>
        <v>7</v>
      </c>
      <c r="Q352">
        <f t="shared" si="160"/>
        <v>3</v>
      </c>
      <c r="R352" s="13" t="str">
        <f t="shared" si="187"/>
        <v>3E</v>
      </c>
      <c r="S352" s="13" t="str">
        <f t="shared" si="187"/>
        <v>3G</v>
      </c>
      <c r="T352" s="13" t="str">
        <f t="shared" si="187"/>
        <v>3B</v>
      </c>
      <c r="U352" s="13" t="str">
        <f t="shared" si="187"/>
        <v>3D</v>
      </c>
      <c r="V352" s="13" t="str">
        <f t="shared" si="187"/>
        <v>3A</v>
      </c>
      <c r="W352" s="13" t="str">
        <f t="shared" si="187"/>
        <v>3H</v>
      </c>
      <c r="X352" s="13" t="str">
        <f t="shared" si="187"/>
        <v>3I</v>
      </c>
      <c r="Y352" s="13" t="str">
        <f t="shared" si="187"/>
        <v>3K</v>
      </c>
      <c r="AA352" s="13" t="str">
        <f t="shared" ca="1" si="168"/>
        <v/>
      </c>
      <c r="AB352" s="13" t="str">
        <f t="shared" ca="1" si="169"/>
        <v/>
      </c>
      <c r="AC352" s="13" t="str">
        <f t="shared" ca="1" si="170"/>
        <v/>
      </c>
      <c r="AD352" s="13" t="str">
        <f t="shared" ca="1" si="171"/>
        <v/>
      </c>
      <c r="AE352" s="13" t="str">
        <f t="shared" ca="1" si="172"/>
        <v/>
      </c>
      <c r="AF352" s="13" t="str">
        <f t="shared" ca="1" si="173"/>
        <v/>
      </c>
      <c r="AG352" s="13" t="str">
        <f t="shared" ca="1" si="174"/>
        <v/>
      </c>
      <c r="AH352" s="13" t="str">
        <f t="shared" ca="1" si="175"/>
        <v/>
      </c>
      <c r="AJ352" s="6" t="str">
        <f t="shared" ca="1" si="176"/>
        <v>3C3H</v>
      </c>
      <c r="AK352" s="13" t="str">
        <f t="shared" ca="1" si="177"/>
        <v>3G3G</v>
      </c>
      <c r="AL352" s="13" t="str">
        <f t="shared" ca="1" si="178"/>
        <v>3B3E</v>
      </c>
      <c r="AM352" s="13" t="str">
        <f t="shared" ca="1" si="179"/>
        <v>3D3C</v>
      </c>
      <c r="AN352" s="13" t="str">
        <f t="shared" ca="1" si="180"/>
        <v>3H3A</v>
      </c>
      <c r="AO352" s="13" t="str">
        <f t="shared" ca="1" si="181"/>
        <v>3F3F</v>
      </c>
      <c r="AP352" s="13" t="str">
        <f t="shared" ca="1" si="182"/>
        <v>3E3D</v>
      </c>
      <c r="AQ352" s="58" t="str">
        <f t="shared" ca="1" si="183"/>
        <v>3I3I</v>
      </c>
    </row>
    <row r="353" spans="1:43" x14ac:dyDescent="0.2">
      <c r="A353" t="s">
        <v>1494</v>
      </c>
      <c r="D353" s="13">
        <f t="shared" ca="1" si="186"/>
        <v>1</v>
      </c>
      <c r="E353" s="13">
        <f t="shared" ca="1" si="186"/>
        <v>1</v>
      </c>
      <c r="F353" s="13">
        <f t="shared" si="186"/>
        <v>0</v>
      </c>
      <c r="G353" s="13">
        <f t="shared" ca="1" si="186"/>
        <v>1</v>
      </c>
      <c r="H353" s="13">
        <f t="shared" ca="1" si="186"/>
        <v>1</v>
      </c>
      <c r="I353" s="13">
        <f t="shared" si="186"/>
        <v>0</v>
      </c>
      <c r="J353" s="13">
        <f t="shared" ca="1" si="186"/>
        <v>1</v>
      </c>
      <c r="K353" s="13">
        <f t="shared" ca="1" si="186"/>
        <v>1</v>
      </c>
      <c r="L353" s="13">
        <f t="shared" ca="1" si="186"/>
        <v>1</v>
      </c>
      <c r="M353" s="13">
        <f t="shared" ca="1" si="186"/>
        <v>0</v>
      </c>
      <c r="N353" s="13">
        <f t="shared" si="186"/>
        <v>0</v>
      </c>
      <c r="O353" s="13">
        <f t="shared" si="186"/>
        <v>0</v>
      </c>
      <c r="P353" s="13">
        <f t="shared" ca="1" si="166"/>
        <v>7</v>
      </c>
      <c r="Q353">
        <f t="shared" si="160"/>
        <v>3</v>
      </c>
      <c r="R353" s="13" t="str">
        <f t="shared" si="187"/>
        <v>3H</v>
      </c>
      <c r="S353" s="13" t="str">
        <f t="shared" si="187"/>
        <v>3J</v>
      </c>
      <c r="T353" s="13" t="str">
        <f t="shared" si="187"/>
        <v>3B</v>
      </c>
      <c r="U353" s="13" t="str">
        <f t="shared" si="187"/>
        <v>3D</v>
      </c>
      <c r="V353" s="13" t="str">
        <f t="shared" si="187"/>
        <v>3A</v>
      </c>
      <c r="W353" s="13" t="str">
        <f t="shared" si="187"/>
        <v>3G</v>
      </c>
      <c r="X353" s="13" t="str">
        <f t="shared" si="187"/>
        <v>3E</v>
      </c>
      <c r="Y353" s="13" t="str">
        <f t="shared" si="187"/>
        <v>3I</v>
      </c>
      <c r="AA353" s="13" t="str">
        <f t="shared" ca="1" si="168"/>
        <v/>
      </c>
      <c r="AB353" s="13" t="str">
        <f t="shared" ca="1" si="169"/>
        <v/>
      </c>
      <c r="AC353" s="13" t="str">
        <f t="shared" ca="1" si="170"/>
        <v/>
      </c>
      <c r="AD353" s="13" t="str">
        <f t="shared" ca="1" si="171"/>
        <v/>
      </c>
      <c r="AE353" s="13" t="str">
        <f t="shared" ca="1" si="172"/>
        <v/>
      </c>
      <c r="AF353" s="13" t="str">
        <f t="shared" ca="1" si="173"/>
        <v/>
      </c>
      <c r="AG353" s="13" t="str">
        <f t="shared" ca="1" si="174"/>
        <v/>
      </c>
      <c r="AH353" s="13" t="str">
        <f t="shared" ca="1" si="175"/>
        <v/>
      </c>
      <c r="AJ353" s="6" t="str">
        <f t="shared" ca="1" si="176"/>
        <v>3C3H</v>
      </c>
      <c r="AK353" s="13" t="str">
        <f t="shared" ca="1" si="177"/>
        <v>3G3G</v>
      </c>
      <c r="AL353" s="13" t="str">
        <f t="shared" ca="1" si="178"/>
        <v>3B3E</v>
      </c>
      <c r="AM353" s="13" t="str">
        <f t="shared" ca="1" si="179"/>
        <v>3D3C</v>
      </c>
      <c r="AN353" s="13" t="str">
        <f t="shared" ca="1" si="180"/>
        <v>3H3A</v>
      </c>
      <c r="AO353" s="13" t="str">
        <f t="shared" ca="1" si="181"/>
        <v>3F3F</v>
      </c>
      <c r="AP353" s="13" t="str">
        <f t="shared" ca="1" si="182"/>
        <v>3E3D</v>
      </c>
      <c r="AQ353" s="58" t="str">
        <f t="shared" ca="1" si="183"/>
        <v>3I3I</v>
      </c>
    </row>
    <row r="354" spans="1:43" x14ac:dyDescent="0.2">
      <c r="A354" t="s">
        <v>1495</v>
      </c>
      <c r="D354" s="13">
        <f t="shared" ca="1" si="186"/>
        <v>1</v>
      </c>
      <c r="E354" s="13">
        <f t="shared" ca="1" si="186"/>
        <v>1</v>
      </c>
      <c r="F354" s="13">
        <f t="shared" si="186"/>
        <v>0</v>
      </c>
      <c r="G354" s="13">
        <f t="shared" ca="1" si="186"/>
        <v>1</v>
      </c>
      <c r="H354" s="13">
        <f t="shared" ca="1" si="186"/>
        <v>1</v>
      </c>
      <c r="I354" s="13">
        <f t="shared" ca="1" si="186"/>
        <v>1</v>
      </c>
      <c r="J354" s="13">
        <f t="shared" si="186"/>
        <v>0</v>
      </c>
      <c r="K354" s="13">
        <f t="shared" si="186"/>
        <v>0</v>
      </c>
      <c r="L354" s="13">
        <f t="shared" si="186"/>
        <v>0</v>
      </c>
      <c r="M354" s="13">
        <f t="shared" ca="1" si="186"/>
        <v>0</v>
      </c>
      <c r="N354" s="13">
        <f t="shared" ca="1" si="186"/>
        <v>0</v>
      </c>
      <c r="O354" s="13">
        <f t="shared" ca="1" si="186"/>
        <v>0</v>
      </c>
      <c r="P354" s="13">
        <f t="shared" ca="1" si="166"/>
        <v>5</v>
      </c>
      <c r="Q354">
        <f t="shared" si="160"/>
        <v>3</v>
      </c>
      <c r="R354" s="13" t="str">
        <f t="shared" si="187"/>
        <v>3E</v>
      </c>
      <c r="S354" s="13" t="str">
        <f t="shared" si="187"/>
        <v>3J</v>
      </c>
      <c r="T354" s="13" t="str">
        <f t="shared" si="187"/>
        <v>3B</v>
      </c>
      <c r="U354" s="13" t="str">
        <f t="shared" si="187"/>
        <v>3D</v>
      </c>
      <c r="V354" s="13" t="str">
        <f t="shared" si="187"/>
        <v>3A</v>
      </c>
      <c r="W354" s="13" t="str">
        <f t="shared" si="187"/>
        <v>3F</v>
      </c>
      <c r="X354" s="13" t="str">
        <f t="shared" si="187"/>
        <v>3L</v>
      </c>
      <c r="Y354" s="13" t="str">
        <f t="shared" si="187"/>
        <v>3K</v>
      </c>
      <c r="AA354" s="13" t="str">
        <f t="shared" ca="1" si="168"/>
        <v/>
      </c>
      <c r="AB354" s="13" t="str">
        <f t="shared" ca="1" si="169"/>
        <v/>
      </c>
      <c r="AC354" s="13" t="str">
        <f t="shared" ca="1" si="170"/>
        <v/>
      </c>
      <c r="AD354" s="13" t="str">
        <f t="shared" ca="1" si="171"/>
        <v/>
      </c>
      <c r="AE354" s="13" t="str">
        <f t="shared" ca="1" si="172"/>
        <v/>
      </c>
      <c r="AF354" s="13" t="str">
        <f t="shared" ca="1" si="173"/>
        <v/>
      </c>
      <c r="AG354" s="13" t="str">
        <f t="shared" ca="1" si="174"/>
        <v/>
      </c>
      <c r="AH354" s="13" t="str">
        <f t="shared" ca="1" si="175"/>
        <v/>
      </c>
      <c r="AJ354" s="6" t="str">
        <f t="shared" ca="1" si="176"/>
        <v>3C3H</v>
      </c>
      <c r="AK354" s="13" t="str">
        <f t="shared" ca="1" si="177"/>
        <v>3G3G</v>
      </c>
      <c r="AL354" s="13" t="str">
        <f t="shared" ca="1" si="178"/>
        <v>3B3E</v>
      </c>
      <c r="AM354" s="13" t="str">
        <f t="shared" ca="1" si="179"/>
        <v>3D3C</v>
      </c>
      <c r="AN354" s="13" t="str">
        <f t="shared" ca="1" si="180"/>
        <v>3H3A</v>
      </c>
      <c r="AO354" s="13" t="str">
        <f t="shared" ca="1" si="181"/>
        <v>3F3F</v>
      </c>
      <c r="AP354" s="13" t="str">
        <f t="shared" ca="1" si="182"/>
        <v>3E3D</v>
      </c>
      <c r="AQ354" s="58" t="str">
        <f t="shared" ca="1" si="183"/>
        <v>3I3I</v>
      </c>
    </row>
    <row r="355" spans="1:43" x14ac:dyDescent="0.2">
      <c r="A355" t="s">
        <v>1496</v>
      </c>
      <c r="D355" s="13">
        <f t="shared" ref="D355:O364" ca="1" si="188">IF(IFERROR(FIND(D$3,$A355),0)&gt;0,D$4,0)</f>
        <v>1</v>
      </c>
      <c r="E355" s="13">
        <f t="shared" ca="1" si="188"/>
        <v>1</v>
      </c>
      <c r="F355" s="13">
        <f t="shared" si="188"/>
        <v>0</v>
      </c>
      <c r="G355" s="13">
        <f t="shared" ca="1" si="188"/>
        <v>1</v>
      </c>
      <c r="H355" s="13">
        <f t="shared" ca="1" si="188"/>
        <v>1</v>
      </c>
      <c r="I355" s="13">
        <f t="shared" ca="1" si="188"/>
        <v>1</v>
      </c>
      <c r="J355" s="13">
        <f t="shared" si="188"/>
        <v>0</v>
      </c>
      <c r="K355" s="13">
        <f t="shared" si="188"/>
        <v>0</v>
      </c>
      <c r="L355" s="13">
        <f t="shared" ca="1" si="188"/>
        <v>1</v>
      </c>
      <c r="M355" s="13">
        <f t="shared" si="188"/>
        <v>0</v>
      </c>
      <c r="N355" s="13">
        <f t="shared" ca="1" si="188"/>
        <v>0</v>
      </c>
      <c r="O355" s="13">
        <f t="shared" ca="1" si="188"/>
        <v>0</v>
      </c>
      <c r="P355" s="13">
        <f t="shared" ca="1" si="166"/>
        <v>6</v>
      </c>
      <c r="Q355">
        <f t="shared" si="160"/>
        <v>3</v>
      </c>
      <c r="R355" s="13" t="str">
        <f t="shared" ref="R355:Y364" si="189">RIGHT(LEFT($A355,R$3+$Q355),2)</f>
        <v>3E</v>
      </c>
      <c r="S355" s="13" t="str">
        <f t="shared" si="189"/>
        <v>3I</v>
      </c>
      <c r="T355" s="13" t="str">
        <f t="shared" si="189"/>
        <v>3B</v>
      </c>
      <c r="U355" s="13" t="str">
        <f t="shared" si="189"/>
        <v>3D</v>
      </c>
      <c r="V355" s="13" t="str">
        <f t="shared" si="189"/>
        <v>3A</v>
      </c>
      <c r="W355" s="13" t="str">
        <f t="shared" si="189"/>
        <v>3F</v>
      </c>
      <c r="X355" s="13" t="str">
        <f t="shared" si="189"/>
        <v>3L</v>
      </c>
      <c r="Y355" s="13" t="str">
        <f t="shared" si="189"/>
        <v>3K</v>
      </c>
      <c r="AA355" s="13" t="str">
        <f t="shared" ca="1" si="168"/>
        <v/>
      </c>
      <c r="AB355" s="13" t="str">
        <f t="shared" ca="1" si="169"/>
        <v/>
      </c>
      <c r="AC355" s="13" t="str">
        <f t="shared" ca="1" si="170"/>
        <v/>
      </c>
      <c r="AD355" s="13" t="str">
        <f t="shared" ca="1" si="171"/>
        <v/>
      </c>
      <c r="AE355" s="13" t="str">
        <f t="shared" ca="1" si="172"/>
        <v/>
      </c>
      <c r="AF355" s="13" t="str">
        <f t="shared" ca="1" si="173"/>
        <v/>
      </c>
      <c r="AG355" s="13" t="str">
        <f t="shared" ca="1" si="174"/>
        <v/>
      </c>
      <c r="AH355" s="13" t="str">
        <f t="shared" ca="1" si="175"/>
        <v/>
      </c>
      <c r="AJ355" s="6" t="str">
        <f t="shared" ca="1" si="176"/>
        <v>3C3H</v>
      </c>
      <c r="AK355" s="13" t="str">
        <f t="shared" ca="1" si="177"/>
        <v>3G3G</v>
      </c>
      <c r="AL355" s="13" t="str">
        <f t="shared" ca="1" si="178"/>
        <v>3B3E</v>
      </c>
      <c r="AM355" s="13" t="str">
        <f t="shared" ca="1" si="179"/>
        <v>3D3C</v>
      </c>
      <c r="AN355" s="13" t="str">
        <f t="shared" ca="1" si="180"/>
        <v>3H3A</v>
      </c>
      <c r="AO355" s="13" t="str">
        <f t="shared" ca="1" si="181"/>
        <v>3F3F</v>
      </c>
      <c r="AP355" s="13" t="str">
        <f t="shared" ca="1" si="182"/>
        <v>3E3D</v>
      </c>
      <c r="AQ355" s="58" t="str">
        <f t="shared" ca="1" si="183"/>
        <v>3I3I</v>
      </c>
    </row>
    <row r="356" spans="1:43" x14ac:dyDescent="0.2">
      <c r="A356" t="s">
        <v>1497</v>
      </c>
      <c r="D356" s="13">
        <f t="shared" ca="1" si="188"/>
        <v>1</v>
      </c>
      <c r="E356" s="13">
        <f t="shared" ca="1" si="188"/>
        <v>1</v>
      </c>
      <c r="F356" s="13">
        <f t="shared" si="188"/>
        <v>0</v>
      </c>
      <c r="G356" s="13">
        <f t="shared" ca="1" si="188"/>
        <v>1</v>
      </c>
      <c r="H356" s="13">
        <f t="shared" ca="1" si="188"/>
        <v>1</v>
      </c>
      <c r="I356" s="13">
        <f t="shared" ca="1" si="188"/>
        <v>1</v>
      </c>
      <c r="J356" s="13">
        <f t="shared" si="188"/>
        <v>0</v>
      </c>
      <c r="K356" s="13">
        <f t="shared" si="188"/>
        <v>0</v>
      </c>
      <c r="L356" s="13">
        <f t="shared" ca="1" si="188"/>
        <v>1</v>
      </c>
      <c r="M356" s="13">
        <f t="shared" ca="1" si="188"/>
        <v>0</v>
      </c>
      <c r="N356" s="13">
        <f t="shared" si="188"/>
        <v>0</v>
      </c>
      <c r="O356" s="13">
        <f t="shared" ca="1" si="188"/>
        <v>0</v>
      </c>
      <c r="P356" s="13">
        <f t="shared" ca="1" si="166"/>
        <v>6</v>
      </c>
      <c r="Q356">
        <f t="shared" si="160"/>
        <v>3</v>
      </c>
      <c r="R356" s="13" t="str">
        <f t="shared" si="189"/>
        <v>3E</v>
      </c>
      <c r="S356" s="13" t="str">
        <f t="shared" si="189"/>
        <v>3J</v>
      </c>
      <c r="T356" s="13" t="str">
        <f t="shared" si="189"/>
        <v>3B</v>
      </c>
      <c r="U356" s="13" t="str">
        <f t="shared" si="189"/>
        <v>3D</v>
      </c>
      <c r="V356" s="13" t="str">
        <f t="shared" si="189"/>
        <v>3A</v>
      </c>
      <c r="W356" s="13" t="str">
        <f t="shared" si="189"/>
        <v>3F</v>
      </c>
      <c r="X356" s="13" t="str">
        <f t="shared" si="189"/>
        <v>3L</v>
      </c>
      <c r="Y356" s="13" t="str">
        <f t="shared" si="189"/>
        <v>3I</v>
      </c>
      <c r="AA356" s="13" t="str">
        <f t="shared" ca="1" si="168"/>
        <v/>
      </c>
      <c r="AB356" s="13" t="str">
        <f t="shared" ca="1" si="169"/>
        <v/>
      </c>
      <c r="AC356" s="13" t="str">
        <f t="shared" ca="1" si="170"/>
        <v/>
      </c>
      <c r="AD356" s="13" t="str">
        <f t="shared" ca="1" si="171"/>
        <v/>
      </c>
      <c r="AE356" s="13" t="str">
        <f t="shared" ca="1" si="172"/>
        <v/>
      </c>
      <c r="AF356" s="13" t="str">
        <f t="shared" ca="1" si="173"/>
        <v/>
      </c>
      <c r="AG356" s="13" t="str">
        <f t="shared" ca="1" si="174"/>
        <v/>
      </c>
      <c r="AH356" s="13" t="str">
        <f t="shared" ca="1" si="175"/>
        <v/>
      </c>
      <c r="AJ356" s="6" t="str">
        <f t="shared" ca="1" si="176"/>
        <v>3C3H</v>
      </c>
      <c r="AK356" s="13" t="str">
        <f t="shared" ca="1" si="177"/>
        <v>3G3G</v>
      </c>
      <c r="AL356" s="13" t="str">
        <f t="shared" ca="1" si="178"/>
        <v>3B3E</v>
      </c>
      <c r="AM356" s="13" t="str">
        <f t="shared" ca="1" si="179"/>
        <v>3D3C</v>
      </c>
      <c r="AN356" s="13" t="str">
        <f t="shared" ca="1" si="180"/>
        <v>3H3A</v>
      </c>
      <c r="AO356" s="13" t="str">
        <f t="shared" ca="1" si="181"/>
        <v>3F3F</v>
      </c>
      <c r="AP356" s="13" t="str">
        <f t="shared" ca="1" si="182"/>
        <v>3E3D</v>
      </c>
      <c r="AQ356" s="58" t="str">
        <f t="shared" ca="1" si="183"/>
        <v>3I3I</v>
      </c>
    </row>
    <row r="357" spans="1:43" x14ac:dyDescent="0.2">
      <c r="A357" t="s">
        <v>1498</v>
      </c>
      <c r="D357" s="13">
        <f t="shared" ca="1" si="188"/>
        <v>1</v>
      </c>
      <c r="E357" s="13">
        <f t="shared" ca="1" si="188"/>
        <v>1</v>
      </c>
      <c r="F357" s="13">
        <f t="shared" si="188"/>
        <v>0</v>
      </c>
      <c r="G357" s="13">
        <f t="shared" ca="1" si="188"/>
        <v>1</v>
      </c>
      <c r="H357" s="13">
        <f t="shared" ca="1" si="188"/>
        <v>1</v>
      </c>
      <c r="I357" s="13">
        <f t="shared" ca="1" si="188"/>
        <v>1</v>
      </c>
      <c r="J357" s="13">
        <f t="shared" si="188"/>
        <v>0</v>
      </c>
      <c r="K357" s="13">
        <f t="shared" si="188"/>
        <v>0</v>
      </c>
      <c r="L357" s="13">
        <f t="shared" ca="1" si="188"/>
        <v>1</v>
      </c>
      <c r="M357" s="13">
        <f t="shared" ca="1" si="188"/>
        <v>0</v>
      </c>
      <c r="N357" s="13">
        <f t="shared" ca="1" si="188"/>
        <v>0</v>
      </c>
      <c r="O357" s="13">
        <f t="shared" si="188"/>
        <v>0</v>
      </c>
      <c r="P357" s="13">
        <f t="shared" ca="1" si="166"/>
        <v>6</v>
      </c>
      <c r="Q357">
        <f t="shared" si="160"/>
        <v>3</v>
      </c>
      <c r="R357" s="13" t="str">
        <f t="shared" si="189"/>
        <v>3E</v>
      </c>
      <c r="S357" s="13" t="str">
        <f t="shared" si="189"/>
        <v>3J</v>
      </c>
      <c r="T357" s="13" t="str">
        <f t="shared" si="189"/>
        <v>3B</v>
      </c>
      <c r="U357" s="13" t="str">
        <f t="shared" si="189"/>
        <v>3D</v>
      </c>
      <c r="V357" s="13" t="str">
        <f t="shared" si="189"/>
        <v>3A</v>
      </c>
      <c r="W357" s="13" t="str">
        <f t="shared" si="189"/>
        <v>3F</v>
      </c>
      <c r="X357" s="13" t="str">
        <f t="shared" si="189"/>
        <v>3I</v>
      </c>
      <c r="Y357" s="13" t="str">
        <f t="shared" si="189"/>
        <v>3K</v>
      </c>
      <c r="AA357" s="13" t="str">
        <f t="shared" ca="1" si="168"/>
        <v/>
      </c>
      <c r="AB357" s="13" t="str">
        <f t="shared" ca="1" si="169"/>
        <v/>
      </c>
      <c r="AC357" s="13" t="str">
        <f t="shared" ca="1" si="170"/>
        <v/>
      </c>
      <c r="AD357" s="13" t="str">
        <f t="shared" ca="1" si="171"/>
        <v/>
      </c>
      <c r="AE357" s="13" t="str">
        <f t="shared" ca="1" si="172"/>
        <v/>
      </c>
      <c r="AF357" s="13" t="str">
        <f t="shared" ca="1" si="173"/>
        <v/>
      </c>
      <c r="AG357" s="13" t="str">
        <f t="shared" ca="1" si="174"/>
        <v/>
      </c>
      <c r="AH357" s="13" t="str">
        <f t="shared" ca="1" si="175"/>
        <v/>
      </c>
      <c r="AJ357" s="6" t="str">
        <f t="shared" ca="1" si="176"/>
        <v>3C3H</v>
      </c>
      <c r="AK357" s="13" t="str">
        <f t="shared" ca="1" si="177"/>
        <v>3G3G</v>
      </c>
      <c r="AL357" s="13" t="str">
        <f t="shared" ca="1" si="178"/>
        <v>3B3E</v>
      </c>
      <c r="AM357" s="13" t="str">
        <f t="shared" ca="1" si="179"/>
        <v>3D3C</v>
      </c>
      <c r="AN357" s="13" t="str">
        <f t="shared" ca="1" si="180"/>
        <v>3H3A</v>
      </c>
      <c r="AO357" s="13" t="str">
        <f t="shared" ca="1" si="181"/>
        <v>3F3F</v>
      </c>
      <c r="AP357" s="13" t="str">
        <f t="shared" ca="1" si="182"/>
        <v>3E3D</v>
      </c>
      <c r="AQ357" s="58" t="str">
        <f t="shared" ca="1" si="183"/>
        <v>3I3I</v>
      </c>
    </row>
    <row r="358" spans="1:43" x14ac:dyDescent="0.2">
      <c r="A358" t="s">
        <v>1499</v>
      </c>
      <c r="D358" s="13">
        <f t="shared" ca="1" si="188"/>
        <v>1</v>
      </c>
      <c r="E358" s="13">
        <f t="shared" ca="1" si="188"/>
        <v>1</v>
      </c>
      <c r="F358" s="13">
        <f t="shared" si="188"/>
        <v>0</v>
      </c>
      <c r="G358" s="13">
        <f t="shared" ca="1" si="188"/>
        <v>1</v>
      </c>
      <c r="H358" s="13">
        <f t="shared" ca="1" si="188"/>
        <v>1</v>
      </c>
      <c r="I358" s="13">
        <f t="shared" ca="1" si="188"/>
        <v>1</v>
      </c>
      <c r="J358" s="13">
        <f t="shared" si="188"/>
        <v>0</v>
      </c>
      <c r="K358" s="13">
        <f t="shared" ca="1" si="188"/>
        <v>1</v>
      </c>
      <c r="L358" s="13">
        <f t="shared" si="188"/>
        <v>0</v>
      </c>
      <c r="M358" s="13">
        <f t="shared" si="188"/>
        <v>0</v>
      </c>
      <c r="N358" s="13">
        <f t="shared" ca="1" si="188"/>
        <v>0</v>
      </c>
      <c r="O358" s="13">
        <f t="shared" ca="1" si="188"/>
        <v>0</v>
      </c>
      <c r="P358" s="13">
        <f t="shared" ca="1" si="166"/>
        <v>6</v>
      </c>
      <c r="Q358">
        <f t="shared" si="160"/>
        <v>3</v>
      </c>
      <c r="R358" s="13" t="str">
        <f t="shared" si="189"/>
        <v>3H</v>
      </c>
      <c r="S358" s="13" t="str">
        <f t="shared" si="189"/>
        <v>3E</v>
      </c>
      <c r="T358" s="13" t="str">
        <f t="shared" si="189"/>
        <v>3B</v>
      </c>
      <c r="U358" s="13" t="str">
        <f t="shared" si="189"/>
        <v>3D</v>
      </c>
      <c r="V358" s="13" t="str">
        <f t="shared" si="189"/>
        <v>3A</v>
      </c>
      <c r="W358" s="13" t="str">
        <f t="shared" si="189"/>
        <v>3F</v>
      </c>
      <c r="X358" s="13" t="str">
        <f t="shared" si="189"/>
        <v>3L</v>
      </c>
      <c r="Y358" s="13" t="str">
        <f t="shared" si="189"/>
        <v>3K</v>
      </c>
      <c r="AA358" s="13" t="str">
        <f t="shared" ca="1" si="168"/>
        <v/>
      </c>
      <c r="AB358" s="13" t="str">
        <f t="shared" ca="1" si="169"/>
        <v/>
      </c>
      <c r="AC358" s="13" t="str">
        <f t="shared" ca="1" si="170"/>
        <v/>
      </c>
      <c r="AD358" s="13" t="str">
        <f t="shared" ca="1" si="171"/>
        <v/>
      </c>
      <c r="AE358" s="13" t="str">
        <f t="shared" ca="1" si="172"/>
        <v/>
      </c>
      <c r="AF358" s="13" t="str">
        <f t="shared" ca="1" si="173"/>
        <v/>
      </c>
      <c r="AG358" s="13" t="str">
        <f t="shared" ca="1" si="174"/>
        <v/>
      </c>
      <c r="AH358" s="13" t="str">
        <f t="shared" ca="1" si="175"/>
        <v/>
      </c>
      <c r="AJ358" s="6" t="str">
        <f t="shared" ca="1" si="176"/>
        <v>3C3H</v>
      </c>
      <c r="AK358" s="13" t="str">
        <f t="shared" ca="1" si="177"/>
        <v>3G3G</v>
      </c>
      <c r="AL358" s="13" t="str">
        <f t="shared" ca="1" si="178"/>
        <v>3B3E</v>
      </c>
      <c r="AM358" s="13" t="str">
        <f t="shared" ca="1" si="179"/>
        <v>3D3C</v>
      </c>
      <c r="AN358" s="13" t="str">
        <f t="shared" ca="1" si="180"/>
        <v>3H3A</v>
      </c>
      <c r="AO358" s="13" t="str">
        <f t="shared" ca="1" si="181"/>
        <v>3F3F</v>
      </c>
      <c r="AP358" s="13" t="str">
        <f t="shared" ca="1" si="182"/>
        <v>3E3D</v>
      </c>
      <c r="AQ358" s="58" t="str">
        <f t="shared" ca="1" si="183"/>
        <v>3I3I</v>
      </c>
    </row>
    <row r="359" spans="1:43" x14ac:dyDescent="0.2">
      <c r="A359" t="s">
        <v>1500</v>
      </c>
      <c r="D359" s="13">
        <f t="shared" ca="1" si="188"/>
        <v>1</v>
      </c>
      <c r="E359" s="13">
        <f t="shared" ca="1" si="188"/>
        <v>1</v>
      </c>
      <c r="F359" s="13">
        <f t="shared" si="188"/>
        <v>0</v>
      </c>
      <c r="G359" s="13">
        <f t="shared" ca="1" si="188"/>
        <v>1</v>
      </c>
      <c r="H359" s="13">
        <f t="shared" ca="1" si="188"/>
        <v>1</v>
      </c>
      <c r="I359" s="13">
        <f t="shared" ca="1" si="188"/>
        <v>1</v>
      </c>
      <c r="J359" s="13">
        <f t="shared" si="188"/>
        <v>0</v>
      </c>
      <c r="K359" s="13">
        <f t="shared" ca="1" si="188"/>
        <v>1</v>
      </c>
      <c r="L359" s="13">
        <f t="shared" si="188"/>
        <v>0</v>
      </c>
      <c r="M359" s="13">
        <f t="shared" ca="1" si="188"/>
        <v>0</v>
      </c>
      <c r="N359" s="13">
        <f t="shared" si="188"/>
        <v>0</v>
      </c>
      <c r="O359" s="13">
        <f t="shared" ca="1" si="188"/>
        <v>0</v>
      </c>
      <c r="P359" s="13">
        <f t="shared" ca="1" si="166"/>
        <v>6</v>
      </c>
      <c r="Q359">
        <f t="shared" si="160"/>
        <v>3</v>
      </c>
      <c r="R359" s="13" t="str">
        <f t="shared" si="189"/>
        <v>3H</v>
      </c>
      <c r="S359" s="13" t="str">
        <f t="shared" si="189"/>
        <v>3J</v>
      </c>
      <c r="T359" s="13" t="str">
        <f t="shared" si="189"/>
        <v>3B</v>
      </c>
      <c r="U359" s="13" t="str">
        <f t="shared" si="189"/>
        <v>3D</v>
      </c>
      <c r="V359" s="13" t="str">
        <f t="shared" si="189"/>
        <v>3A</v>
      </c>
      <c r="W359" s="13" t="str">
        <f t="shared" si="189"/>
        <v>3F</v>
      </c>
      <c r="X359" s="13" t="str">
        <f t="shared" si="189"/>
        <v>3L</v>
      </c>
      <c r="Y359" s="13" t="str">
        <f t="shared" si="189"/>
        <v>3E</v>
      </c>
      <c r="AA359" s="13" t="str">
        <f t="shared" ca="1" si="168"/>
        <v/>
      </c>
      <c r="AB359" s="13" t="str">
        <f t="shared" ca="1" si="169"/>
        <v/>
      </c>
      <c r="AC359" s="13" t="str">
        <f t="shared" ca="1" si="170"/>
        <v/>
      </c>
      <c r="AD359" s="13" t="str">
        <f t="shared" ca="1" si="171"/>
        <v/>
      </c>
      <c r="AE359" s="13" t="str">
        <f t="shared" ca="1" si="172"/>
        <v/>
      </c>
      <c r="AF359" s="13" t="str">
        <f t="shared" ca="1" si="173"/>
        <v/>
      </c>
      <c r="AG359" s="13" t="str">
        <f t="shared" ca="1" si="174"/>
        <v/>
      </c>
      <c r="AH359" s="13" t="str">
        <f t="shared" ca="1" si="175"/>
        <v/>
      </c>
      <c r="AJ359" s="6" t="str">
        <f t="shared" ca="1" si="176"/>
        <v>3C3H</v>
      </c>
      <c r="AK359" s="13" t="str">
        <f t="shared" ca="1" si="177"/>
        <v>3G3G</v>
      </c>
      <c r="AL359" s="13" t="str">
        <f t="shared" ca="1" si="178"/>
        <v>3B3E</v>
      </c>
      <c r="AM359" s="13" t="str">
        <f t="shared" ca="1" si="179"/>
        <v>3D3C</v>
      </c>
      <c r="AN359" s="13" t="str">
        <f t="shared" ca="1" si="180"/>
        <v>3H3A</v>
      </c>
      <c r="AO359" s="13" t="str">
        <f t="shared" ca="1" si="181"/>
        <v>3F3F</v>
      </c>
      <c r="AP359" s="13" t="str">
        <f t="shared" ca="1" si="182"/>
        <v>3E3D</v>
      </c>
      <c r="AQ359" s="58" t="str">
        <f t="shared" ca="1" si="183"/>
        <v>3I3I</v>
      </c>
    </row>
    <row r="360" spans="1:43" x14ac:dyDescent="0.2">
      <c r="A360" t="s">
        <v>1501</v>
      </c>
      <c r="D360" s="13">
        <f t="shared" ca="1" si="188"/>
        <v>1</v>
      </c>
      <c r="E360" s="13">
        <f t="shared" ca="1" si="188"/>
        <v>1</v>
      </c>
      <c r="F360" s="13">
        <f t="shared" si="188"/>
        <v>0</v>
      </c>
      <c r="G360" s="13">
        <f t="shared" ca="1" si="188"/>
        <v>1</v>
      </c>
      <c r="H360" s="13">
        <f t="shared" ca="1" si="188"/>
        <v>1</v>
      </c>
      <c r="I360" s="13">
        <f t="shared" ca="1" si="188"/>
        <v>1</v>
      </c>
      <c r="J360" s="13">
        <f t="shared" si="188"/>
        <v>0</v>
      </c>
      <c r="K360" s="13">
        <f t="shared" ca="1" si="188"/>
        <v>1</v>
      </c>
      <c r="L360" s="13">
        <f t="shared" si="188"/>
        <v>0</v>
      </c>
      <c r="M360" s="13">
        <f t="shared" ca="1" si="188"/>
        <v>0</v>
      </c>
      <c r="N360" s="13">
        <f t="shared" ca="1" si="188"/>
        <v>0</v>
      </c>
      <c r="O360" s="13">
        <f t="shared" si="188"/>
        <v>0</v>
      </c>
      <c r="P360" s="13">
        <f t="shared" ca="1" si="166"/>
        <v>6</v>
      </c>
      <c r="Q360">
        <f t="shared" si="160"/>
        <v>3</v>
      </c>
      <c r="R360" s="13" t="str">
        <f t="shared" si="189"/>
        <v>3H</v>
      </c>
      <c r="S360" s="13" t="str">
        <f t="shared" si="189"/>
        <v>3J</v>
      </c>
      <c r="T360" s="13" t="str">
        <f t="shared" si="189"/>
        <v>3B</v>
      </c>
      <c r="U360" s="13" t="str">
        <f t="shared" si="189"/>
        <v>3D</v>
      </c>
      <c r="V360" s="13" t="str">
        <f t="shared" si="189"/>
        <v>3A</v>
      </c>
      <c r="W360" s="13" t="str">
        <f t="shared" si="189"/>
        <v>3F</v>
      </c>
      <c r="X360" s="13" t="str">
        <f t="shared" si="189"/>
        <v>3E</v>
      </c>
      <c r="Y360" s="13" t="str">
        <f t="shared" si="189"/>
        <v>3K</v>
      </c>
      <c r="AA360" s="13" t="str">
        <f t="shared" ca="1" si="168"/>
        <v/>
      </c>
      <c r="AB360" s="13" t="str">
        <f t="shared" ca="1" si="169"/>
        <v/>
      </c>
      <c r="AC360" s="13" t="str">
        <f t="shared" ca="1" si="170"/>
        <v/>
      </c>
      <c r="AD360" s="13" t="str">
        <f t="shared" ca="1" si="171"/>
        <v/>
      </c>
      <c r="AE360" s="13" t="str">
        <f t="shared" ca="1" si="172"/>
        <v/>
      </c>
      <c r="AF360" s="13" t="str">
        <f t="shared" ca="1" si="173"/>
        <v/>
      </c>
      <c r="AG360" s="13" t="str">
        <f t="shared" ca="1" si="174"/>
        <v/>
      </c>
      <c r="AH360" s="13" t="str">
        <f t="shared" ca="1" si="175"/>
        <v/>
      </c>
      <c r="AJ360" s="6" t="str">
        <f t="shared" ca="1" si="176"/>
        <v>3C3H</v>
      </c>
      <c r="AK360" s="13" t="str">
        <f t="shared" ca="1" si="177"/>
        <v>3G3G</v>
      </c>
      <c r="AL360" s="13" t="str">
        <f t="shared" ca="1" si="178"/>
        <v>3B3E</v>
      </c>
      <c r="AM360" s="13" t="str">
        <f t="shared" ca="1" si="179"/>
        <v>3D3C</v>
      </c>
      <c r="AN360" s="13" t="str">
        <f t="shared" ca="1" si="180"/>
        <v>3H3A</v>
      </c>
      <c r="AO360" s="13" t="str">
        <f t="shared" ca="1" si="181"/>
        <v>3F3F</v>
      </c>
      <c r="AP360" s="13" t="str">
        <f t="shared" ca="1" si="182"/>
        <v>3E3D</v>
      </c>
      <c r="AQ360" s="58" t="str">
        <f t="shared" ca="1" si="183"/>
        <v>3I3I</v>
      </c>
    </row>
    <row r="361" spans="1:43" x14ac:dyDescent="0.2">
      <c r="A361" t="s">
        <v>1502</v>
      </c>
      <c r="D361" s="13">
        <f t="shared" ca="1" si="188"/>
        <v>1</v>
      </c>
      <c r="E361" s="13">
        <f t="shared" ca="1" si="188"/>
        <v>1</v>
      </c>
      <c r="F361" s="13">
        <f t="shared" si="188"/>
        <v>0</v>
      </c>
      <c r="G361" s="13">
        <f t="shared" ca="1" si="188"/>
        <v>1</v>
      </c>
      <c r="H361" s="13">
        <f t="shared" ca="1" si="188"/>
        <v>1</v>
      </c>
      <c r="I361" s="13">
        <f t="shared" ca="1" si="188"/>
        <v>1</v>
      </c>
      <c r="J361" s="13">
        <f t="shared" si="188"/>
        <v>0</v>
      </c>
      <c r="K361" s="13">
        <f t="shared" ca="1" si="188"/>
        <v>1</v>
      </c>
      <c r="L361" s="13">
        <f t="shared" ca="1" si="188"/>
        <v>1</v>
      </c>
      <c r="M361" s="13">
        <f t="shared" si="188"/>
        <v>0</v>
      </c>
      <c r="N361" s="13">
        <f t="shared" si="188"/>
        <v>0</v>
      </c>
      <c r="O361" s="13">
        <f t="shared" ca="1" si="188"/>
        <v>0</v>
      </c>
      <c r="P361" s="13">
        <f t="shared" ca="1" si="166"/>
        <v>7</v>
      </c>
      <c r="Q361">
        <f t="shared" ref="Q361:Q424" si="190">Q360</f>
        <v>3</v>
      </c>
      <c r="R361" s="13" t="str">
        <f t="shared" si="189"/>
        <v>3H</v>
      </c>
      <c r="S361" s="13" t="str">
        <f t="shared" si="189"/>
        <v>3E</v>
      </c>
      <c r="T361" s="13" t="str">
        <f t="shared" si="189"/>
        <v>3B</v>
      </c>
      <c r="U361" s="13" t="str">
        <f t="shared" si="189"/>
        <v>3D</v>
      </c>
      <c r="V361" s="13" t="str">
        <f t="shared" si="189"/>
        <v>3A</v>
      </c>
      <c r="W361" s="13" t="str">
        <f t="shared" si="189"/>
        <v>3F</v>
      </c>
      <c r="X361" s="13" t="str">
        <f t="shared" si="189"/>
        <v>3L</v>
      </c>
      <c r="Y361" s="13" t="str">
        <f t="shared" si="189"/>
        <v>3I</v>
      </c>
      <c r="AA361" s="13" t="str">
        <f t="shared" ca="1" si="168"/>
        <v/>
      </c>
      <c r="AB361" s="13" t="str">
        <f t="shared" ca="1" si="169"/>
        <v/>
      </c>
      <c r="AC361" s="13" t="str">
        <f t="shared" ca="1" si="170"/>
        <v/>
      </c>
      <c r="AD361" s="13" t="str">
        <f t="shared" ca="1" si="171"/>
        <v/>
      </c>
      <c r="AE361" s="13" t="str">
        <f t="shared" ca="1" si="172"/>
        <v/>
      </c>
      <c r="AF361" s="13" t="str">
        <f t="shared" ca="1" si="173"/>
        <v/>
      </c>
      <c r="AG361" s="13" t="str">
        <f t="shared" ca="1" si="174"/>
        <v/>
      </c>
      <c r="AH361" s="13" t="str">
        <f t="shared" ca="1" si="175"/>
        <v/>
      </c>
      <c r="AJ361" s="6" t="str">
        <f t="shared" ca="1" si="176"/>
        <v>3C3H</v>
      </c>
      <c r="AK361" s="13" t="str">
        <f t="shared" ca="1" si="177"/>
        <v>3G3G</v>
      </c>
      <c r="AL361" s="13" t="str">
        <f t="shared" ca="1" si="178"/>
        <v>3B3E</v>
      </c>
      <c r="AM361" s="13" t="str">
        <f t="shared" ca="1" si="179"/>
        <v>3D3C</v>
      </c>
      <c r="AN361" s="13" t="str">
        <f t="shared" ca="1" si="180"/>
        <v>3H3A</v>
      </c>
      <c r="AO361" s="13" t="str">
        <f t="shared" ca="1" si="181"/>
        <v>3F3F</v>
      </c>
      <c r="AP361" s="13" t="str">
        <f t="shared" ca="1" si="182"/>
        <v>3E3D</v>
      </c>
      <c r="AQ361" s="58" t="str">
        <f t="shared" ca="1" si="183"/>
        <v>3I3I</v>
      </c>
    </row>
    <row r="362" spans="1:43" x14ac:dyDescent="0.2">
      <c r="A362" t="s">
        <v>1503</v>
      </c>
      <c r="D362" s="13">
        <f t="shared" ca="1" si="188"/>
        <v>1</v>
      </c>
      <c r="E362" s="13">
        <f t="shared" ca="1" si="188"/>
        <v>1</v>
      </c>
      <c r="F362" s="13">
        <f t="shared" si="188"/>
        <v>0</v>
      </c>
      <c r="G362" s="13">
        <f t="shared" ca="1" si="188"/>
        <v>1</v>
      </c>
      <c r="H362" s="13">
        <f t="shared" ca="1" si="188"/>
        <v>1</v>
      </c>
      <c r="I362" s="13">
        <f t="shared" ca="1" si="188"/>
        <v>1</v>
      </c>
      <c r="J362" s="13">
        <f t="shared" si="188"/>
        <v>0</v>
      </c>
      <c r="K362" s="13">
        <f t="shared" ca="1" si="188"/>
        <v>1</v>
      </c>
      <c r="L362" s="13">
        <f t="shared" ca="1" si="188"/>
        <v>1</v>
      </c>
      <c r="M362" s="13">
        <f t="shared" si="188"/>
        <v>0</v>
      </c>
      <c r="N362" s="13">
        <f t="shared" ca="1" si="188"/>
        <v>0</v>
      </c>
      <c r="O362" s="13">
        <f t="shared" si="188"/>
        <v>0</v>
      </c>
      <c r="P362" s="13">
        <f t="shared" ca="1" si="166"/>
        <v>7</v>
      </c>
      <c r="Q362">
        <f t="shared" si="190"/>
        <v>3</v>
      </c>
      <c r="R362" s="13" t="str">
        <f t="shared" si="189"/>
        <v>3H</v>
      </c>
      <c r="S362" s="13" t="str">
        <f t="shared" si="189"/>
        <v>3E</v>
      </c>
      <c r="T362" s="13" t="str">
        <f t="shared" si="189"/>
        <v>3B</v>
      </c>
      <c r="U362" s="13" t="str">
        <f t="shared" si="189"/>
        <v>3D</v>
      </c>
      <c r="V362" s="13" t="str">
        <f t="shared" si="189"/>
        <v>3A</v>
      </c>
      <c r="W362" s="13" t="str">
        <f t="shared" si="189"/>
        <v>3F</v>
      </c>
      <c r="X362" s="13" t="str">
        <f t="shared" si="189"/>
        <v>3I</v>
      </c>
      <c r="Y362" s="13" t="str">
        <f t="shared" si="189"/>
        <v>3K</v>
      </c>
      <c r="AA362" s="13" t="str">
        <f t="shared" ca="1" si="168"/>
        <v/>
      </c>
      <c r="AB362" s="13" t="str">
        <f t="shared" ca="1" si="169"/>
        <v/>
      </c>
      <c r="AC362" s="13" t="str">
        <f t="shared" ca="1" si="170"/>
        <v/>
      </c>
      <c r="AD362" s="13" t="str">
        <f t="shared" ca="1" si="171"/>
        <v/>
      </c>
      <c r="AE362" s="13" t="str">
        <f t="shared" ca="1" si="172"/>
        <v/>
      </c>
      <c r="AF362" s="13" t="str">
        <f t="shared" ca="1" si="173"/>
        <v/>
      </c>
      <c r="AG362" s="13" t="str">
        <f t="shared" ca="1" si="174"/>
        <v/>
      </c>
      <c r="AH362" s="13" t="str">
        <f t="shared" ca="1" si="175"/>
        <v/>
      </c>
      <c r="AJ362" s="6" t="str">
        <f t="shared" ca="1" si="176"/>
        <v>3C3H</v>
      </c>
      <c r="AK362" s="13" t="str">
        <f t="shared" ca="1" si="177"/>
        <v>3G3G</v>
      </c>
      <c r="AL362" s="13" t="str">
        <f t="shared" ca="1" si="178"/>
        <v>3B3E</v>
      </c>
      <c r="AM362" s="13" t="str">
        <f t="shared" ca="1" si="179"/>
        <v>3D3C</v>
      </c>
      <c r="AN362" s="13" t="str">
        <f t="shared" ca="1" si="180"/>
        <v>3H3A</v>
      </c>
      <c r="AO362" s="13" t="str">
        <f t="shared" ca="1" si="181"/>
        <v>3F3F</v>
      </c>
      <c r="AP362" s="13" t="str">
        <f t="shared" ca="1" si="182"/>
        <v>3E3D</v>
      </c>
      <c r="AQ362" s="58" t="str">
        <f t="shared" ca="1" si="183"/>
        <v>3I3I</v>
      </c>
    </row>
    <row r="363" spans="1:43" x14ac:dyDescent="0.2">
      <c r="A363" t="s">
        <v>1504</v>
      </c>
      <c r="D363" s="13">
        <f t="shared" ca="1" si="188"/>
        <v>1</v>
      </c>
      <c r="E363" s="13">
        <f t="shared" ca="1" si="188"/>
        <v>1</v>
      </c>
      <c r="F363" s="13">
        <f t="shared" si="188"/>
        <v>0</v>
      </c>
      <c r="G363" s="13">
        <f t="shared" ca="1" si="188"/>
        <v>1</v>
      </c>
      <c r="H363" s="13">
        <f t="shared" ca="1" si="188"/>
        <v>1</v>
      </c>
      <c r="I363" s="13">
        <f t="shared" ca="1" si="188"/>
        <v>1</v>
      </c>
      <c r="J363" s="13">
        <f t="shared" si="188"/>
        <v>0</v>
      </c>
      <c r="K363" s="13">
        <f t="shared" ca="1" si="188"/>
        <v>1</v>
      </c>
      <c r="L363" s="13">
        <f t="shared" ca="1" si="188"/>
        <v>1</v>
      </c>
      <c r="M363" s="13">
        <f t="shared" ca="1" si="188"/>
        <v>0</v>
      </c>
      <c r="N363" s="13">
        <f t="shared" si="188"/>
        <v>0</v>
      </c>
      <c r="O363" s="13">
        <f t="shared" si="188"/>
        <v>0</v>
      </c>
      <c r="P363" s="13">
        <f t="shared" ca="1" si="166"/>
        <v>7</v>
      </c>
      <c r="Q363">
        <f t="shared" si="190"/>
        <v>3</v>
      </c>
      <c r="R363" s="13" t="str">
        <f t="shared" si="189"/>
        <v>3H</v>
      </c>
      <c r="S363" s="13" t="str">
        <f t="shared" si="189"/>
        <v>3J</v>
      </c>
      <c r="T363" s="13" t="str">
        <f t="shared" si="189"/>
        <v>3B</v>
      </c>
      <c r="U363" s="13" t="str">
        <f t="shared" si="189"/>
        <v>3D</v>
      </c>
      <c r="V363" s="13" t="str">
        <f t="shared" si="189"/>
        <v>3A</v>
      </c>
      <c r="W363" s="13" t="str">
        <f t="shared" si="189"/>
        <v>3F</v>
      </c>
      <c r="X363" s="13" t="str">
        <f t="shared" si="189"/>
        <v>3E</v>
      </c>
      <c r="Y363" s="13" t="str">
        <f t="shared" si="189"/>
        <v>3I</v>
      </c>
      <c r="AA363" s="13" t="str">
        <f t="shared" ca="1" si="168"/>
        <v/>
      </c>
      <c r="AB363" s="13" t="str">
        <f t="shared" ca="1" si="169"/>
        <v/>
      </c>
      <c r="AC363" s="13" t="str">
        <f t="shared" ca="1" si="170"/>
        <v/>
      </c>
      <c r="AD363" s="13" t="str">
        <f t="shared" ca="1" si="171"/>
        <v/>
      </c>
      <c r="AE363" s="13" t="str">
        <f t="shared" ca="1" si="172"/>
        <v/>
      </c>
      <c r="AF363" s="13" t="str">
        <f t="shared" ca="1" si="173"/>
        <v/>
      </c>
      <c r="AG363" s="13" t="str">
        <f t="shared" ca="1" si="174"/>
        <v/>
      </c>
      <c r="AH363" s="13" t="str">
        <f t="shared" ca="1" si="175"/>
        <v/>
      </c>
      <c r="AJ363" s="6" t="str">
        <f t="shared" ca="1" si="176"/>
        <v>3C3H</v>
      </c>
      <c r="AK363" s="13" t="str">
        <f t="shared" ca="1" si="177"/>
        <v>3G3G</v>
      </c>
      <c r="AL363" s="13" t="str">
        <f t="shared" ca="1" si="178"/>
        <v>3B3E</v>
      </c>
      <c r="AM363" s="13" t="str">
        <f t="shared" ca="1" si="179"/>
        <v>3D3C</v>
      </c>
      <c r="AN363" s="13" t="str">
        <f t="shared" ca="1" si="180"/>
        <v>3H3A</v>
      </c>
      <c r="AO363" s="13" t="str">
        <f t="shared" ca="1" si="181"/>
        <v>3F3F</v>
      </c>
      <c r="AP363" s="13" t="str">
        <f t="shared" ca="1" si="182"/>
        <v>3E3D</v>
      </c>
      <c r="AQ363" s="58" t="str">
        <f t="shared" ca="1" si="183"/>
        <v>3I3I</v>
      </c>
    </row>
    <row r="364" spans="1:43" x14ac:dyDescent="0.2">
      <c r="A364" t="s">
        <v>1505</v>
      </c>
      <c r="D364" s="13">
        <f t="shared" ca="1" si="188"/>
        <v>1</v>
      </c>
      <c r="E364" s="13">
        <f t="shared" ca="1" si="188"/>
        <v>1</v>
      </c>
      <c r="F364" s="13">
        <f t="shared" si="188"/>
        <v>0</v>
      </c>
      <c r="G364" s="13">
        <f t="shared" ca="1" si="188"/>
        <v>1</v>
      </c>
      <c r="H364" s="13">
        <f t="shared" ca="1" si="188"/>
        <v>1</v>
      </c>
      <c r="I364" s="13">
        <f t="shared" ca="1" si="188"/>
        <v>1</v>
      </c>
      <c r="J364" s="13">
        <f t="shared" ca="1" si="188"/>
        <v>1</v>
      </c>
      <c r="K364" s="13">
        <f t="shared" si="188"/>
        <v>0</v>
      </c>
      <c r="L364" s="13">
        <f t="shared" si="188"/>
        <v>0</v>
      </c>
      <c r="M364" s="13">
        <f t="shared" si="188"/>
        <v>0</v>
      </c>
      <c r="N364" s="13">
        <f t="shared" ca="1" si="188"/>
        <v>0</v>
      </c>
      <c r="O364" s="13">
        <f t="shared" ca="1" si="188"/>
        <v>0</v>
      </c>
      <c r="P364" s="13">
        <f t="shared" ca="1" si="166"/>
        <v>6</v>
      </c>
      <c r="Q364">
        <f t="shared" si="190"/>
        <v>3</v>
      </c>
      <c r="R364" s="13" t="str">
        <f t="shared" si="189"/>
        <v>3E</v>
      </c>
      <c r="S364" s="13" t="str">
        <f t="shared" si="189"/>
        <v>3G</v>
      </c>
      <c r="T364" s="13" t="str">
        <f t="shared" si="189"/>
        <v>3B</v>
      </c>
      <c r="U364" s="13" t="str">
        <f t="shared" si="189"/>
        <v>3D</v>
      </c>
      <c r="V364" s="13" t="str">
        <f t="shared" si="189"/>
        <v>3A</v>
      </c>
      <c r="W364" s="13" t="str">
        <f t="shared" si="189"/>
        <v>3F</v>
      </c>
      <c r="X364" s="13" t="str">
        <f t="shared" si="189"/>
        <v>3L</v>
      </c>
      <c r="Y364" s="13" t="str">
        <f t="shared" si="189"/>
        <v>3K</v>
      </c>
      <c r="AA364" s="13" t="str">
        <f t="shared" ca="1" si="168"/>
        <v/>
      </c>
      <c r="AB364" s="13" t="str">
        <f t="shared" ca="1" si="169"/>
        <v/>
      </c>
      <c r="AC364" s="13" t="str">
        <f t="shared" ca="1" si="170"/>
        <v/>
      </c>
      <c r="AD364" s="13" t="str">
        <f t="shared" ca="1" si="171"/>
        <v/>
      </c>
      <c r="AE364" s="13" t="str">
        <f t="shared" ca="1" si="172"/>
        <v/>
      </c>
      <c r="AF364" s="13" t="str">
        <f t="shared" ca="1" si="173"/>
        <v/>
      </c>
      <c r="AG364" s="13" t="str">
        <f t="shared" ca="1" si="174"/>
        <v/>
      </c>
      <c r="AH364" s="13" t="str">
        <f t="shared" ca="1" si="175"/>
        <v/>
      </c>
      <c r="AJ364" s="6" t="str">
        <f t="shared" ca="1" si="176"/>
        <v>3C3H</v>
      </c>
      <c r="AK364" s="13" t="str">
        <f t="shared" ca="1" si="177"/>
        <v>3G3G</v>
      </c>
      <c r="AL364" s="13" t="str">
        <f t="shared" ca="1" si="178"/>
        <v>3B3E</v>
      </c>
      <c r="AM364" s="13" t="str">
        <f t="shared" ca="1" si="179"/>
        <v>3D3C</v>
      </c>
      <c r="AN364" s="13" t="str">
        <f t="shared" ca="1" si="180"/>
        <v>3H3A</v>
      </c>
      <c r="AO364" s="13" t="str">
        <f t="shared" ca="1" si="181"/>
        <v>3F3F</v>
      </c>
      <c r="AP364" s="13" t="str">
        <f t="shared" ca="1" si="182"/>
        <v>3E3D</v>
      </c>
      <c r="AQ364" s="58" t="str">
        <f t="shared" ca="1" si="183"/>
        <v>3I3I</v>
      </c>
    </row>
    <row r="365" spans="1:43" x14ac:dyDescent="0.2">
      <c r="A365" t="s">
        <v>1506</v>
      </c>
      <c r="D365" s="13">
        <f t="shared" ref="D365:O374" ca="1" si="191">IF(IFERROR(FIND(D$3,$A365),0)&gt;0,D$4,0)</f>
        <v>1</v>
      </c>
      <c r="E365" s="13">
        <f t="shared" ca="1" si="191"/>
        <v>1</v>
      </c>
      <c r="F365" s="13">
        <f t="shared" si="191"/>
        <v>0</v>
      </c>
      <c r="G365" s="13">
        <f t="shared" ca="1" si="191"/>
        <v>1</v>
      </c>
      <c r="H365" s="13">
        <f t="shared" ca="1" si="191"/>
        <v>1</v>
      </c>
      <c r="I365" s="13">
        <f t="shared" ca="1" si="191"/>
        <v>1</v>
      </c>
      <c r="J365" s="13">
        <f t="shared" ca="1" si="191"/>
        <v>1</v>
      </c>
      <c r="K365" s="13">
        <f t="shared" si="191"/>
        <v>0</v>
      </c>
      <c r="L365" s="13">
        <f t="shared" si="191"/>
        <v>0</v>
      </c>
      <c r="M365" s="13">
        <f t="shared" ca="1" si="191"/>
        <v>0</v>
      </c>
      <c r="N365" s="13">
        <f t="shared" si="191"/>
        <v>0</v>
      </c>
      <c r="O365" s="13">
        <f t="shared" ca="1" si="191"/>
        <v>0</v>
      </c>
      <c r="P365" s="13">
        <f t="shared" ca="1" si="166"/>
        <v>6</v>
      </c>
      <c r="Q365">
        <f t="shared" si="190"/>
        <v>3</v>
      </c>
      <c r="R365" s="13" t="str">
        <f t="shared" ref="R365:Y374" si="192">RIGHT(LEFT($A365,R$3+$Q365),2)</f>
        <v>3E</v>
      </c>
      <c r="S365" s="13" t="str">
        <f t="shared" si="192"/>
        <v>3G</v>
      </c>
      <c r="T365" s="13" t="str">
        <f t="shared" si="192"/>
        <v>3B</v>
      </c>
      <c r="U365" s="13" t="str">
        <f t="shared" si="192"/>
        <v>3D</v>
      </c>
      <c r="V365" s="13" t="str">
        <f t="shared" si="192"/>
        <v>3A</v>
      </c>
      <c r="W365" s="13" t="str">
        <f t="shared" si="192"/>
        <v>3F</v>
      </c>
      <c r="X365" s="13" t="str">
        <f t="shared" si="192"/>
        <v>3L</v>
      </c>
      <c r="Y365" s="13" t="str">
        <f t="shared" si="192"/>
        <v>3J</v>
      </c>
      <c r="AA365" s="13" t="str">
        <f t="shared" ca="1" si="168"/>
        <v/>
      </c>
      <c r="AB365" s="13" t="str">
        <f t="shared" ca="1" si="169"/>
        <v/>
      </c>
      <c r="AC365" s="13" t="str">
        <f t="shared" ca="1" si="170"/>
        <v/>
      </c>
      <c r="AD365" s="13" t="str">
        <f t="shared" ca="1" si="171"/>
        <v/>
      </c>
      <c r="AE365" s="13" t="str">
        <f t="shared" ca="1" si="172"/>
        <v/>
      </c>
      <c r="AF365" s="13" t="str">
        <f t="shared" ca="1" si="173"/>
        <v/>
      </c>
      <c r="AG365" s="13" t="str">
        <f t="shared" ca="1" si="174"/>
        <v/>
      </c>
      <c r="AH365" s="13" t="str">
        <f t="shared" ca="1" si="175"/>
        <v/>
      </c>
      <c r="AJ365" s="6" t="str">
        <f t="shared" ca="1" si="176"/>
        <v>3C3H</v>
      </c>
      <c r="AK365" s="13" t="str">
        <f t="shared" ca="1" si="177"/>
        <v>3G3G</v>
      </c>
      <c r="AL365" s="13" t="str">
        <f t="shared" ca="1" si="178"/>
        <v>3B3E</v>
      </c>
      <c r="AM365" s="13" t="str">
        <f t="shared" ca="1" si="179"/>
        <v>3D3C</v>
      </c>
      <c r="AN365" s="13" t="str">
        <f t="shared" ca="1" si="180"/>
        <v>3H3A</v>
      </c>
      <c r="AO365" s="13" t="str">
        <f t="shared" ca="1" si="181"/>
        <v>3F3F</v>
      </c>
      <c r="AP365" s="13" t="str">
        <f t="shared" ca="1" si="182"/>
        <v>3E3D</v>
      </c>
      <c r="AQ365" s="58" t="str">
        <f t="shared" ca="1" si="183"/>
        <v>3I3I</v>
      </c>
    </row>
    <row r="366" spans="1:43" x14ac:dyDescent="0.2">
      <c r="A366" t="s">
        <v>1507</v>
      </c>
      <c r="D366" s="13">
        <f t="shared" ca="1" si="191"/>
        <v>1</v>
      </c>
      <c r="E366" s="13">
        <f t="shared" ca="1" si="191"/>
        <v>1</v>
      </c>
      <c r="F366" s="13">
        <f t="shared" si="191"/>
        <v>0</v>
      </c>
      <c r="G366" s="13">
        <f t="shared" ca="1" si="191"/>
        <v>1</v>
      </c>
      <c r="H366" s="13">
        <f t="shared" ca="1" si="191"/>
        <v>1</v>
      </c>
      <c r="I366" s="13">
        <f t="shared" ca="1" si="191"/>
        <v>1</v>
      </c>
      <c r="J366" s="13">
        <f t="shared" ca="1" si="191"/>
        <v>1</v>
      </c>
      <c r="K366" s="13">
        <f t="shared" si="191"/>
        <v>0</v>
      </c>
      <c r="L366" s="13">
        <f t="shared" si="191"/>
        <v>0</v>
      </c>
      <c r="M366" s="13">
        <f t="shared" ca="1" si="191"/>
        <v>0</v>
      </c>
      <c r="N366" s="13">
        <f t="shared" ca="1" si="191"/>
        <v>0</v>
      </c>
      <c r="O366" s="13">
        <f t="shared" si="191"/>
        <v>0</v>
      </c>
      <c r="P366" s="13">
        <f t="shared" ca="1" si="166"/>
        <v>6</v>
      </c>
      <c r="Q366">
        <f t="shared" si="190"/>
        <v>3</v>
      </c>
      <c r="R366" s="13" t="str">
        <f t="shared" si="192"/>
        <v>3E</v>
      </c>
      <c r="S366" s="13" t="str">
        <f t="shared" si="192"/>
        <v>3G</v>
      </c>
      <c r="T366" s="13" t="str">
        <f t="shared" si="192"/>
        <v>3B</v>
      </c>
      <c r="U366" s="13" t="str">
        <f t="shared" si="192"/>
        <v>3D</v>
      </c>
      <c r="V366" s="13" t="str">
        <f t="shared" si="192"/>
        <v>3A</v>
      </c>
      <c r="W366" s="13" t="str">
        <f t="shared" si="192"/>
        <v>3F</v>
      </c>
      <c r="X366" s="13" t="str">
        <f t="shared" si="192"/>
        <v>3J</v>
      </c>
      <c r="Y366" s="13" t="str">
        <f t="shared" si="192"/>
        <v>3K</v>
      </c>
      <c r="AA366" s="13" t="str">
        <f t="shared" ca="1" si="168"/>
        <v/>
      </c>
      <c r="AB366" s="13" t="str">
        <f t="shared" ca="1" si="169"/>
        <v/>
      </c>
      <c r="AC366" s="13" t="str">
        <f t="shared" ca="1" si="170"/>
        <v/>
      </c>
      <c r="AD366" s="13" t="str">
        <f t="shared" ca="1" si="171"/>
        <v/>
      </c>
      <c r="AE366" s="13" t="str">
        <f t="shared" ca="1" si="172"/>
        <v/>
      </c>
      <c r="AF366" s="13" t="str">
        <f t="shared" ca="1" si="173"/>
        <v/>
      </c>
      <c r="AG366" s="13" t="str">
        <f t="shared" ca="1" si="174"/>
        <v/>
      </c>
      <c r="AH366" s="13" t="str">
        <f t="shared" ca="1" si="175"/>
        <v/>
      </c>
      <c r="AJ366" s="6" t="str">
        <f t="shared" ca="1" si="176"/>
        <v>3C3H</v>
      </c>
      <c r="AK366" s="13" t="str">
        <f t="shared" ca="1" si="177"/>
        <v>3G3G</v>
      </c>
      <c r="AL366" s="13" t="str">
        <f t="shared" ca="1" si="178"/>
        <v>3B3E</v>
      </c>
      <c r="AM366" s="13" t="str">
        <f t="shared" ca="1" si="179"/>
        <v>3D3C</v>
      </c>
      <c r="AN366" s="13" t="str">
        <f t="shared" ca="1" si="180"/>
        <v>3H3A</v>
      </c>
      <c r="AO366" s="13" t="str">
        <f t="shared" ca="1" si="181"/>
        <v>3F3F</v>
      </c>
      <c r="AP366" s="13" t="str">
        <f t="shared" ca="1" si="182"/>
        <v>3E3D</v>
      </c>
      <c r="AQ366" s="58" t="str">
        <f t="shared" ca="1" si="183"/>
        <v>3I3I</v>
      </c>
    </row>
    <row r="367" spans="1:43" x14ac:dyDescent="0.2">
      <c r="A367" t="s">
        <v>1508</v>
      </c>
      <c r="D367" s="13">
        <f t="shared" ca="1" si="191"/>
        <v>1</v>
      </c>
      <c r="E367" s="13">
        <f t="shared" ca="1" si="191"/>
        <v>1</v>
      </c>
      <c r="F367" s="13">
        <f t="shared" si="191"/>
        <v>0</v>
      </c>
      <c r="G367" s="13">
        <f t="shared" ca="1" si="191"/>
        <v>1</v>
      </c>
      <c r="H367" s="13">
        <f t="shared" ca="1" si="191"/>
        <v>1</v>
      </c>
      <c r="I367" s="13">
        <f t="shared" ca="1" si="191"/>
        <v>1</v>
      </c>
      <c r="J367" s="13">
        <f t="shared" ca="1" si="191"/>
        <v>1</v>
      </c>
      <c r="K367" s="13">
        <f t="shared" si="191"/>
        <v>0</v>
      </c>
      <c r="L367" s="13">
        <f t="shared" ca="1" si="191"/>
        <v>1</v>
      </c>
      <c r="M367" s="13">
        <f t="shared" si="191"/>
        <v>0</v>
      </c>
      <c r="N367" s="13">
        <f t="shared" si="191"/>
        <v>0</v>
      </c>
      <c r="O367" s="13">
        <f t="shared" ca="1" si="191"/>
        <v>0</v>
      </c>
      <c r="P367" s="13">
        <f t="shared" ca="1" si="166"/>
        <v>7</v>
      </c>
      <c r="Q367">
        <f t="shared" si="190"/>
        <v>3</v>
      </c>
      <c r="R367" s="13" t="str">
        <f t="shared" si="192"/>
        <v>3E</v>
      </c>
      <c r="S367" s="13" t="str">
        <f t="shared" si="192"/>
        <v>3G</v>
      </c>
      <c r="T367" s="13" t="str">
        <f t="shared" si="192"/>
        <v>3B</v>
      </c>
      <c r="U367" s="13" t="str">
        <f t="shared" si="192"/>
        <v>3D</v>
      </c>
      <c r="V367" s="13" t="str">
        <f t="shared" si="192"/>
        <v>3A</v>
      </c>
      <c r="W367" s="13" t="str">
        <f t="shared" si="192"/>
        <v>3F</v>
      </c>
      <c r="X367" s="13" t="str">
        <f t="shared" si="192"/>
        <v>3L</v>
      </c>
      <c r="Y367" s="13" t="str">
        <f t="shared" si="192"/>
        <v>3I</v>
      </c>
      <c r="AA367" s="13" t="str">
        <f t="shared" ca="1" si="168"/>
        <v/>
      </c>
      <c r="AB367" s="13" t="str">
        <f t="shared" ca="1" si="169"/>
        <v/>
      </c>
      <c r="AC367" s="13" t="str">
        <f t="shared" ca="1" si="170"/>
        <v/>
      </c>
      <c r="AD367" s="13" t="str">
        <f t="shared" ca="1" si="171"/>
        <v/>
      </c>
      <c r="AE367" s="13" t="str">
        <f t="shared" ca="1" si="172"/>
        <v/>
      </c>
      <c r="AF367" s="13" t="str">
        <f t="shared" ca="1" si="173"/>
        <v/>
      </c>
      <c r="AG367" s="13" t="str">
        <f t="shared" ca="1" si="174"/>
        <v/>
      </c>
      <c r="AH367" s="13" t="str">
        <f t="shared" ca="1" si="175"/>
        <v/>
      </c>
      <c r="AJ367" s="6" t="str">
        <f t="shared" ca="1" si="176"/>
        <v>3C3H</v>
      </c>
      <c r="AK367" s="13" t="str">
        <f t="shared" ca="1" si="177"/>
        <v>3G3G</v>
      </c>
      <c r="AL367" s="13" t="str">
        <f t="shared" ca="1" si="178"/>
        <v>3B3E</v>
      </c>
      <c r="AM367" s="13" t="str">
        <f t="shared" ca="1" si="179"/>
        <v>3D3C</v>
      </c>
      <c r="AN367" s="13" t="str">
        <f t="shared" ca="1" si="180"/>
        <v>3H3A</v>
      </c>
      <c r="AO367" s="13" t="str">
        <f t="shared" ca="1" si="181"/>
        <v>3F3F</v>
      </c>
      <c r="AP367" s="13" t="str">
        <f t="shared" ca="1" si="182"/>
        <v>3E3D</v>
      </c>
      <c r="AQ367" s="58" t="str">
        <f t="shared" ca="1" si="183"/>
        <v>3I3I</v>
      </c>
    </row>
    <row r="368" spans="1:43" x14ac:dyDescent="0.2">
      <c r="A368" t="s">
        <v>1509</v>
      </c>
      <c r="D368" s="13">
        <f t="shared" ca="1" si="191"/>
        <v>1</v>
      </c>
      <c r="E368" s="13">
        <f t="shared" ca="1" si="191"/>
        <v>1</v>
      </c>
      <c r="F368" s="13">
        <f t="shared" si="191"/>
        <v>0</v>
      </c>
      <c r="G368" s="13">
        <f t="shared" ca="1" si="191"/>
        <v>1</v>
      </c>
      <c r="H368" s="13">
        <f t="shared" ca="1" si="191"/>
        <v>1</v>
      </c>
      <c r="I368" s="13">
        <f t="shared" ca="1" si="191"/>
        <v>1</v>
      </c>
      <c r="J368" s="13">
        <f t="shared" ca="1" si="191"/>
        <v>1</v>
      </c>
      <c r="K368" s="13">
        <f t="shared" si="191"/>
        <v>0</v>
      </c>
      <c r="L368" s="13">
        <f t="shared" ca="1" si="191"/>
        <v>1</v>
      </c>
      <c r="M368" s="13">
        <f t="shared" si="191"/>
        <v>0</v>
      </c>
      <c r="N368" s="13">
        <f t="shared" ca="1" si="191"/>
        <v>0</v>
      </c>
      <c r="O368" s="13">
        <f t="shared" si="191"/>
        <v>0</v>
      </c>
      <c r="P368" s="13">
        <f t="shared" ca="1" si="166"/>
        <v>7</v>
      </c>
      <c r="Q368">
        <f t="shared" si="190"/>
        <v>3</v>
      </c>
      <c r="R368" s="13" t="str">
        <f t="shared" si="192"/>
        <v>3E</v>
      </c>
      <c r="S368" s="13" t="str">
        <f t="shared" si="192"/>
        <v>3G</v>
      </c>
      <c r="T368" s="13" t="str">
        <f t="shared" si="192"/>
        <v>3B</v>
      </c>
      <c r="U368" s="13" t="str">
        <f t="shared" si="192"/>
        <v>3D</v>
      </c>
      <c r="V368" s="13" t="str">
        <f t="shared" si="192"/>
        <v>3A</v>
      </c>
      <c r="W368" s="13" t="str">
        <f t="shared" si="192"/>
        <v>3F</v>
      </c>
      <c r="X368" s="13" t="str">
        <f t="shared" si="192"/>
        <v>3I</v>
      </c>
      <c r="Y368" s="13" t="str">
        <f t="shared" si="192"/>
        <v>3K</v>
      </c>
      <c r="AA368" s="13" t="str">
        <f t="shared" ca="1" si="168"/>
        <v/>
      </c>
      <c r="AB368" s="13" t="str">
        <f t="shared" ca="1" si="169"/>
        <v/>
      </c>
      <c r="AC368" s="13" t="str">
        <f t="shared" ca="1" si="170"/>
        <v/>
      </c>
      <c r="AD368" s="13" t="str">
        <f t="shared" ca="1" si="171"/>
        <v/>
      </c>
      <c r="AE368" s="13" t="str">
        <f t="shared" ca="1" si="172"/>
        <v/>
      </c>
      <c r="AF368" s="13" t="str">
        <f t="shared" ca="1" si="173"/>
        <v/>
      </c>
      <c r="AG368" s="13" t="str">
        <f t="shared" ca="1" si="174"/>
        <v/>
      </c>
      <c r="AH368" s="13" t="str">
        <f t="shared" ca="1" si="175"/>
        <v/>
      </c>
      <c r="AJ368" s="6" t="str">
        <f t="shared" ca="1" si="176"/>
        <v>3C3H</v>
      </c>
      <c r="AK368" s="13" t="str">
        <f t="shared" ca="1" si="177"/>
        <v>3G3G</v>
      </c>
      <c r="AL368" s="13" t="str">
        <f t="shared" ca="1" si="178"/>
        <v>3B3E</v>
      </c>
      <c r="AM368" s="13" t="str">
        <f t="shared" ca="1" si="179"/>
        <v>3D3C</v>
      </c>
      <c r="AN368" s="13" t="str">
        <f t="shared" ca="1" si="180"/>
        <v>3H3A</v>
      </c>
      <c r="AO368" s="13" t="str">
        <f t="shared" ca="1" si="181"/>
        <v>3F3F</v>
      </c>
      <c r="AP368" s="13" t="str">
        <f t="shared" ca="1" si="182"/>
        <v>3E3D</v>
      </c>
      <c r="AQ368" s="58" t="str">
        <f t="shared" ca="1" si="183"/>
        <v>3I3I</v>
      </c>
    </row>
    <row r="369" spans="1:43" x14ac:dyDescent="0.2">
      <c r="A369" t="s">
        <v>1510</v>
      </c>
      <c r="D369" s="13">
        <f t="shared" ca="1" si="191"/>
        <v>1</v>
      </c>
      <c r="E369" s="13">
        <f t="shared" ca="1" si="191"/>
        <v>1</v>
      </c>
      <c r="F369" s="13">
        <f t="shared" si="191"/>
        <v>0</v>
      </c>
      <c r="G369" s="13">
        <f t="shared" ca="1" si="191"/>
        <v>1</v>
      </c>
      <c r="H369" s="13">
        <f t="shared" ca="1" si="191"/>
        <v>1</v>
      </c>
      <c r="I369" s="13">
        <f t="shared" ca="1" si="191"/>
        <v>1</v>
      </c>
      <c r="J369" s="13">
        <f t="shared" ca="1" si="191"/>
        <v>1</v>
      </c>
      <c r="K369" s="13">
        <f t="shared" si="191"/>
        <v>0</v>
      </c>
      <c r="L369" s="13">
        <f t="shared" ca="1" si="191"/>
        <v>1</v>
      </c>
      <c r="M369" s="13">
        <f t="shared" ca="1" si="191"/>
        <v>0</v>
      </c>
      <c r="N369" s="13">
        <f t="shared" si="191"/>
        <v>0</v>
      </c>
      <c r="O369" s="13">
        <f t="shared" si="191"/>
        <v>0</v>
      </c>
      <c r="P369" s="13">
        <f t="shared" ca="1" si="166"/>
        <v>7</v>
      </c>
      <c r="Q369">
        <f t="shared" si="190"/>
        <v>3</v>
      </c>
      <c r="R369" s="13" t="str">
        <f t="shared" si="192"/>
        <v>3E</v>
      </c>
      <c r="S369" s="13" t="str">
        <f t="shared" si="192"/>
        <v>3G</v>
      </c>
      <c r="T369" s="13" t="str">
        <f t="shared" si="192"/>
        <v>3B</v>
      </c>
      <c r="U369" s="13" t="str">
        <f t="shared" si="192"/>
        <v>3D</v>
      </c>
      <c r="V369" s="13" t="str">
        <f t="shared" si="192"/>
        <v>3A</v>
      </c>
      <c r="W369" s="13" t="str">
        <f t="shared" si="192"/>
        <v>3F</v>
      </c>
      <c r="X369" s="13" t="str">
        <f t="shared" si="192"/>
        <v>3I</v>
      </c>
      <c r="Y369" s="13" t="str">
        <f t="shared" si="192"/>
        <v>3J</v>
      </c>
      <c r="AA369" s="13" t="str">
        <f t="shared" ca="1" si="168"/>
        <v/>
      </c>
      <c r="AB369" s="13" t="str">
        <f t="shared" ca="1" si="169"/>
        <v/>
      </c>
      <c r="AC369" s="13" t="str">
        <f t="shared" ca="1" si="170"/>
        <v/>
      </c>
      <c r="AD369" s="13" t="str">
        <f t="shared" ca="1" si="171"/>
        <v/>
      </c>
      <c r="AE369" s="13" t="str">
        <f t="shared" ca="1" si="172"/>
        <v/>
      </c>
      <c r="AF369" s="13" t="str">
        <f t="shared" ca="1" si="173"/>
        <v/>
      </c>
      <c r="AG369" s="13" t="str">
        <f t="shared" ca="1" si="174"/>
        <v/>
      </c>
      <c r="AH369" s="13" t="str">
        <f t="shared" ca="1" si="175"/>
        <v/>
      </c>
      <c r="AJ369" s="6" t="str">
        <f t="shared" ca="1" si="176"/>
        <v>3C3H</v>
      </c>
      <c r="AK369" s="13" t="str">
        <f t="shared" ca="1" si="177"/>
        <v>3G3G</v>
      </c>
      <c r="AL369" s="13" t="str">
        <f t="shared" ca="1" si="178"/>
        <v>3B3E</v>
      </c>
      <c r="AM369" s="13" t="str">
        <f t="shared" ca="1" si="179"/>
        <v>3D3C</v>
      </c>
      <c r="AN369" s="13" t="str">
        <f t="shared" ca="1" si="180"/>
        <v>3H3A</v>
      </c>
      <c r="AO369" s="13" t="str">
        <f t="shared" ca="1" si="181"/>
        <v>3F3F</v>
      </c>
      <c r="AP369" s="13" t="str">
        <f t="shared" ca="1" si="182"/>
        <v>3E3D</v>
      </c>
      <c r="AQ369" s="58" t="str">
        <f t="shared" ca="1" si="183"/>
        <v>3I3I</v>
      </c>
    </row>
    <row r="370" spans="1:43" x14ac:dyDescent="0.2">
      <c r="A370" t="s">
        <v>1511</v>
      </c>
      <c r="D370" s="13">
        <f t="shared" ca="1" si="191"/>
        <v>1</v>
      </c>
      <c r="E370" s="13">
        <f t="shared" ca="1" si="191"/>
        <v>1</v>
      </c>
      <c r="F370" s="13">
        <f t="shared" si="191"/>
        <v>0</v>
      </c>
      <c r="G370" s="13">
        <f t="shared" ca="1" si="191"/>
        <v>1</v>
      </c>
      <c r="H370" s="13">
        <f t="shared" ca="1" si="191"/>
        <v>1</v>
      </c>
      <c r="I370" s="13">
        <f t="shared" ca="1" si="191"/>
        <v>1</v>
      </c>
      <c r="J370" s="13">
        <f t="shared" ca="1" si="191"/>
        <v>1</v>
      </c>
      <c r="K370" s="13">
        <f t="shared" ca="1" si="191"/>
        <v>1</v>
      </c>
      <c r="L370" s="13">
        <f t="shared" si="191"/>
        <v>0</v>
      </c>
      <c r="M370" s="13">
        <f t="shared" si="191"/>
        <v>0</v>
      </c>
      <c r="N370" s="13">
        <f t="shared" si="191"/>
        <v>0</v>
      </c>
      <c r="O370" s="13">
        <f t="shared" ca="1" si="191"/>
        <v>0</v>
      </c>
      <c r="P370" s="13">
        <f t="shared" ca="1" si="166"/>
        <v>7</v>
      </c>
      <c r="Q370">
        <f t="shared" si="190"/>
        <v>3</v>
      </c>
      <c r="R370" s="13" t="str">
        <f t="shared" si="192"/>
        <v>3H</v>
      </c>
      <c r="S370" s="13" t="str">
        <f t="shared" si="192"/>
        <v>3G</v>
      </c>
      <c r="T370" s="13" t="str">
        <f t="shared" si="192"/>
        <v>3B</v>
      </c>
      <c r="U370" s="13" t="str">
        <f t="shared" si="192"/>
        <v>3D</v>
      </c>
      <c r="V370" s="13" t="str">
        <f t="shared" si="192"/>
        <v>3A</v>
      </c>
      <c r="W370" s="13" t="str">
        <f t="shared" si="192"/>
        <v>3F</v>
      </c>
      <c r="X370" s="13" t="str">
        <f t="shared" si="192"/>
        <v>3L</v>
      </c>
      <c r="Y370" s="13" t="str">
        <f t="shared" si="192"/>
        <v>3E</v>
      </c>
      <c r="AA370" s="13" t="str">
        <f t="shared" ca="1" si="168"/>
        <v/>
      </c>
      <c r="AB370" s="13" t="str">
        <f t="shared" ca="1" si="169"/>
        <v/>
      </c>
      <c r="AC370" s="13" t="str">
        <f t="shared" ca="1" si="170"/>
        <v/>
      </c>
      <c r="AD370" s="13" t="str">
        <f t="shared" ca="1" si="171"/>
        <v/>
      </c>
      <c r="AE370" s="13" t="str">
        <f t="shared" ca="1" si="172"/>
        <v/>
      </c>
      <c r="AF370" s="13" t="str">
        <f t="shared" ca="1" si="173"/>
        <v/>
      </c>
      <c r="AG370" s="13" t="str">
        <f t="shared" ca="1" si="174"/>
        <v/>
      </c>
      <c r="AH370" s="13" t="str">
        <f t="shared" ca="1" si="175"/>
        <v/>
      </c>
      <c r="AJ370" s="6" t="str">
        <f t="shared" ca="1" si="176"/>
        <v>3C3H</v>
      </c>
      <c r="AK370" s="13" t="str">
        <f t="shared" ca="1" si="177"/>
        <v>3G3G</v>
      </c>
      <c r="AL370" s="13" t="str">
        <f t="shared" ca="1" si="178"/>
        <v>3B3E</v>
      </c>
      <c r="AM370" s="13" t="str">
        <f t="shared" ca="1" si="179"/>
        <v>3D3C</v>
      </c>
      <c r="AN370" s="13" t="str">
        <f t="shared" ca="1" si="180"/>
        <v>3H3A</v>
      </c>
      <c r="AO370" s="13" t="str">
        <f t="shared" ca="1" si="181"/>
        <v>3F3F</v>
      </c>
      <c r="AP370" s="13" t="str">
        <f t="shared" ca="1" si="182"/>
        <v>3E3D</v>
      </c>
      <c r="AQ370" s="58" t="str">
        <f t="shared" ca="1" si="183"/>
        <v>3I3I</v>
      </c>
    </row>
    <row r="371" spans="1:43" x14ac:dyDescent="0.2">
      <c r="A371" t="s">
        <v>1512</v>
      </c>
      <c r="D371" s="13">
        <f t="shared" ca="1" si="191"/>
        <v>1</v>
      </c>
      <c r="E371" s="13">
        <f t="shared" ca="1" si="191"/>
        <v>1</v>
      </c>
      <c r="F371" s="13">
        <f t="shared" si="191"/>
        <v>0</v>
      </c>
      <c r="G371" s="13">
        <f t="shared" ca="1" si="191"/>
        <v>1</v>
      </c>
      <c r="H371" s="13">
        <f t="shared" ca="1" si="191"/>
        <v>1</v>
      </c>
      <c r="I371" s="13">
        <f t="shared" ca="1" si="191"/>
        <v>1</v>
      </c>
      <c r="J371" s="13">
        <f t="shared" ca="1" si="191"/>
        <v>1</v>
      </c>
      <c r="K371" s="13">
        <f t="shared" ca="1" si="191"/>
        <v>1</v>
      </c>
      <c r="L371" s="13">
        <f t="shared" si="191"/>
        <v>0</v>
      </c>
      <c r="M371" s="13">
        <f t="shared" si="191"/>
        <v>0</v>
      </c>
      <c r="N371" s="13">
        <f t="shared" ca="1" si="191"/>
        <v>0</v>
      </c>
      <c r="O371" s="13">
        <f t="shared" si="191"/>
        <v>0</v>
      </c>
      <c r="P371" s="13">
        <f t="shared" ca="1" si="166"/>
        <v>7</v>
      </c>
      <c r="Q371">
        <f t="shared" si="190"/>
        <v>3</v>
      </c>
      <c r="R371" s="13" t="str">
        <f t="shared" si="192"/>
        <v>3H</v>
      </c>
      <c r="S371" s="13" t="str">
        <f t="shared" si="192"/>
        <v>3G</v>
      </c>
      <c r="T371" s="13" t="str">
        <f t="shared" si="192"/>
        <v>3B</v>
      </c>
      <c r="U371" s="13" t="str">
        <f t="shared" si="192"/>
        <v>3D</v>
      </c>
      <c r="V371" s="13" t="str">
        <f t="shared" si="192"/>
        <v>3A</v>
      </c>
      <c r="W371" s="13" t="str">
        <f t="shared" si="192"/>
        <v>3F</v>
      </c>
      <c r="X371" s="13" t="str">
        <f t="shared" si="192"/>
        <v>3E</v>
      </c>
      <c r="Y371" s="13" t="str">
        <f t="shared" si="192"/>
        <v>3K</v>
      </c>
      <c r="AA371" s="13" t="str">
        <f t="shared" ca="1" si="168"/>
        <v/>
      </c>
      <c r="AB371" s="13" t="str">
        <f t="shared" ca="1" si="169"/>
        <v/>
      </c>
      <c r="AC371" s="13" t="str">
        <f t="shared" ca="1" si="170"/>
        <v/>
      </c>
      <c r="AD371" s="13" t="str">
        <f t="shared" ca="1" si="171"/>
        <v/>
      </c>
      <c r="AE371" s="13" t="str">
        <f t="shared" ca="1" si="172"/>
        <v/>
      </c>
      <c r="AF371" s="13" t="str">
        <f t="shared" ca="1" si="173"/>
        <v/>
      </c>
      <c r="AG371" s="13" t="str">
        <f t="shared" ca="1" si="174"/>
        <v/>
      </c>
      <c r="AH371" s="13" t="str">
        <f t="shared" ca="1" si="175"/>
        <v/>
      </c>
      <c r="AJ371" s="6" t="str">
        <f t="shared" ca="1" si="176"/>
        <v>3C3H</v>
      </c>
      <c r="AK371" s="13" t="str">
        <f t="shared" ca="1" si="177"/>
        <v>3G3G</v>
      </c>
      <c r="AL371" s="13" t="str">
        <f t="shared" ca="1" si="178"/>
        <v>3B3E</v>
      </c>
      <c r="AM371" s="13" t="str">
        <f t="shared" ca="1" si="179"/>
        <v>3D3C</v>
      </c>
      <c r="AN371" s="13" t="str">
        <f t="shared" ca="1" si="180"/>
        <v>3H3A</v>
      </c>
      <c r="AO371" s="13" t="str">
        <f t="shared" ca="1" si="181"/>
        <v>3F3F</v>
      </c>
      <c r="AP371" s="13" t="str">
        <f t="shared" ca="1" si="182"/>
        <v>3E3D</v>
      </c>
      <c r="AQ371" s="58" t="str">
        <f t="shared" ca="1" si="183"/>
        <v>3I3I</v>
      </c>
    </row>
    <row r="372" spans="1:43" x14ac:dyDescent="0.2">
      <c r="A372" t="s">
        <v>1513</v>
      </c>
      <c r="D372" s="13">
        <f t="shared" ca="1" si="191"/>
        <v>1</v>
      </c>
      <c r="E372" s="13">
        <f t="shared" ca="1" si="191"/>
        <v>1</v>
      </c>
      <c r="F372" s="13">
        <f t="shared" si="191"/>
        <v>0</v>
      </c>
      <c r="G372" s="13">
        <f t="shared" ca="1" si="191"/>
        <v>1</v>
      </c>
      <c r="H372" s="13">
        <f t="shared" ca="1" si="191"/>
        <v>1</v>
      </c>
      <c r="I372" s="13">
        <f t="shared" ca="1" si="191"/>
        <v>1</v>
      </c>
      <c r="J372" s="13">
        <f t="shared" ca="1" si="191"/>
        <v>1</v>
      </c>
      <c r="K372" s="13">
        <f t="shared" ca="1" si="191"/>
        <v>1</v>
      </c>
      <c r="L372" s="13">
        <f t="shared" si="191"/>
        <v>0</v>
      </c>
      <c r="M372" s="13">
        <f t="shared" ca="1" si="191"/>
        <v>0</v>
      </c>
      <c r="N372" s="13">
        <f t="shared" si="191"/>
        <v>0</v>
      </c>
      <c r="O372" s="13">
        <f t="shared" si="191"/>
        <v>0</v>
      </c>
      <c r="P372" s="13">
        <f t="shared" ca="1" si="166"/>
        <v>7</v>
      </c>
      <c r="Q372">
        <f t="shared" si="190"/>
        <v>3</v>
      </c>
      <c r="R372" s="13" t="str">
        <f t="shared" si="192"/>
        <v>3H</v>
      </c>
      <c r="S372" s="13" t="str">
        <f t="shared" si="192"/>
        <v>3G</v>
      </c>
      <c r="T372" s="13" t="str">
        <f t="shared" si="192"/>
        <v>3B</v>
      </c>
      <c r="U372" s="13" t="str">
        <f t="shared" si="192"/>
        <v>3D</v>
      </c>
      <c r="V372" s="13" t="str">
        <f t="shared" si="192"/>
        <v>3A</v>
      </c>
      <c r="W372" s="13" t="str">
        <f t="shared" si="192"/>
        <v>3F</v>
      </c>
      <c r="X372" s="13" t="str">
        <f t="shared" si="192"/>
        <v>3E</v>
      </c>
      <c r="Y372" s="13" t="str">
        <f t="shared" si="192"/>
        <v>3J</v>
      </c>
      <c r="AA372" s="13" t="str">
        <f t="shared" ca="1" si="168"/>
        <v/>
      </c>
      <c r="AB372" s="13" t="str">
        <f t="shared" ca="1" si="169"/>
        <v/>
      </c>
      <c r="AC372" s="13" t="str">
        <f t="shared" ca="1" si="170"/>
        <v/>
      </c>
      <c r="AD372" s="13" t="str">
        <f t="shared" ca="1" si="171"/>
        <v/>
      </c>
      <c r="AE372" s="13" t="str">
        <f t="shared" ca="1" si="172"/>
        <v/>
      </c>
      <c r="AF372" s="13" t="str">
        <f t="shared" ca="1" si="173"/>
        <v/>
      </c>
      <c r="AG372" s="13" t="str">
        <f t="shared" ca="1" si="174"/>
        <v/>
      </c>
      <c r="AH372" s="13" t="str">
        <f t="shared" ca="1" si="175"/>
        <v/>
      </c>
      <c r="AJ372" s="6" t="str">
        <f t="shared" ca="1" si="176"/>
        <v>3C3H</v>
      </c>
      <c r="AK372" s="13" t="str">
        <f t="shared" ca="1" si="177"/>
        <v>3G3G</v>
      </c>
      <c r="AL372" s="13" t="str">
        <f t="shared" ca="1" si="178"/>
        <v>3B3E</v>
      </c>
      <c r="AM372" s="13" t="str">
        <f t="shared" ca="1" si="179"/>
        <v>3D3C</v>
      </c>
      <c r="AN372" s="13" t="str">
        <f t="shared" ca="1" si="180"/>
        <v>3H3A</v>
      </c>
      <c r="AO372" s="13" t="str">
        <f t="shared" ca="1" si="181"/>
        <v>3F3F</v>
      </c>
      <c r="AP372" s="13" t="str">
        <f t="shared" ca="1" si="182"/>
        <v>3E3D</v>
      </c>
      <c r="AQ372" s="58" t="str">
        <f t="shared" ca="1" si="183"/>
        <v>3I3I</v>
      </c>
    </row>
    <row r="373" spans="1:43" x14ac:dyDescent="0.2">
      <c r="A373" t="s">
        <v>1514</v>
      </c>
      <c r="D373" s="13">
        <f t="shared" ca="1" si="191"/>
        <v>1</v>
      </c>
      <c r="E373" s="13">
        <f t="shared" ca="1" si="191"/>
        <v>1</v>
      </c>
      <c r="F373" s="13">
        <f t="shared" si="191"/>
        <v>0</v>
      </c>
      <c r="G373" s="13">
        <f t="shared" ca="1" si="191"/>
        <v>1</v>
      </c>
      <c r="H373" s="13">
        <f t="shared" ca="1" si="191"/>
        <v>1</v>
      </c>
      <c r="I373" s="13">
        <f t="shared" ca="1" si="191"/>
        <v>1</v>
      </c>
      <c r="J373" s="13">
        <f t="shared" ca="1" si="191"/>
        <v>1</v>
      </c>
      <c r="K373" s="13">
        <f t="shared" ca="1" si="191"/>
        <v>1</v>
      </c>
      <c r="L373" s="13">
        <f t="shared" ca="1" si="191"/>
        <v>1</v>
      </c>
      <c r="M373" s="13">
        <f t="shared" si="191"/>
        <v>0</v>
      </c>
      <c r="N373" s="13">
        <f t="shared" si="191"/>
        <v>0</v>
      </c>
      <c r="O373" s="13">
        <f t="shared" si="191"/>
        <v>0</v>
      </c>
      <c r="P373" s="13">
        <f t="shared" ca="1" si="166"/>
        <v>8</v>
      </c>
      <c r="Q373">
        <f t="shared" si="190"/>
        <v>3</v>
      </c>
      <c r="R373" s="13" t="str">
        <f t="shared" si="192"/>
        <v>3H</v>
      </c>
      <c r="S373" s="13" t="str">
        <f t="shared" si="192"/>
        <v>3G</v>
      </c>
      <c r="T373" s="13" t="str">
        <f t="shared" si="192"/>
        <v>3B</v>
      </c>
      <c r="U373" s="13" t="str">
        <f t="shared" si="192"/>
        <v>3D</v>
      </c>
      <c r="V373" s="13" t="str">
        <f t="shared" si="192"/>
        <v>3A</v>
      </c>
      <c r="W373" s="13" t="str">
        <f t="shared" si="192"/>
        <v>3F</v>
      </c>
      <c r="X373" s="13" t="str">
        <f t="shared" si="192"/>
        <v>3E</v>
      </c>
      <c r="Y373" s="13" t="str">
        <f t="shared" si="192"/>
        <v>3I</v>
      </c>
      <c r="AA373" s="13" t="str">
        <f t="shared" ca="1" si="168"/>
        <v>3H</v>
      </c>
      <c r="AB373" s="13" t="str">
        <f t="shared" ca="1" si="169"/>
        <v>3G</v>
      </c>
      <c r="AC373" s="13" t="str">
        <f t="shared" ca="1" si="170"/>
        <v>3B</v>
      </c>
      <c r="AD373" s="13" t="str">
        <f t="shared" ca="1" si="171"/>
        <v>3D</v>
      </c>
      <c r="AE373" s="13" t="str">
        <f t="shared" ca="1" si="172"/>
        <v>3A</v>
      </c>
      <c r="AF373" s="13" t="str">
        <f t="shared" ca="1" si="173"/>
        <v>3F</v>
      </c>
      <c r="AG373" s="13" t="str">
        <f t="shared" ca="1" si="174"/>
        <v>3E</v>
      </c>
      <c r="AH373" s="13" t="str">
        <f t="shared" ca="1" si="175"/>
        <v>3I</v>
      </c>
      <c r="AJ373" s="6" t="str">
        <f t="shared" ca="1" si="176"/>
        <v>3C3H3H</v>
      </c>
      <c r="AK373" s="13" t="str">
        <f t="shared" ca="1" si="177"/>
        <v>3G3G3G</v>
      </c>
      <c r="AL373" s="13" t="str">
        <f t="shared" ca="1" si="178"/>
        <v>3B3E3B</v>
      </c>
      <c r="AM373" s="13" t="str">
        <f t="shared" ca="1" si="179"/>
        <v>3D3C3D</v>
      </c>
      <c r="AN373" s="13" t="str">
        <f t="shared" ca="1" si="180"/>
        <v>3H3A3A</v>
      </c>
      <c r="AO373" s="13" t="str">
        <f t="shared" ca="1" si="181"/>
        <v>3F3F3F</v>
      </c>
      <c r="AP373" s="13" t="str">
        <f t="shared" ca="1" si="182"/>
        <v>3E3D3E</v>
      </c>
      <c r="AQ373" s="58" t="str">
        <f t="shared" ca="1" si="183"/>
        <v>3I3I3I</v>
      </c>
    </row>
    <row r="374" spans="1:43" x14ac:dyDescent="0.2">
      <c r="A374" t="s">
        <v>1515</v>
      </c>
      <c r="D374" s="13">
        <f t="shared" ca="1" si="191"/>
        <v>1</v>
      </c>
      <c r="E374" s="13">
        <f t="shared" ca="1" si="191"/>
        <v>1</v>
      </c>
      <c r="F374" s="13">
        <f t="shared" ca="1" si="191"/>
        <v>1</v>
      </c>
      <c r="G374" s="13">
        <f t="shared" si="191"/>
        <v>0</v>
      </c>
      <c r="H374" s="13">
        <f t="shared" si="191"/>
        <v>0</v>
      </c>
      <c r="I374" s="13">
        <f t="shared" si="191"/>
        <v>0</v>
      </c>
      <c r="J374" s="13">
        <f t="shared" si="191"/>
        <v>0</v>
      </c>
      <c r="K374" s="13">
        <f t="shared" ca="1" si="191"/>
        <v>1</v>
      </c>
      <c r="L374" s="13">
        <f t="shared" ca="1" si="191"/>
        <v>1</v>
      </c>
      <c r="M374" s="13">
        <f t="shared" ca="1" si="191"/>
        <v>0</v>
      </c>
      <c r="N374" s="13">
        <f t="shared" ca="1" si="191"/>
        <v>0</v>
      </c>
      <c r="O374" s="13">
        <f t="shared" ca="1" si="191"/>
        <v>0</v>
      </c>
      <c r="P374" s="13">
        <f t="shared" ca="1" si="166"/>
        <v>5</v>
      </c>
      <c r="Q374">
        <f t="shared" si="190"/>
        <v>3</v>
      </c>
      <c r="R374" s="13" t="str">
        <f t="shared" si="192"/>
        <v>3I</v>
      </c>
      <c r="S374" s="13" t="str">
        <f t="shared" si="192"/>
        <v>3J</v>
      </c>
      <c r="T374" s="13" t="str">
        <f t="shared" si="192"/>
        <v>3B</v>
      </c>
      <c r="U374" s="13" t="str">
        <f t="shared" si="192"/>
        <v>3C</v>
      </c>
      <c r="V374" s="13" t="str">
        <f t="shared" si="192"/>
        <v>3A</v>
      </c>
      <c r="W374" s="13" t="str">
        <f t="shared" si="192"/>
        <v>3H</v>
      </c>
      <c r="X374" s="13" t="str">
        <f t="shared" si="192"/>
        <v>3L</v>
      </c>
      <c r="Y374" s="13" t="str">
        <f t="shared" si="192"/>
        <v>3K</v>
      </c>
      <c r="AA374" s="13" t="str">
        <f t="shared" ca="1" si="168"/>
        <v/>
      </c>
      <c r="AB374" s="13" t="str">
        <f t="shared" ca="1" si="169"/>
        <v/>
      </c>
      <c r="AC374" s="13" t="str">
        <f t="shared" ca="1" si="170"/>
        <v/>
      </c>
      <c r="AD374" s="13" t="str">
        <f t="shared" ca="1" si="171"/>
        <v/>
      </c>
      <c r="AE374" s="13" t="str">
        <f t="shared" ca="1" si="172"/>
        <v/>
      </c>
      <c r="AF374" s="13" t="str">
        <f t="shared" ca="1" si="173"/>
        <v/>
      </c>
      <c r="AG374" s="13" t="str">
        <f t="shared" ca="1" si="174"/>
        <v/>
      </c>
      <c r="AH374" s="13" t="str">
        <f t="shared" ca="1" si="175"/>
        <v/>
      </c>
      <c r="AJ374" s="6" t="str">
        <f t="shared" ca="1" si="176"/>
        <v>3C3H3H</v>
      </c>
      <c r="AK374" s="13" t="str">
        <f t="shared" ca="1" si="177"/>
        <v>3G3G3G</v>
      </c>
      <c r="AL374" s="13" t="str">
        <f t="shared" ca="1" si="178"/>
        <v>3B3E3B</v>
      </c>
      <c r="AM374" s="13" t="str">
        <f t="shared" ca="1" si="179"/>
        <v>3D3C3D</v>
      </c>
      <c r="AN374" s="13" t="str">
        <f t="shared" ca="1" si="180"/>
        <v>3H3A3A</v>
      </c>
      <c r="AO374" s="13" t="str">
        <f t="shared" ca="1" si="181"/>
        <v>3F3F3F</v>
      </c>
      <c r="AP374" s="13" t="str">
        <f t="shared" ca="1" si="182"/>
        <v>3E3D3E</v>
      </c>
      <c r="AQ374" s="58" t="str">
        <f t="shared" ca="1" si="183"/>
        <v>3I3I3I</v>
      </c>
    </row>
    <row r="375" spans="1:43" x14ac:dyDescent="0.2">
      <c r="A375" t="s">
        <v>1516</v>
      </c>
      <c r="D375" s="13">
        <f t="shared" ref="D375:O384" ca="1" si="193">IF(IFERROR(FIND(D$3,$A375),0)&gt;0,D$4,0)</f>
        <v>1</v>
      </c>
      <c r="E375" s="13">
        <f t="shared" ca="1" si="193"/>
        <v>1</v>
      </c>
      <c r="F375" s="13">
        <f t="shared" ca="1" si="193"/>
        <v>1</v>
      </c>
      <c r="G375" s="13">
        <f t="shared" si="193"/>
        <v>0</v>
      </c>
      <c r="H375" s="13">
        <f t="shared" si="193"/>
        <v>0</v>
      </c>
      <c r="I375" s="13">
        <f t="shared" si="193"/>
        <v>0</v>
      </c>
      <c r="J375" s="13">
        <f t="shared" ca="1" si="193"/>
        <v>1</v>
      </c>
      <c r="K375" s="13">
        <f t="shared" si="193"/>
        <v>0</v>
      </c>
      <c r="L375" s="13">
        <f t="shared" ca="1" si="193"/>
        <v>1</v>
      </c>
      <c r="M375" s="13">
        <f t="shared" ca="1" si="193"/>
        <v>0</v>
      </c>
      <c r="N375" s="13">
        <f t="shared" ca="1" si="193"/>
        <v>0</v>
      </c>
      <c r="O375" s="13">
        <f t="shared" ca="1" si="193"/>
        <v>0</v>
      </c>
      <c r="P375" s="13">
        <f t="shared" ca="1" si="166"/>
        <v>5</v>
      </c>
      <c r="Q375">
        <f t="shared" si="190"/>
        <v>3</v>
      </c>
      <c r="R375" s="13" t="str">
        <f t="shared" ref="R375:Y384" si="194">RIGHT(LEFT($A375,R$3+$Q375),2)</f>
        <v>3I</v>
      </c>
      <c r="S375" s="13" t="str">
        <f t="shared" si="194"/>
        <v>3J</v>
      </c>
      <c r="T375" s="13" t="str">
        <f t="shared" si="194"/>
        <v>3B</v>
      </c>
      <c r="U375" s="13" t="str">
        <f t="shared" si="194"/>
        <v>3C</v>
      </c>
      <c r="V375" s="13" t="str">
        <f t="shared" si="194"/>
        <v>3A</v>
      </c>
      <c r="W375" s="13" t="str">
        <f t="shared" si="194"/>
        <v>3G</v>
      </c>
      <c r="X375" s="13" t="str">
        <f t="shared" si="194"/>
        <v>3L</v>
      </c>
      <c r="Y375" s="13" t="str">
        <f t="shared" si="194"/>
        <v>3K</v>
      </c>
      <c r="AA375" s="13" t="str">
        <f t="shared" ca="1" si="168"/>
        <v/>
      </c>
      <c r="AB375" s="13" t="str">
        <f t="shared" ca="1" si="169"/>
        <v/>
      </c>
      <c r="AC375" s="13" t="str">
        <f t="shared" ca="1" si="170"/>
        <v/>
      </c>
      <c r="AD375" s="13" t="str">
        <f t="shared" ca="1" si="171"/>
        <v/>
      </c>
      <c r="AE375" s="13" t="str">
        <f t="shared" ca="1" si="172"/>
        <v/>
      </c>
      <c r="AF375" s="13" t="str">
        <f t="shared" ca="1" si="173"/>
        <v/>
      </c>
      <c r="AG375" s="13" t="str">
        <f t="shared" ca="1" si="174"/>
        <v/>
      </c>
      <c r="AH375" s="13" t="str">
        <f t="shared" ca="1" si="175"/>
        <v/>
      </c>
      <c r="AJ375" s="6" t="str">
        <f t="shared" ca="1" si="176"/>
        <v>3C3H3H</v>
      </c>
      <c r="AK375" s="13" t="str">
        <f t="shared" ca="1" si="177"/>
        <v>3G3G3G</v>
      </c>
      <c r="AL375" s="13" t="str">
        <f t="shared" ca="1" si="178"/>
        <v>3B3E3B</v>
      </c>
      <c r="AM375" s="13" t="str">
        <f t="shared" ca="1" si="179"/>
        <v>3D3C3D</v>
      </c>
      <c r="AN375" s="13" t="str">
        <f t="shared" ca="1" si="180"/>
        <v>3H3A3A</v>
      </c>
      <c r="AO375" s="13" t="str">
        <f t="shared" ca="1" si="181"/>
        <v>3F3F3F</v>
      </c>
      <c r="AP375" s="13" t="str">
        <f t="shared" ca="1" si="182"/>
        <v>3E3D3E</v>
      </c>
      <c r="AQ375" s="58" t="str">
        <f t="shared" ca="1" si="183"/>
        <v>3I3I3I</v>
      </c>
    </row>
    <row r="376" spans="1:43" x14ac:dyDescent="0.2">
      <c r="A376" t="s">
        <v>1517</v>
      </c>
      <c r="D376" s="13">
        <f t="shared" ca="1" si="193"/>
        <v>1</v>
      </c>
      <c r="E376" s="13">
        <f t="shared" ca="1" si="193"/>
        <v>1</v>
      </c>
      <c r="F376" s="13">
        <f t="shared" ca="1" si="193"/>
        <v>1</v>
      </c>
      <c r="G376" s="13">
        <f t="shared" si="193"/>
        <v>0</v>
      </c>
      <c r="H376" s="13">
        <f t="shared" si="193"/>
        <v>0</v>
      </c>
      <c r="I376" s="13">
        <f t="shared" si="193"/>
        <v>0</v>
      </c>
      <c r="J376" s="13">
        <f t="shared" ca="1" si="193"/>
        <v>1</v>
      </c>
      <c r="K376" s="13">
        <f t="shared" ca="1" si="193"/>
        <v>1</v>
      </c>
      <c r="L376" s="13">
        <f t="shared" si="193"/>
        <v>0</v>
      </c>
      <c r="M376" s="13">
        <f t="shared" ca="1" si="193"/>
        <v>0</v>
      </c>
      <c r="N376" s="13">
        <f t="shared" ca="1" si="193"/>
        <v>0</v>
      </c>
      <c r="O376" s="13">
        <f t="shared" ca="1" si="193"/>
        <v>0</v>
      </c>
      <c r="P376" s="13">
        <f t="shared" ca="1" si="166"/>
        <v>5</v>
      </c>
      <c r="Q376">
        <f t="shared" si="190"/>
        <v>3</v>
      </c>
      <c r="R376" s="13" t="str">
        <f t="shared" si="194"/>
        <v>3H</v>
      </c>
      <c r="S376" s="13" t="str">
        <f t="shared" si="194"/>
        <v>3J</v>
      </c>
      <c r="T376" s="13" t="str">
        <f t="shared" si="194"/>
        <v>3B</v>
      </c>
      <c r="U376" s="13" t="str">
        <f t="shared" si="194"/>
        <v>3C</v>
      </c>
      <c r="V376" s="13" t="str">
        <f t="shared" si="194"/>
        <v>3A</v>
      </c>
      <c r="W376" s="13" t="str">
        <f t="shared" si="194"/>
        <v>3G</v>
      </c>
      <c r="X376" s="13" t="str">
        <f t="shared" si="194"/>
        <v>3L</v>
      </c>
      <c r="Y376" s="13" t="str">
        <f t="shared" si="194"/>
        <v>3K</v>
      </c>
      <c r="AA376" s="13" t="str">
        <f t="shared" ca="1" si="168"/>
        <v/>
      </c>
      <c r="AB376" s="13" t="str">
        <f t="shared" ca="1" si="169"/>
        <v/>
      </c>
      <c r="AC376" s="13" t="str">
        <f t="shared" ca="1" si="170"/>
        <v/>
      </c>
      <c r="AD376" s="13" t="str">
        <f t="shared" ca="1" si="171"/>
        <v/>
      </c>
      <c r="AE376" s="13" t="str">
        <f t="shared" ca="1" si="172"/>
        <v/>
      </c>
      <c r="AF376" s="13" t="str">
        <f t="shared" ca="1" si="173"/>
        <v/>
      </c>
      <c r="AG376" s="13" t="str">
        <f t="shared" ca="1" si="174"/>
        <v/>
      </c>
      <c r="AH376" s="13" t="str">
        <f t="shared" ca="1" si="175"/>
        <v/>
      </c>
      <c r="AJ376" s="6" t="str">
        <f t="shared" ca="1" si="176"/>
        <v>3C3H3H</v>
      </c>
      <c r="AK376" s="13" t="str">
        <f t="shared" ca="1" si="177"/>
        <v>3G3G3G</v>
      </c>
      <c r="AL376" s="13" t="str">
        <f t="shared" ca="1" si="178"/>
        <v>3B3E3B</v>
      </c>
      <c r="AM376" s="13" t="str">
        <f t="shared" ca="1" si="179"/>
        <v>3D3C3D</v>
      </c>
      <c r="AN376" s="13" t="str">
        <f t="shared" ca="1" si="180"/>
        <v>3H3A3A</v>
      </c>
      <c r="AO376" s="13" t="str">
        <f t="shared" ca="1" si="181"/>
        <v>3F3F3F</v>
      </c>
      <c r="AP376" s="13" t="str">
        <f t="shared" ca="1" si="182"/>
        <v>3E3D3E</v>
      </c>
      <c r="AQ376" s="58" t="str">
        <f t="shared" ca="1" si="183"/>
        <v>3I3I3I</v>
      </c>
    </row>
    <row r="377" spans="1:43" x14ac:dyDescent="0.2">
      <c r="A377" t="s">
        <v>1518</v>
      </c>
      <c r="D377" s="13">
        <f t="shared" ca="1" si="193"/>
        <v>1</v>
      </c>
      <c r="E377" s="13">
        <f t="shared" ca="1" si="193"/>
        <v>1</v>
      </c>
      <c r="F377" s="13">
        <f t="shared" ca="1" si="193"/>
        <v>1</v>
      </c>
      <c r="G377" s="13">
        <f t="shared" si="193"/>
        <v>0</v>
      </c>
      <c r="H377" s="13">
        <f t="shared" si="193"/>
        <v>0</v>
      </c>
      <c r="I377" s="13">
        <f t="shared" si="193"/>
        <v>0</v>
      </c>
      <c r="J377" s="13">
        <f t="shared" ca="1" si="193"/>
        <v>1</v>
      </c>
      <c r="K377" s="13">
        <f t="shared" ca="1" si="193"/>
        <v>1</v>
      </c>
      <c r="L377" s="13">
        <f t="shared" ca="1" si="193"/>
        <v>1</v>
      </c>
      <c r="M377" s="13">
        <f t="shared" si="193"/>
        <v>0</v>
      </c>
      <c r="N377" s="13">
        <f t="shared" ca="1" si="193"/>
        <v>0</v>
      </c>
      <c r="O377" s="13">
        <f t="shared" ca="1" si="193"/>
        <v>0</v>
      </c>
      <c r="P377" s="13">
        <f t="shared" ca="1" si="166"/>
        <v>6</v>
      </c>
      <c r="Q377">
        <f t="shared" si="190"/>
        <v>3</v>
      </c>
      <c r="R377" s="13" t="str">
        <f t="shared" si="194"/>
        <v>3I</v>
      </c>
      <c r="S377" s="13" t="str">
        <f t="shared" si="194"/>
        <v>3G</v>
      </c>
      <c r="T377" s="13" t="str">
        <f t="shared" si="194"/>
        <v>3B</v>
      </c>
      <c r="U377" s="13" t="str">
        <f t="shared" si="194"/>
        <v>3C</v>
      </c>
      <c r="V377" s="13" t="str">
        <f t="shared" si="194"/>
        <v>3A</v>
      </c>
      <c r="W377" s="13" t="str">
        <f t="shared" si="194"/>
        <v>3H</v>
      </c>
      <c r="X377" s="13" t="str">
        <f t="shared" si="194"/>
        <v>3L</v>
      </c>
      <c r="Y377" s="13" t="str">
        <f t="shared" si="194"/>
        <v>3K</v>
      </c>
      <c r="AA377" s="13" t="str">
        <f t="shared" ca="1" si="168"/>
        <v/>
      </c>
      <c r="AB377" s="13" t="str">
        <f t="shared" ca="1" si="169"/>
        <v/>
      </c>
      <c r="AC377" s="13" t="str">
        <f t="shared" ca="1" si="170"/>
        <v/>
      </c>
      <c r="AD377" s="13" t="str">
        <f t="shared" ca="1" si="171"/>
        <v/>
      </c>
      <c r="AE377" s="13" t="str">
        <f t="shared" ca="1" si="172"/>
        <v/>
      </c>
      <c r="AF377" s="13" t="str">
        <f t="shared" ca="1" si="173"/>
        <v/>
      </c>
      <c r="AG377" s="13" t="str">
        <f t="shared" ca="1" si="174"/>
        <v/>
      </c>
      <c r="AH377" s="13" t="str">
        <f t="shared" ca="1" si="175"/>
        <v/>
      </c>
      <c r="AJ377" s="6" t="str">
        <f t="shared" ca="1" si="176"/>
        <v>3C3H3H</v>
      </c>
      <c r="AK377" s="13" t="str">
        <f t="shared" ca="1" si="177"/>
        <v>3G3G3G</v>
      </c>
      <c r="AL377" s="13" t="str">
        <f t="shared" ca="1" si="178"/>
        <v>3B3E3B</v>
      </c>
      <c r="AM377" s="13" t="str">
        <f t="shared" ca="1" si="179"/>
        <v>3D3C3D</v>
      </c>
      <c r="AN377" s="13" t="str">
        <f t="shared" ca="1" si="180"/>
        <v>3H3A3A</v>
      </c>
      <c r="AO377" s="13" t="str">
        <f t="shared" ca="1" si="181"/>
        <v>3F3F3F</v>
      </c>
      <c r="AP377" s="13" t="str">
        <f t="shared" ca="1" si="182"/>
        <v>3E3D3E</v>
      </c>
      <c r="AQ377" s="58" t="str">
        <f t="shared" ca="1" si="183"/>
        <v>3I3I3I</v>
      </c>
    </row>
    <row r="378" spans="1:43" x14ac:dyDescent="0.2">
      <c r="A378" t="s">
        <v>1519</v>
      </c>
      <c r="D378" s="13">
        <f t="shared" ca="1" si="193"/>
        <v>1</v>
      </c>
      <c r="E378" s="13">
        <f t="shared" ca="1" si="193"/>
        <v>1</v>
      </c>
      <c r="F378" s="13">
        <f t="shared" ca="1" si="193"/>
        <v>1</v>
      </c>
      <c r="G378" s="13">
        <f t="shared" si="193"/>
        <v>0</v>
      </c>
      <c r="H378" s="13">
        <f t="shared" si="193"/>
        <v>0</v>
      </c>
      <c r="I378" s="13">
        <f t="shared" si="193"/>
        <v>0</v>
      </c>
      <c r="J378" s="13">
        <f t="shared" ca="1" si="193"/>
        <v>1</v>
      </c>
      <c r="K378" s="13">
        <f t="shared" ca="1" si="193"/>
        <v>1</v>
      </c>
      <c r="L378" s="13">
        <f t="shared" ca="1" si="193"/>
        <v>1</v>
      </c>
      <c r="M378" s="13">
        <f t="shared" ca="1" si="193"/>
        <v>0</v>
      </c>
      <c r="N378" s="13">
        <f t="shared" si="193"/>
        <v>0</v>
      </c>
      <c r="O378" s="13">
        <f t="shared" ca="1" si="193"/>
        <v>0</v>
      </c>
      <c r="P378" s="13">
        <f t="shared" ca="1" si="166"/>
        <v>6</v>
      </c>
      <c r="Q378">
        <f t="shared" si="190"/>
        <v>3</v>
      </c>
      <c r="R378" s="13" t="str">
        <f t="shared" si="194"/>
        <v>3H</v>
      </c>
      <c r="S378" s="13" t="str">
        <f t="shared" si="194"/>
        <v>3J</v>
      </c>
      <c r="T378" s="13" t="str">
        <f t="shared" si="194"/>
        <v>3B</v>
      </c>
      <c r="U378" s="13" t="str">
        <f t="shared" si="194"/>
        <v>3C</v>
      </c>
      <c r="V378" s="13" t="str">
        <f t="shared" si="194"/>
        <v>3A</v>
      </c>
      <c r="W378" s="13" t="str">
        <f t="shared" si="194"/>
        <v>3G</v>
      </c>
      <c r="X378" s="13" t="str">
        <f t="shared" si="194"/>
        <v>3L</v>
      </c>
      <c r="Y378" s="13" t="str">
        <f t="shared" si="194"/>
        <v>3I</v>
      </c>
      <c r="AA378" s="13" t="str">
        <f t="shared" ca="1" si="168"/>
        <v/>
      </c>
      <c r="AB378" s="13" t="str">
        <f t="shared" ca="1" si="169"/>
        <v/>
      </c>
      <c r="AC378" s="13" t="str">
        <f t="shared" ca="1" si="170"/>
        <v/>
      </c>
      <c r="AD378" s="13" t="str">
        <f t="shared" ca="1" si="171"/>
        <v/>
      </c>
      <c r="AE378" s="13" t="str">
        <f t="shared" ca="1" si="172"/>
        <v/>
      </c>
      <c r="AF378" s="13" t="str">
        <f t="shared" ca="1" si="173"/>
        <v/>
      </c>
      <c r="AG378" s="13" t="str">
        <f t="shared" ca="1" si="174"/>
        <v/>
      </c>
      <c r="AH378" s="13" t="str">
        <f t="shared" ca="1" si="175"/>
        <v/>
      </c>
      <c r="AJ378" s="6" t="str">
        <f t="shared" ca="1" si="176"/>
        <v>3C3H3H</v>
      </c>
      <c r="AK378" s="13" t="str">
        <f t="shared" ca="1" si="177"/>
        <v>3G3G3G</v>
      </c>
      <c r="AL378" s="13" t="str">
        <f t="shared" ca="1" si="178"/>
        <v>3B3E3B</v>
      </c>
      <c r="AM378" s="13" t="str">
        <f t="shared" ca="1" si="179"/>
        <v>3D3C3D</v>
      </c>
      <c r="AN378" s="13" t="str">
        <f t="shared" ca="1" si="180"/>
        <v>3H3A3A</v>
      </c>
      <c r="AO378" s="13" t="str">
        <f t="shared" ca="1" si="181"/>
        <v>3F3F3F</v>
      </c>
      <c r="AP378" s="13" t="str">
        <f t="shared" ca="1" si="182"/>
        <v>3E3D3E</v>
      </c>
      <c r="AQ378" s="58" t="str">
        <f t="shared" ca="1" si="183"/>
        <v>3I3I3I</v>
      </c>
    </row>
    <row r="379" spans="1:43" x14ac:dyDescent="0.2">
      <c r="A379" t="s">
        <v>1520</v>
      </c>
      <c r="D379" s="13">
        <f t="shared" ca="1" si="193"/>
        <v>1</v>
      </c>
      <c r="E379" s="13">
        <f t="shared" ca="1" si="193"/>
        <v>1</v>
      </c>
      <c r="F379" s="13">
        <f t="shared" ca="1" si="193"/>
        <v>1</v>
      </c>
      <c r="G379" s="13">
        <f t="shared" si="193"/>
        <v>0</v>
      </c>
      <c r="H379" s="13">
        <f t="shared" si="193"/>
        <v>0</v>
      </c>
      <c r="I379" s="13">
        <f t="shared" si="193"/>
        <v>0</v>
      </c>
      <c r="J379" s="13">
        <f t="shared" ca="1" si="193"/>
        <v>1</v>
      </c>
      <c r="K379" s="13">
        <f t="shared" ca="1" si="193"/>
        <v>1</v>
      </c>
      <c r="L379" s="13">
        <f t="shared" ca="1" si="193"/>
        <v>1</v>
      </c>
      <c r="M379" s="13">
        <f t="shared" ca="1" si="193"/>
        <v>0</v>
      </c>
      <c r="N379" s="13">
        <f t="shared" ca="1" si="193"/>
        <v>0</v>
      </c>
      <c r="O379" s="13">
        <f t="shared" si="193"/>
        <v>0</v>
      </c>
      <c r="P379" s="13">
        <f t="shared" ca="1" si="166"/>
        <v>6</v>
      </c>
      <c r="Q379">
        <f t="shared" si="190"/>
        <v>3</v>
      </c>
      <c r="R379" s="13" t="str">
        <f t="shared" si="194"/>
        <v>3H</v>
      </c>
      <c r="S379" s="13" t="str">
        <f t="shared" si="194"/>
        <v>3J</v>
      </c>
      <c r="T379" s="13" t="str">
        <f t="shared" si="194"/>
        <v>3B</v>
      </c>
      <c r="U379" s="13" t="str">
        <f t="shared" si="194"/>
        <v>3C</v>
      </c>
      <c r="V379" s="13" t="str">
        <f t="shared" si="194"/>
        <v>3A</v>
      </c>
      <c r="W379" s="13" t="str">
        <f t="shared" si="194"/>
        <v>3G</v>
      </c>
      <c r="X379" s="13" t="str">
        <f t="shared" si="194"/>
        <v>3I</v>
      </c>
      <c r="Y379" s="13" t="str">
        <f t="shared" si="194"/>
        <v>3K</v>
      </c>
      <c r="AA379" s="13" t="str">
        <f t="shared" ca="1" si="168"/>
        <v/>
      </c>
      <c r="AB379" s="13" t="str">
        <f t="shared" ca="1" si="169"/>
        <v/>
      </c>
      <c r="AC379" s="13" t="str">
        <f t="shared" ca="1" si="170"/>
        <v/>
      </c>
      <c r="AD379" s="13" t="str">
        <f t="shared" ca="1" si="171"/>
        <v/>
      </c>
      <c r="AE379" s="13" t="str">
        <f t="shared" ca="1" si="172"/>
        <v/>
      </c>
      <c r="AF379" s="13" t="str">
        <f t="shared" ca="1" si="173"/>
        <v/>
      </c>
      <c r="AG379" s="13" t="str">
        <f t="shared" ca="1" si="174"/>
        <v/>
      </c>
      <c r="AH379" s="13" t="str">
        <f t="shared" ca="1" si="175"/>
        <v/>
      </c>
      <c r="AJ379" s="6" t="str">
        <f t="shared" ca="1" si="176"/>
        <v>3C3H3H</v>
      </c>
      <c r="AK379" s="13" t="str">
        <f t="shared" ca="1" si="177"/>
        <v>3G3G3G</v>
      </c>
      <c r="AL379" s="13" t="str">
        <f t="shared" ca="1" si="178"/>
        <v>3B3E3B</v>
      </c>
      <c r="AM379" s="13" t="str">
        <f t="shared" ca="1" si="179"/>
        <v>3D3C3D</v>
      </c>
      <c r="AN379" s="13" t="str">
        <f t="shared" ca="1" si="180"/>
        <v>3H3A3A</v>
      </c>
      <c r="AO379" s="13" t="str">
        <f t="shared" ca="1" si="181"/>
        <v>3F3F3F</v>
      </c>
      <c r="AP379" s="13" t="str">
        <f t="shared" ca="1" si="182"/>
        <v>3E3D3E</v>
      </c>
      <c r="AQ379" s="58" t="str">
        <f t="shared" ca="1" si="183"/>
        <v>3I3I3I</v>
      </c>
    </row>
    <row r="380" spans="1:43" x14ac:dyDescent="0.2">
      <c r="A380" t="s">
        <v>1521</v>
      </c>
      <c r="D380" s="13">
        <f t="shared" ca="1" si="193"/>
        <v>1</v>
      </c>
      <c r="E380" s="13">
        <f t="shared" ca="1" si="193"/>
        <v>1</v>
      </c>
      <c r="F380" s="13">
        <f t="shared" ca="1" si="193"/>
        <v>1</v>
      </c>
      <c r="G380" s="13">
        <f t="shared" si="193"/>
        <v>0</v>
      </c>
      <c r="H380" s="13">
        <f t="shared" si="193"/>
        <v>0</v>
      </c>
      <c r="I380" s="13">
        <f t="shared" ca="1" si="193"/>
        <v>1</v>
      </c>
      <c r="J380" s="13">
        <f t="shared" si="193"/>
        <v>0</v>
      </c>
      <c r="K380" s="13">
        <f t="shared" si="193"/>
        <v>0</v>
      </c>
      <c r="L380" s="13">
        <f t="shared" ca="1" si="193"/>
        <v>1</v>
      </c>
      <c r="M380" s="13">
        <f t="shared" ca="1" si="193"/>
        <v>0</v>
      </c>
      <c r="N380" s="13">
        <f t="shared" ca="1" si="193"/>
        <v>0</v>
      </c>
      <c r="O380" s="13">
        <f t="shared" ca="1" si="193"/>
        <v>0</v>
      </c>
      <c r="P380" s="13">
        <f t="shared" ca="1" si="166"/>
        <v>5</v>
      </c>
      <c r="Q380">
        <f t="shared" si="190"/>
        <v>3</v>
      </c>
      <c r="R380" s="13" t="str">
        <f t="shared" si="194"/>
        <v>3I</v>
      </c>
      <c r="S380" s="13" t="str">
        <f t="shared" si="194"/>
        <v>3J</v>
      </c>
      <c r="T380" s="13" t="str">
        <f t="shared" si="194"/>
        <v>3B</v>
      </c>
      <c r="U380" s="13" t="str">
        <f t="shared" si="194"/>
        <v>3C</v>
      </c>
      <c r="V380" s="13" t="str">
        <f t="shared" si="194"/>
        <v>3A</v>
      </c>
      <c r="W380" s="13" t="str">
        <f t="shared" si="194"/>
        <v>3F</v>
      </c>
      <c r="X380" s="13" t="str">
        <f t="shared" si="194"/>
        <v>3L</v>
      </c>
      <c r="Y380" s="13" t="str">
        <f t="shared" si="194"/>
        <v>3K</v>
      </c>
      <c r="AA380" s="13" t="str">
        <f t="shared" ca="1" si="168"/>
        <v/>
      </c>
      <c r="AB380" s="13" t="str">
        <f t="shared" ca="1" si="169"/>
        <v/>
      </c>
      <c r="AC380" s="13" t="str">
        <f t="shared" ca="1" si="170"/>
        <v/>
      </c>
      <c r="AD380" s="13" t="str">
        <f t="shared" ca="1" si="171"/>
        <v/>
      </c>
      <c r="AE380" s="13" t="str">
        <f t="shared" ca="1" si="172"/>
        <v/>
      </c>
      <c r="AF380" s="13" t="str">
        <f t="shared" ca="1" si="173"/>
        <v/>
      </c>
      <c r="AG380" s="13" t="str">
        <f t="shared" ca="1" si="174"/>
        <v/>
      </c>
      <c r="AH380" s="13" t="str">
        <f t="shared" ca="1" si="175"/>
        <v/>
      </c>
      <c r="AJ380" s="6" t="str">
        <f t="shared" ca="1" si="176"/>
        <v>3C3H3H</v>
      </c>
      <c r="AK380" s="13" t="str">
        <f t="shared" ca="1" si="177"/>
        <v>3G3G3G</v>
      </c>
      <c r="AL380" s="13" t="str">
        <f t="shared" ca="1" si="178"/>
        <v>3B3E3B</v>
      </c>
      <c r="AM380" s="13" t="str">
        <f t="shared" ca="1" si="179"/>
        <v>3D3C3D</v>
      </c>
      <c r="AN380" s="13" t="str">
        <f t="shared" ca="1" si="180"/>
        <v>3H3A3A</v>
      </c>
      <c r="AO380" s="13" t="str">
        <f t="shared" ca="1" si="181"/>
        <v>3F3F3F</v>
      </c>
      <c r="AP380" s="13" t="str">
        <f t="shared" ca="1" si="182"/>
        <v>3E3D3E</v>
      </c>
      <c r="AQ380" s="58" t="str">
        <f t="shared" ca="1" si="183"/>
        <v>3I3I3I</v>
      </c>
    </row>
    <row r="381" spans="1:43" x14ac:dyDescent="0.2">
      <c r="A381" t="s">
        <v>1522</v>
      </c>
      <c r="D381" s="13">
        <f t="shared" ca="1" si="193"/>
        <v>1</v>
      </c>
      <c r="E381" s="13">
        <f t="shared" ca="1" si="193"/>
        <v>1</v>
      </c>
      <c r="F381" s="13">
        <f t="shared" ca="1" si="193"/>
        <v>1</v>
      </c>
      <c r="G381" s="13">
        <f t="shared" si="193"/>
        <v>0</v>
      </c>
      <c r="H381" s="13">
        <f t="shared" si="193"/>
        <v>0</v>
      </c>
      <c r="I381" s="13">
        <f t="shared" ca="1" si="193"/>
        <v>1</v>
      </c>
      <c r="J381" s="13">
        <f t="shared" si="193"/>
        <v>0</v>
      </c>
      <c r="K381" s="13">
        <f t="shared" ca="1" si="193"/>
        <v>1</v>
      </c>
      <c r="L381" s="13">
        <f t="shared" si="193"/>
        <v>0</v>
      </c>
      <c r="M381" s="13">
        <f t="shared" ca="1" si="193"/>
        <v>0</v>
      </c>
      <c r="N381" s="13">
        <f t="shared" ca="1" si="193"/>
        <v>0</v>
      </c>
      <c r="O381" s="13">
        <f t="shared" ca="1" si="193"/>
        <v>0</v>
      </c>
      <c r="P381" s="13">
        <f t="shared" ca="1" si="166"/>
        <v>5</v>
      </c>
      <c r="Q381">
        <f t="shared" si="190"/>
        <v>3</v>
      </c>
      <c r="R381" s="13" t="str">
        <f t="shared" si="194"/>
        <v>3H</v>
      </c>
      <c r="S381" s="13" t="str">
        <f t="shared" si="194"/>
        <v>3J</v>
      </c>
      <c r="T381" s="13" t="str">
        <f t="shared" si="194"/>
        <v>3B</v>
      </c>
      <c r="U381" s="13" t="str">
        <f t="shared" si="194"/>
        <v>3C</v>
      </c>
      <c r="V381" s="13" t="str">
        <f t="shared" si="194"/>
        <v>3A</v>
      </c>
      <c r="W381" s="13" t="str">
        <f t="shared" si="194"/>
        <v>3F</v>
      </c>
      <c r="X381" s="13" t="str">
        <f t="shared" si="194"/>
        <v>3L</v>
      </c>
      <c r="Y381" s="13" t="str">
        <f t="shared" si="194"/>
        <v>3K</v>
      </c>
      <c r="AA381" s="13" t="str">
        <f t="shared" ca="1" si="168"/>
        <v/>
      </c>
      <c r="AB381" s="13" t="str">
        <f t="shared" ca="1" si="169"/>
        <v/>
      </c>
      <c r="AC381" s="13" t="str">
        <f t="shared" ca="1" si="170"/>
        <v/>
      </c>
      <c r="AD381" s="13" t="str">
        <f t="shared" ca="1" si="171"/>
        <v/>
      </c>
      <c r="AE381" s="13" t="str">
        <f t="shared" ca="1" si="172"/>
        <v/>
      </c>
      <c r="AF381" s="13" t="str">
        <f t="shared" ca="1" si="173"/>
        <v/>
      </c>
      <c r="AG381" s="13" t="str">
        <f t="shared" ca="1" si="174"/>
        <v/>
      </c>
      <c r="AH381" s="13" t="str">
        <f t="shared" ca="1" si="175"/>
        <v/>
      </c>
      <c r="AJ381" s="6" t="str">
        <f t="shared" ca="1" si="176"/>
        <v>3C3H3H</v>
      </c>
      <c r="AK381" s="13" t="str">
        <f t="shared" ca="1" si="177"/>
        <v>3G3G3G</v>
      </c>
      <c r="AL381" s="13" t="str">
        <f t="shared" ca="1" si="178"/>
        <v>3B3E3B</v>
      </c>
      <c r="AM381" s="13" t="str">
        <f t="shared" ca="1" si="179"/>
        <v>3D3C3D</v>
      </c>
      <c r="AN381" s="13" t="str">
        <f t="shared" ca="1" si="180"/>
        <v>3H3A3A</v>
      </c>
      <c r="AO381" s="13" t="str">
        <f t="shared" ca="1" si="181"/>
        <v>3F3F3F</v>
      </c>
      <c r="AP381" s="13" t="str">
        <f t="shared" ca="1" si="182"/>
        <v>3E3D3E</v>
      </c>
      <c r="AQ381" s="58" t="str">
        <f t="shared" ca="1" si="183"/>
        <v>3I3I3I</v>
      </c>
    </row>
    <row r="382" spans="1:43" x14ac:dyDescent="0.2">
      <c r="A382" t="s">
        <v>1523</v>
      </c>
      <c r="D382" s="13">
        <f t="shared" ca="1" si="193"/>
        <v>1</v>
      </c>
      <c r="E382" s="13">
        <f t="shared" ca="1" si="193"/>
        <v>1</v>
      </c>
      <c r="F382" s="13">
        <f t="shared" ca="1" si="193"/>
        <v>1</v>
      </c>
      <c r="G382" s="13">
        <f t="shared" si="193"/>
        <v>0</v>
      </c>
      <c r="H382" s="13">
        <f t="shared" si="193"/>
        <v>0</v>
      </c>
      <c r="I382" s="13">
        <f t="shared" ca="1" si="193"/>
        <v>1</v>
      </c>
      <c r="J382" s="13">
        <f t="shared" si="193"/>
        <v>0</v>
      </c>
      <c r="K382" s="13">
        <f t="shared" ca="1" si="193"/>
        <v>1</v>
      </c>
      <c r="L382" s="13">
        <f t="shared" ca="1" si="193"/>
        <v>1</v>
      </c>
      <c r="M382" s="13">
        <f t="shared" si="193"/>
        <v>0</v>
      </c>
      <c r="N382" s="13">
        <f t="shared" ca="1" si="193"/>
        <v>0</v>
      </c>
      <c r="O382" s="13">
        <f t="shared" ca="1" si="193"/>
        <v>0</v>
      </c>
      <c r="P382" s="13">
        <f t="shared" ca="1" si="166"/>
        <v>6</v>
      </c>
      <c r="Q382">
        <f t="shared" si="190"/>
        <v>3</v>
      </c>
      <c r="R382" s="13" t="str">
        <f t="shared" si="194"/>
        <v>3H</v>
      </c>
      <c r="S382" s="13" t="str">
        <f t="shared" si="194"/>
        <v>3I</v>
      </c>
      <c r="T382" s="13" t="str">
        <f t="shared" si="194"/>
        <v>3B</v>
      </c>
      <c r="U382" s="13" t="str">
        <f t="shared" si="194"/>
        <v>3C</v>
      </c>
      <c r="V382" s="13" t="str">
        <f t="shared" si="194"/>
        <v>3A</v>
      </c>
      <c r="W382" s="13" t="str">
        <f t="shared" si="194"/>
        <v>3F</v>
      </c>
      <c r="X382" s="13" t="str">
        <f t="shared" si="194"/>
        <v>3L</v>
      </c>
      <c r="Y382" s="13" t="str">
        <f t="shared" si="194"/>
        <v>3K</v>
      </c>
      <c r="AA382" s="13" t="str">
        <f t="shared" ca="1" si="168"/>
        <v/>
      </c>
      <c r="AB382" s="13" t="str">
        <f t="shared" ca="1" si="169"/>
        <v/>
      </c>
      <c r="AC382" s="13" t="str">
        <f t="shared" ca="1" si="170"/>
        <v/>
      </c>
      <c r="AD382" s="13" t="str">
        <f t="shared" ca="1" si="171"/>
        <v/>
      </c>
      <c r="AE382" s="13" t="str">
        <f t="shared" ca="1" si="172"/>
        <v/>
      </c>
      <c r="AF382" s="13" t="str">
        <f t="shared" ca="1" si="173"/>
        <v/>
      </c>
      <c r="AG382" s="13" t="str">
        <f t="shared" ca="1" si="174"/>
        <v/>
      </c>
      <c r="AH382" s="13" t="str">
        <f t="shared" ca="1" si="175"/>
        <v/>
      </c>
      <c r="AJ382" s="6" t="str">
        <f t="shared" ca="1" si="176"/>
        <v>3C3H3H</v>
      </c>
      <c r="AK382" s="13" t="str">
        <f t="shared" ca="1" si="177"/>
        <v>3G3G3G</v>
      </c>
      <c r="AL382" s="13" t="str">
        <f t="shared" ca="1" si="178"/>
        <v>3B3E3B</v>
      </c>
      <c r="AM382" s="13" t="str">
        <f t="shared" ca="1" si="179"/>
        <v>3D3C3D</v>
      </c>
      <c r="AN382" s="13" t="str">
        <f t="shared" ca="1" si="180"/>
        <v>3H3A3A</v>
      </c>
      <c r="AO382" s="13" t="str">
        <f t="shared" ca="1" si="181"/>
        <v>3F3F3F</v>
      </c>
      <c r="AP382" s="13" t="str">
        <f t="shared" ca="1" si="182"/>
        <v>3E3D3E</v>
      </c>
      <c r="AQ382" s="58" t="str">
        <f t="shared" ca="1" si="183"/>
        <v>3I3I3I</v>
      </c>
    </row>
    <row r="383" spans="1:43" x14ac:dyDescent="0.2">
      <c r="A383" t="s">
        <v>1524</v>
      </c>
      <c r="D383" s="13">
        <f t="shared" ca="1" si="193"/>
        <v>1</v>
      </c>
      <c r="E383" s="13">
        <f t="shared" ca="1" si="193"/>
        <v>1</v>
      </c>
      <c r="F383" s="13">
        <f t="shared" ca="1" si="193"/>
        <v>1</v>
      </c>
      <c r="G383" s="13">
        <f t="shared" si="193"/>
        <v>0</v>
      </c>
      <c r="H383" s="13">
        <f t="shared" si="193"/>
        <v>0</v>
      </c>
      <c r="I383" s="13">
        <f t="shared" ca="1" si="193"/>
        <v>1</v>
      </c>
      <c r="J383" s="13">
        <f t="shared" si="193"/>
        <v>0</v>
      </c>
      <c r="K383" s="13">
        <f t="shared" ca="1" si="193"/>
        <v>1</v>
      </c>
      <c r="L383" s="13">
        <f t="shared" ca="1" si="193"/>
        <v>1</v>
      </c>
      <c r="M383" s="13">
        <f t="shared" ca="1" si="193"/>
        <v>0</v>
      </c>
      <c r="N383" s="13">
        <f t="shared" si="193"/>
        <v>0</v>
      </c>
      <c r="O383" s="13">
        <f t="shared" ca="1" si="193"/>
        <v>0</v>
      </c>
      <c r="P383" s="13">
        <f t="shared" ca="1" si="166"/>
        <v>6</v>
      </c>
      <c r="Q383">
        <f t="shared" si="190"/>
        <v>3</v>
      </c>
      <c r="R383" s="13" t="str">
        <f t="shared" si="194"/>
        <v>3H</v>
      </c>
      <c r="S383" s="13" t="str">
        <f t="shared" si="194"/>
        <v>3J</v>
      </c>
      <c r="T383" s="13" t="str">
        <f t="shared" si="194"/>
        <v>3B</v>
      </c>
      <c r="U383" s="13" t="str">
        <f t="shared" si="194"/>
        <v>3C</v>
      </c>
      <c r="V383" s="13" t="str">
        <f t="shared" si="194"/>
        <v>3A</v>
      </c>
      <c r="W383" s="13" t="str">
        <f t="shared" si="194"/>
        <v>3F</v>
      </c>
      <c r="X383" s="13" t="str">
        <f t="shared" si="194"/>
        <v>3L</v>
      </c>
      <c r="Y383" s="13" t="str">
        <f t="shared" si="194"/>
        <v>3I</v>
      </c>
      <c r="AA383" s="13" t="str">
        <f t="shared" ca="1" si="168"/>
        <v/>
      </c>
      <c r="AB383" s="13" t="str">
        <f t="shared" ca="1" si="169"/>
        <v/>
      </c>
      <c r="AC383" s="13" t="str">
        <f t="shared" ca="1" si="170"/>
        <v/>
      </c>
      <c r="AD383" s="13" t="str">
        <f t="shared" ca="1" si="171"/>
        <v/>
      </c>
      <c r="AE383" s="13" t="str">
        <f t="shared" ca="1" si="172"/>
        <v/>
      </c>
      <c r="AF383" s="13" t="str">
        <f t="shared" ca="1" si="173"/>
        <v/>
      </c>
      <c r="AG383" s="13" t="str">
        <f t="shared" ca="1" si="174"/>
        <v/>
      </c>
      <c r="AH383" s="13" t="str">
        <f t="shared" ca="1" si="175"/>
        <v/>
      </c>
      <c r="AJ383" s="6" t="str">
        <f t="shared" ca="1" si="176"/>
        <v>3C3H3H</v>
      </c>
      <c r="AK383" s="13" t="str">
        <f t="shared" ca="1" si="177"/>
        <v>3G3G3G</v>
      </c>
      <c r="AL383" s="13" t="str">
        <f t="shared" ca="1" si="178"/>
        <v>3B3E3B</v>
      </c>
      <c r="AM383" s="13" t="str">
        <f t="shared" ca="1" si="179"/>
        <v>3D3C3D</v>
      </c>
      <c r="AN383" s="13" t="str">
        <f t="shared" ca="1" si="180"/>
        <v>3H3A3A</v>
      </c>
      <c r="AO383" s="13" t="str">
        <f t="shared" ca="1" si="181"/>
        <v>3F3F3F</v>
      </c>
      <c r="AP383" s="13" t="str">
        <f t="shared" ca="1" si="182"/>
        <v>3E3D3E</v>
      </c>
      <c r="AQ383" s="58" t="str">
        <f t="shared" ca="1" si="183"/>
        <v>3I3I3I</v>
      </c>
    </row>
    <row r="384" spans="1:43" x14ac:dyDescent="0.2">
      <c r="A384" t="s">
        <v>1525</v>
      </c>
      <c r="D384" s="13">
        <f t="shared" ca="1" si="193"/>
        <v>1</v>
      </c>
      <c r="E384" s="13">
        <f t="shared" ca="1" si="193"/>
        <v>1</v>
      </c>
      <c r="F384" s="13">
        <f t="shared" ca="1" si="193"/>
        <v>1</v>
      </c>
      <c r="G384" s="13">
        <f t="shared" si="193"/>
        <v>0</v>
      </c>
      <c r="H384" s="13">
        <f t="shared" si="193"/>
        <v>0</v>
      </c>
      <c r="I384" s="13">
        <f t="shared" ca="1" si="193"/>
        <v>1</v>
      </c>
      <c r="J384" s="13">
        <f t="shared" si="193"/>
        <v>0</v>
      </c>
      <c r="K384" s="13">
        <f t="shared" ca="1" si="193"/>
        <v>1</v>
      </c>
      <c r="L384" s="13">
        <f t="shared" ca="1" si="193"/>
        <v>1</v>
      </c>
      <c r="M384" s="13">
        <f t="shared" ca="1" si="193"/>
        <v>0</v>
      </c>
      <c r="N384" s="13">
        <f t="shared" ca="1" si="193"/>
        <v>0</v>
      </c>
      <c r="O384" s="13">
        <f t="shared" si="193"/>
        <v>0</v>
      </c>
      <c r="P384" s="13">
        <f t="shared" ca="1" si="166"/>
        <v>6</v>
      </c>
      <c r="Q384">
        <f t="shared" si="190"/>
        <v>3</v>
      </c>
      <c r="R384" s="13" t="str">
        <f t="shared" si="194"/>
        <v>3H</v>
      </c>
      <c r="S384" s="13" t="str">
        <f t="shared" si="194"/>
        <v>3J</v>
      </c>
      <c r="T384" s="13" t="str">
        <f t="shared" si="194"/>
        <v>3B</v>
      </c>
      <c r="U384" s="13" t="str">
        <f t="shared" si="194"/>
        <v>3C</v>
      </c>
      <c r="V384" s="13" t="str">
        <f t="shared" si="194"/>
        <v>3A</v>
      </c>
      <c r="W384" s="13" t="str">
        <f t="shared" si="194"/>
        <v>3F</v>
      </c>
      <c r="X384" s="13" t="str">
        <f t="shared" si="194"/>
        <v>3I</v>
      </c>
      <c r="Y384" s="13" t="str">
        <f t="shared" si="194"/>
        <v>3K</v>
      </c>
      <c r="AA384" s="13" t="str">
        <f t="shared" ca="1" si="168"/>
        <v/>
      </c>
      <c r="AB384" s="13" t="str">
        <f t="shared" ca="1" si="169"/>
        <v/>
      </c>
      <c r="AC384" s="13" t="str">
        <f t="shared" ca="1" si="170"/>
        <v/>
      </c>
      <c r="AD384" s="13" t="str">
        <f t="shared" ca="1" si="171"/>
        <v/>
      </c>
      <c r="AE384" s="13" t="str">
        <f t="shared" ca="1" si="172"/>
        <v/>
      </c>
      <c r="AF384" s="13" t="str">
        <f t="shared" ca="1" si="173"/>
        <v/>
      </c>
      <c r="AG384" s="13" t="str">
        <f t="shared" ca="1" si="174"/>
        <v/>
      </c>
      <c r="AH384" s="13" t="str">
        <f t="shared" ca="1" si="175"/>
        <v/>
      </c>
      <c r="AJ384" s="6" t="str">
        <f t="shared" ca="1" si="176"/>
        <v>3C3H3H</v>
      </c>
      <c r="AK384" s="13" t="str">
        <f t="shared" ca="1" si="177"/>
        <v>3G3G3G</v>
      </c>
      <c r="AL384" s="13" t="str">
        <f t="shared" ca="1" si="178"/>
        <v>3B3E3B</v>
      </c>
      <c r="AM384" s="13" t="str">
        <f t="shared" ca="1" si="179"/>
        <v>3D3C3D</v>
      </c>
      <c r="AN384" s="13" t="str">
        <f t="shared" ca="1" si="180"/>
        <v>3H3A3A</v>
      </c>
      <c r="AO384" s="13" t="str">
        <f t="shared" ca="1" si="181"/>
        <v>3F3F3F</v>
      </c>
      <c r="AP384" s="13" t="str">
        <f t="shared" ca="1" si="182"/>
        <v>3E3D3E</v>
      </c>
      <c r="AQ384" s="58" t="str">
        <f t="shared" ca="1" si="183"/>
        <v>3I3I3I</v>
      </c>
    </row>
    <row r="385" spans="1:43" x14ac:dyDescent="0.2">
      <c r="A385" t="s">
        <v>1526</v>
      </c>
      <c r="D385" s="13">
        <f t="shared" ref="D385:O394" ca="1" si="195">IF(IFERROR(FIND(D$3,$A385),0)&gt;0,D$4,0)</f>
        <v>1</v>
      </c>
      <c r="E385" s="13">
        <f t="shared" ca="1" si="195"/>
        <v>1</v>
      </c>
      <c r="F385" s="13">
        <f t="shared" ca="1" si="195"/>
        <v>1</v>
      </c>
      <c r="G385" s="13">
        <f t="shared" si="195"/>
        <v>0</v>
      </c>
      <c r="H385" s="13">
        <f t="shared" si="195"/>
        <v>0</v>
      </c>
      <c r="I385" s="13">
        <f t="shared" ca="1" si="195"/>
        <v>1</v>
      </c>
      <c r="J385" s="13">
        <f t="shared" ca="1" si="195"/>
        <v>1</v>
      </c>
      <c r="K385" s="13">
        <f t="shared" si="195"/>
        <v>0</v>
      </c>
      <c r="L385" s="13">
        <f t="shared" si="195"/>
        <v>0</v>
      </c>
      <c r="M385" s="13">
        <f t="shared" ca="1" si="195"/>
        <v>0</v>
      </c>
      <c r="N385" s="13">
        <f t="shared" ca="1" si="195"/>
        <v>0</v>
      </c>
      <c r="O385" s="13">
        <f t="shared" ca="1" si="195"/>
        <v>0</v>
      </c>
      <c r="P385" s="13">
        <f t="shared" ca="1" si="166"/>
        <v>5</v>
      </c>
      <c r="Q385">
        <f t="shared" si="190"/>
        <v>3</v>
      </c>
      <c r="R385" s="13" t="str">
        <f t="shared" ref="R385:Y394" si="196">RIGHT(LEFT($A385,R$3+$Q385),2)</f>
        <v>3C</v>
      </c>
      <c r="S385" s="13" t="str">
        <f t="shared" si="196"/>
        <v>3J</v>
      </c>
      <c r="T385" s="13" t="str">
        <f t="shared" si="196"/>
        <v>3B</v>
      </c>
      <c r="U385" s="13" t="str">
        <f t="shared" si="196"/>
        <v>3F</v>
      </c>
      <c r="V385" s="13" t="str">
        <f t="shared" si="196"/>
        <v>3A</v>
      </c>
      <c r="W385" s="13" t="str">
        <f t="shared" si="196"/>
        <v>3G</v>
      </c>
      <c r="X385" s="13" t="str">
        <f t="shared" si="196"/>
        <v>3L</v>
      </c>
      <c r="Y385" s="13" t="str">
        <f t="shared" si="196"/>
        <v>3K</v>
      </c>
      <c r="AA385" s="13" t="str">
        <f t="shared" ca="1" si="168"/>
        <v/>
      </c>
      <c r="AB385" s="13" t="str">
        <f t="shared" ca="1" si="169"/>
        <v/>
      </c>
      <c r="AC385" s="13" t="str">
        <f t="shared" ca="1" si="170"/>
        <v/>
      </c>
      <c r="AD385" s="13" t="str">
        <f t="shared" ca="1" si="171"/>
        <v/>
      </c>
      <c r="AE385" s="13" t="str">
        <f t="shared" ca="1" si="172"/>
        <v/>
      </c>
      <c r="AF385" s="13" t="str">
        <f t="shared" ca="1" si="173"/>
        <v/>
      </c>
      <c r="AG385" s="13" t="str">
        <f t="shared" ca="1" si="174"/>
        <v/>
      </c>
      <c r="AH385" s="13" t="str">
        <f t="shared" ca="1" si="175"/>
        <v/>
      </c>
      <c r="AJ385" s="6" t="str">
        <f t="shared" ca="1" si="176"/>
        <v>3C3H3H</v>
      </c>
      <c r="AK385" s="13" t="str">
        <f t="shared" ca="1" si="177"/>
        <v>3G3G3G</v>
      </c>
      <c r="AL385" s="13" t="str">
        <f t="shared" ca="1" si="178"/>
        <v>3B3E3B</v>
      </c>
      <c r="AM385" s="13" t="str">
        <f t="shared" ca="1" si="179"/>
        <v>3D3C3D</v>
      </c>
      <c r="AN385" s="13" t="str">
        <f t="shared" ca="1" si="180"/>
        <v>3H3A3A</v>
      </c>
      <c r="AO385" s="13" t="str">
        <f t="shared" ca="1" si="181"/>
        <v>3F3F3F</v>
      </c>
      <c r="AP385" s="13" t="str">
        <f t="shared" ca="1" si="182"/>
        <v>3E3D3E</v>
      </c>
      <c r="AQ385" s="58" t="str">
        <f t="shared" ca="1" si="183"/>
        <v>3I3I3I</v>
      </c>
    </row>
    <row r="386" spans="1:43" x14ac:dyDescent="0.2">
      <c r="A386" t="s">
        <v>1527</v>
      </c>
      <c r="D386" s="13">
        <f t="shared" ca="1" si="195"/>
        <v>1</v>
      </c>
      <c r="E386" s="13">
        <f t="shared" ca="1" si="195"/>
        <v>1</v>
      </c>
      <c r="F386" s="13">
        <f t="shared" ca="1" si="195"/>
        <v>1</v>
      </c>
      <c r="G386" s="13">
        <f t="shared" si="195"/>
        <v>0</v>
      </c>
      <c r="H386" s="13">
        <f t="shared" si="195"/>
        <v>0</v>
      </c>
      <c r="I386" s="13">
        <f t="shared" ca="1" si="195"/>
        <v>1</v>
      </c>
      <c r="J386" s="13">
        <f t="shared" ca="1" si="195"/>
        <v>1</v>
      </c>
      <c r="K386" s="13">
        <f t="shared" si="195"/>
        <v>0</v>
      </c>
      <c r="L386" s="13">
        <f t="shared" ca="1" si="195"/>
        <v>1</v>
      </c>
      <c r="M386" s="13">
        <f t="shared" si="195"/>
        <v>0</v>
      </c>
      <c r="N386" s="13">
        <f t="shared" ca="1" si="195"/>
        <v>0</v>
      </c>
      <c r="O386" s="13">
        <f t="shared" ca="1" si="195"/>
        <v>0</v>
      </c>
      <c r="P386" s="13">
        <f t="shared" ca="1" si="166"/>
        <v>6</v>
      </c>
      <c r="Q386">
        <f t="shared" si="190"/>
        <v>3</v>
      </c>
      <c r="R386" s="13" t="str">
        <f t="shared" si="196"/>
        <v>3I</v>
      </c>
      <c r="S386" s="13" t="str">
        <f t="shared" si="196"/>
        <v>3G</v>
      </c>
      <c r="T386" s="13" t="str">
        <f t="shared" si="196"/>
        <v>3B</v>
      </c>
      <c r="U386" s="13" t="str">
        <f t="shared" si="196"/>
        <v>3C</v>
      </c>
      <c r="V386" s="13" t="str">
        <f t="shared" si="196"/>
        <v>3A</v>
      </c>
      <c r="W386" s="13" t="str">
        <f t="shared" si="196"/>
        <v>3F</v>
      </c>
      <c r="X386" s="13" t="str">
        <f t="shared" si="196"/>
        <v>3L</v>
      </c>
      <c r="Y386" s="13" t="str">
        <f t="shared" si="196"/>
        <v>3K</v>
      </c>
      <c r="AA386" s="13" t="str">
        <f t="shared" ca="1" si="168"/>
        <v/>
      </c>
      <c r="AB386" s="13" t="str">
        <f t="shared" ca="1" si="169"/>
        <v/>
      </c>
      <c r="AC386" s="13" t="str">
        <f t="shared" ca="1" si="170"/>
        <v/>
      </c>
      <c r="AD386" s="13" t="str">
        <f t="shared" ca="1" si="171"/>
        <v/>
      </c>
      <c r="AE386" s="13" t="str">
        <f t="shared" ca="1" si="172"/>
        <v/>
      </c>
      <c r="AF386" s="13" t="str">
        <f t="shared" ca="1" si="173"/>
        <v/>
      </c>
      <c r="AG386" s="13" t="str">
        <f t="shared" ca="1" si="174"/>
        <v/>
      </c>
      <c r="AH386" s="13" t="str">
        <f t="shared" ca="1" si="175"/>
        <v/>
      </c>
      <c r="AJ386" s="6" t="str">
        <f t="shared" ca="1" si="176"/>
        <v>3C3H3H</v>
      </c>
      <c r="AK386" s="13" t="str">
        <f t="shared" ca="1" si="177"/>
        <v>3G3G3G</v>
      </c>
      <c r="AL386" s="13" t="str">
        <f t="shared" ca="1" si="178"/>
        <v>3B3E3B</v>
      </c>
      <c r="AM386" s="13" t="str">
        <f t="shared" ca="1" si="179"/>
        <v>3D3C3D</v>
      </c>
      <c r="AN386" s="13" t="str">
        <f t="shared" ca="1" si="180"/>
        <v>3H3A3A</v>
      </c>
      <c r="AO386" s="13" t="str">
        <f t="shared" ca="1" si="181"/>
        <v>3F3F3F</v>
      </c>
      <c r="AP386" s="13" t="str">
        <f t="shared" ca="1" si="182"/>
        <v>3E3D3E</v>
      </c>
      <c r="AQ386" s="58" t="str">
        <f t="shared" ca="1" si="183"/>
        <v>3I3I3I</v>
      </c>
    </row>
    <row r="387" spans="1:43" x14ac:dyDescent="0.2">
      <c r="A387" t="s">
        <v>1528</v>
      </c>
      <c r="D387" s="13">
        <f t="shared" ca="1" si="195"/>
        <v>1</v>
      </c>
      <c r="E387" s="13">
        <f t="shared" ca="1" si="195"/>
        <v>1</v>
      </c>
      <c r="F387" s="13">
        <f t="shared" ca="1" si="195"/>
        <v>1</v>
      </c>
      <c r="G387" s="13">
        <f t="shared" si="195"/>
        <v>0</v>
      </c>
      <c r="H387" s="13">
        <f t="shared" si="195"/>
        <v>0</v>
      </c>
      <c r="I387" s="13">
        <f t="shared" ca="1" si="195"/>
        <v>1</v>
      </c>
      <c r="J387" s="13">
        <f t="shared" ca="1" si="195"/>
        <v>1</v>
      </c>
      <c r="K387" s="13">
        <f t="shared" si="195"/>
        <v>0</v>
      </c>
      <c r="L387" s="13">
        <f t="shared" ca="1" si="195"/>
        <v>1</v>
      </c>
      <c r="M387" s="13">
        <f t="shared" ca="1" si="195"/>
        <v>0</v>
      </c>
      <c r="N387" s="13">
        <f t="shared" si="195"/>
        <v>0</v>
      </c>
      <c r="O387" s="13">
        <f t="shared" ca="1" si="195"/>
        <v>0</v>
      </c>
      <c r="P387" s="13">
        <f t="shared" ca="1" si="166"/>
        <v>6</v>
      </c>
      <c r="Q387">
        <f t="shared" si="190"/>
        <v>3</v>
      </c>
      <c r="R387" s="13" t="str">
        <f t="shared" si="196"/>
        <v>3C</v>
      </c>
      <c r="S387" s="13" t="str">
        <f t="shared" si="196"/>
        <v>3J</v>
      </c>
      <c r="T387" s="13" t="str">
        <f t="shared" si="196"/>
        <v>3B</v>
      </c>
      <c r="U387" s="13" t="str">
        <f t="shared" si="196"/>
        <v>3F</v>
      </c>
      <c r="V387" s="13" t="str">
        <f t="shared" si="196"/>
        <v>3A</v>
      </c>
      <c r="W387" s="13" t="str">
        <f t="shared" si="196"/>
        <v>3G</v>
      </c>
      <c r="X387" s="13" t="str">
        <f t="shared" si="196"/>
        <v>3L</v>
      </c>
      <c r="Y387" s="13" t="str">
        <f t="shared" si="196"/>
        <v>3I</v>
      </c>
      <c r="AA387" s="13" t="str">
        <f t="shared" ca="1" si="168"/>
        <v/>
      </c>
      <c r="AB387" s="13" t="str">
        <f t="shared" ca="1" si="169"/>
        <v/>
      </c>
      <c r="AC387" s="13" t="str">
        <f t="shared" ca="1" si="170"/>
        <v/>
      </c>
      <c r="AD387" s="13" t="str">
        <f t="shared" ca="1" si="171"/>
        <v/>
      </c>
      <c r="AE387" s="13" t="str">
        <f t="shared" ca="1" si="172"/>
        <v/>
      </c>
      <c r="AF387" s="13" t="str">
        <f t="shared" ca="1" si="173"/>
        <v/>
      </c>
      <c r="AG387" s="13" t="str">
        <f t="shared" ca="1" si="174"/>
        <v/>
      </c>
      <c r="AH387" s="13" t="str">
        <f t="shared" ca="1" si="175"/>
        <v/>
      </c>
      <c r="AJ387" s="6" t="str">
        <f t="shared" ca="1" si="176"/>
        <v>3C3H3H</v>
      </c>
      <c r="AK387" s="13" t="str">
        <f t="shared" ca="1" si="177"/>
        <v>3G3G3G</v>
      </c>
      <c r="AL387" s="13" t="str">
        <f t="shared" ca="1" si="178"/>
        <v>3B3E3B</v>
      </c>
      <c r="AM387" s="13" t="str">
        <f t="shared" ca="1" si="179"/>
        <v>3D3C3D</v>
      </c>
      <c r="AN387" s="13" t="str">
        <f t="shared" ca="1" si="180"/>
        <v>3H3A3A</v>
      </c>
      <c r="AO387" s="13" t="str">
        <f t="shared" ca="1" si="181"/>
        <v>3F3F3F</v>
      </c>
      <c r="AP387" s="13" t="str">
        <f t="shared" ca="1" si="182"/>
        <v>3E3D3E</v>
      </c>
      <c r="AQ387" s="58" t="str">
        <f t="shared" ca="1" si="183"/>
        <v>3I3I3I</v>
      </c>
    </row>
    <row r="388" spans="1:43" x14ac:dyDescent="0.2">
      <c r="A388" t="s">
        <v>1529</v>
      </c>
      <c r="D388" s="13">
        <f t="shared" ca="1" si="195"/>
        <v>1</v>
      </c>
      <c r="E388" s="13">
        <f t="shared" ca="1" si="195"/>
        <v>1</v>
      </c>
      <c r="F388" s="13">
        <f t="shared" ca="1" si="195"/>
        <v>1</v>
      </c>
      <c r="G388" s="13">
        <f t="shared" si="195"/>
        <v>0</v>
      </c>
      <c r="H388" s="13">
        <f t="shared" si="195"/>
        <v>0</v>
      </c>
      <c r="I388" s="13">
        <f t="shared" ca="1" si="195"/>
        <v>1</v>
      </c>
      <c r="J388" s="13">
        <f t="shared" ca="1" si="195"/>
        <v>1</v>
      </c>
      <c r="K388" s="13">
        <f t="shared" si="195"/>
        <v>0</v>
      </c>
      <c r="L388" s="13">
        <f t="shared" ca="1" si="195"/>
        <v>1</v>
      </c>
      <c r="M388" s="13">
        <f t="shared" ca="1" si="195"/>
        <v>0</v>
      </c>
      <c r="N388" s="13">
        <f t="shared" ca="1" si="195"/>
        <v>0</v>
      </c>
      <c r="O388" s="13">
        <f t="shared" si="195"/>
        <v>0</v>
      </c>
      <c r="P388" s="13">
        <f t="shared" ca="1" si="166"/>
        <v>6</v>
      </c>
      <c r="Q388">
        <f t="shared" si="190"/>
        <v>3</v>
      </c>
      <c r="R388" s="13" t="str">
        <f t="shared" si="196"/>
        <v>3C</v>
      </c>
      <c r="S388" s="13" t="str">
        <f t="shared" si="196"/>
        <v>3J</v>
      </c>
      <c r="T388" s="13" t="str">
        <f t="shared" si="196"/>
        <v>3B</v>
      </c>
      <c r="U388" s="13" t="str">
        <f t="shared" si="196"/>
        <v>3F</v>
      </c>
      <c r="V388" s="13" t="str">
        <f t="shared" si="196"/>
        <v>3A</v>
      </c>
      <c r="W388" s="13" t="str">
        <f t="shared" si="196"/>
        <v>3G</v>
      </c>
      <c r="X388" s="13" t="str">
        <f t="shared" si="196"/>
        <v>3I</v>
      </c>
      <c r="Y388" s="13" t="str">
        <f t="shared" si="196"/>
        <v>3K</v>
      </c>
      <c r="AA388" s="13" t="str">
        <f t="shared" ca="1" si="168"/>
        <v/>
      </c>
      <c r="AB388" s="13" t="str">
        <f t="shared" ca="1" si="169"/>
        <v/>
      </c>
      <c r="AC388" s="13" t="str">
        <f t="shared" ca="1" si="170"/>
        <v/>
      </c>
      <c r="AD388" s="13" t="str">
        <f t="shared" ca="1" si="171"/>
        <v/>
      </c>
      <c r="AE388" s="13" t="str">
        <f t="shared" ca="1" si="172"/>
        <v/>
      </c>
      <c r="AF388" s="13" t="str">
        <f t="shared" ca="1" si="173"/>
        <v/>
      </c>
      <c r="AG388" s="13" t="str">
        <f t="shared" ca="1" si="174"/>
        <v/>
      </c>
      <c r="AH388" s="13" t="str">
        <f t="shared" ca="1" si="175"/>
        <v/>
      </c>
      <c r="AJ388" s="6" t="str">
        <f t="shared" ca="1" si="176"/>
        <v>3C3H3H</v>
      </c>
      <c r="AK388" s="13" t="str">
        <f t="shared" ca="1" si="177"/>
        <v>3G3G3G</v>
      </c>
      <c r="AL388" s="13" t="str">
        <f t="shared" ca="1" si="178"/>
        <v>3B3E3B</v>
      </c>
      <c r="AM388" s="13" t="str">
        <f t="shared" ca="1" si="179"/>
        <v>3D3C3D</v>
      </c>
      <c r="AN388" s="13" t="str">
        <f t="shared" ca="1" si="180"/>
        <v>3H3A3A</v>
      </c>
      <c r="AO388" s="13" t="str">
        <f t="shared" ca="1" si="181"/>
        <v>3F3F3F</v>
      </c>
      <c r="AP388" s="13" t="str">
        <f t="shared" ca="1" si="182"/>
        <v>3E3D3E</v>
      </c>
      <c r="AQ388" s="58" t="str">
        <f t="shared" ca="1" si="183"/>
        <v>3I3I3I</v>
      </c>
    </row>
    <row r="389" spans="1:43" x14ac:dyDescent="0.2">
      <c r="A389" t="s">
        <v>1530</v>
      </c>
      <c r="D389" s="13">
        <f t="shared" ca="1" si="195"/>
        <v>1</v>
      </c>
      <c r="E389" s="13">
        <f t="shared" ca="1" si="195"/>
        <v>1</v>
      </c>
      <c r="F389" s="13">
        <f t="shared" ca="1" si="195"/>
        <v>1</v>
      </c>
      <c r="G389" s="13">
        <f t="shared" si="195"/>
        <v>0</v>
      </c>
      <c r="H389" s="13">
        <f t="shared" si="195"/>
        <v>0</v>
      </c>
      <c r="I389" s="13">
        <f t="shared" ca="1" si="195"/>
        <v>1</v>
      </c>
      <c r="J389" s="13">
        <f t="shared" ca="1" si="195"/>
        <v>1</v>
      </c>
      <c r="K389" s="13">
        <f t="shared" ca="1" si="195"/>
        <v>1</v>
      </c>
      <c r="L389" s="13">
        <f t="shared" si="195"/>
        <v>0</v>
      </c>
      <c r="M389" s="13">
        <f t="shared" si="195"/>
        <v>0</v>
      </c>
      <c r="N389" s="13">
        <f t="shared" ca="1" si="195"/>
        <v>0</v>
      </c>
      <c r="O389" s="13">
        <f t="shared" ca="1" si="195"/>
        <v>0</v>
      </c>
      <c r="P389" s="13">
        <f t="shared" ref="P389:P452" ca="1" si="197">SUM(D389:O389)</f>
        <v>6</v>
      </c>
      <c r="Q389">
        <f t="shared" si="190"/>
        <v>3</v>
      </c>
      <c r="R389" s="13" t="str">
        <f t="shared" si="196"/>
        <v>3H</v>
      </c>
      <c r="S389" s="13" t="str">
        <f t="shared" si="196"/>
        <v>3G</v>
      </c>
      <c r="T389" s="13" t="str">
        <f t="shared" si="196"/>
        <v>3B</v>
      </c>
      <c r="U389" s="13" t="str">
        <f t="shared" si="196"/>
        <v>3C</v>
      </c>
      <c r="V389" s="13" t="str">
        <f t="shared" si="196"/>
        <v>3A</v>
      </c>
      <c r="W389" s="13" t="str">
        <f t="shared" si="196"/>
        <v>3F</v>
      </c>
      <c r="X389" s="13" t="str">
        <f t="shared" si="196"/>
        <v>3L</v>
      </c>
      <c r="Y389" s="13" t="str">
        <f t="shared" si="196"/>
        <v>3K</v>
      </c>
      <c r="AA389" s="13" t="str">
        <f t="shared" ref="AA389:AA452" ca="1" si="198">IF($P389=8,R389,"")</f>
        <v/>
      </c>
      <c r="AB389" s="13" t="str">
        <f t="shared" ref="AB389:AB452" ca="1" si="199">IF($P389=8,S389,"")</f>
        <v/>
      </c>
      <c r="AC389" s="13" t="str">
        <f t="shared" ref="AC389:AC452" ca="1" si="200">IF($P389=8,T389,"")</f>
        <v/>
      </c>
      <c r="AD389" s="13" t="str">
        <f t="shared" ref="AD389:AD452" ca="1" si="201">IF($P389=8,U389,"")</f>
        <v/>
      </c>
      <c r="AE389" s="13" t="str">
        <f t="shared" ref="AE389:AE452" ca="1" si="202">IF($P389=8,V389,"")</f>
        <v/>
      </c>
      <c r="AF389" s="13" t="str">
        <f t="shared" ref="AF389:AF452" ca="1" si="203">IF($P389=8,W389,"")</f>
        <v/>
      </c>
      <c r="AG389" s="13" t="str">
        <f t="shared" ref="AG389:AG452" ca="1" si="204">IF($P389=8,X389,"")</f>
        <v/>
      </c>
      <c r="AH389" s="13" t="str">
        <f t="shared" ref="AH389:AH452" ca="1" si="205">IF($P389=8,Y389,"")</f>
        <v/>
      </c>
      <c r="AJ389" s="6" t="str">
        <f t="shared" ref="AJ389:AJ452" ca="1" si="206">CONCATENATE(AJ388,AA389)</f>
        <v>3C3H3H</v>
      </c>
      <c r="AK389" s="13" t="str">
        <f t="shared" ref="AK389:AK452" ca="1" si="207">CONCATENATE(AK388,AB389)</f>
        <v>3G3G3G</v>
      </c>
      <c r="AL389" s="13" t="str">
        <f t="shared" ref="AL389:AL452" ca="1" si="208">CONCATENATE(AL388,AC389)</f>
        <v>3B3E3B</v>
      </c>
      <c r="AM389" s="13" t="str">
        <f t="shared" ref="AM389:AM452" ca="1" si="209">CONCATENATE(AM388,AD389)</f>
        <v>3D3C3D</v>
      </c>
      <c r="AN389" s="13" t="str">
        <f t="shared" ref="AN389:AN452" ca="1" si="210">CONCATENATE(AN388,AE389)</f>
        <v>3H3A3A</v>
      </c>
      <c r="AO389" s="13" t="str">
        <f t="shared" ref="AO389:AO452" ca="1" si="211">CONCATENATE(AO388,AF389)</f>
        <v>3F3F3F</v>
      </c>
      <c r="AP389" s="13" t="str">
        <f t="shared" ref="AP389:AP452" ca="1" si="212">CONCATENATE(AP388,AG389)</f>
        <v>3E3D3E</v>
      </c>
      <c r="AQ389" s="58" t="str">
        <f t="shared" ref="AQ389:AQ452" ca="1" si="213">CONCATENATE(AQ388,AH389)</f>
        <v>3I3I3I</v>
      </c>
    </row>
    <row r="390" spans="1:43" x14ac:dyDescent="0.2">
      <c r="A390" t="s">
        <v>1531</v>
      </c>
      <c r="D390" s="13">
        <f t="shared" ca="1" si="195"/>
        <v>1</v>
      </c>
      <c r="E390" s="13">
        <f t="shared" ca="1" si="195"/>
        <v>1</v>
      </c>
      <c r="F390" s="13">
        <f t="shared" ca="1" si="195"/>
        <v>1</v>
      </c>
      <c r="G390" s="13">
        <f t="shared" si="195"/>
        <v>0</v>
      </c>
      <c r="H390" s="13">
        <f t="shared" si="195"/>
        <v>0</v>
      </c>
      <c r="I390" s="13">
        <f t="shared" ca="1" si="195"/>
        <v>1</v>
      </c>
      <c r="J390" s="13">
        <f t="shared" ca="1" si="195"/>
        <v>1</v>
      </c>
      <c r="K390" s="13">
        <f t="shared" ca="1" si="195"/>
        <v>1</v>
      </c>
      <c r="L390" s="13">
        <f t="shared" si="195"/>
        <v>0</v>
      </c>
      <c r="M390" s="13">
        <f t="shared" ca="1" si="195"/>
        <v>0</v>
      </c>
      <c r="N390" s="13">
        <f t="shared" si="195"/>
        <v>0</v>
      </c>
      <c r="O390" s="13">
        <f t="shared" ca="1" si="195"/>
        <v>0</v>
      </c>
      <c r="P390" s="13">
        <f t="shared" ca="1" si="197"/>
        <v>6</v>
      </c>
      <c r="Q390">
        <f t="shared" si="190"/>
        <v>3</v>
      </c>
      <c r="R390" s="13" t="str">
        <f t="shared" si="196"/>
        <v>3H</v>
      </c>
      <c r="S390" s="13" t="str">
        <f t="shared" si="196"/>
        <v>3G</v>
      </c>
      <c r="T390" s="13" t="str">
        <f t="shared" si="196"/>
        <v>3B</v>
      </c>
      <c r="U390" s="13" t="str">
        <f t="shared" si="196"/>
        <v>3C</v>
      </c>
      <c r="V390" s="13" t="str">
        <f t="shared" si="196"/>
        <v>3A</v>
      </c>
      <c r="W390" s="13" t="str">
        <f t="shared" si="196"/>
        <v>3F</v>
      </c>
      <c r="X390" s="13" t="str">
        <f t="shared" si="196"/>
        <v>3L</v>
      </c>
      <c r="Y390" s="13" t="str">
        <f t="shared" si="196"/>
        <v>3J</v>
      </c>
      <c r="AA390" s="13" t="str">
        <f t="shared" ca="1" si="198"/>
        <v/>
      </c>
      <c r="AB390" s="13" t="str">
        <f t="shared" ca="1" si="199"/>
        <v/>
      </c>
      <c r="AC390" s="13" t="str">
        <f t="shared" ca="1" si="200"/>
        <v/>
      </c>
      <c r="AD390" s="13" t="str">
        <f t="shared" ca="1" si="201"/>
        <v/>
      </c>
      <c r="AE390" s="13" t="str">
        <f t="shared" ca="1" si="202"/>
        <v/>
      </c>
      <c r="AF390" s="13" t="str">
        <f t="shared" ca="1" si="203"/>
        <v/>
      </c>
      <c r="AG390" s="13" t="str">
        <f t="shared" ca="1" si="204"/>
        <v/>
      </c>
      <c r="AH390" s="13" t="str">
        <f t="shared" ca="1" si="205"/>
        <v/>
      </c>
      <c r="AJ390" s="6" t="str">
        <f t="shared" ca="1" si="206"/>
        <v>3C3H3H</v>
      </c>
      <c r="AK390" s="13" t="str">
        <f t="shared" ca="1" si="207"/>
        <v>3G3G3G</v>
      </c>
      <c r="AL390" s="13" t="str">
        <f t="shared" ca="1" si="208"/>
        <v>3B3E3B</v>
      </c>
      <c r="AM390" s="13" t="str">
        <f t="shared" ca="1" si="209"/>
        <v>3D3C3D</v>
      </c>
      <c r="AN390" s="13" t="str">
        <f t="shared" ca="1" si="210"/>
        <v>3H3A3A</v>
      </c>
      <c r="AO390" s="13" t="str">
        <f t="shared" ca="1" si="211"/>
        <v>3F3F3F</v>
      </c>
      <c r="AP390" s="13" t="str">
        <f t="shared" ca="1" si="212"/>
        <v>3E3D3E</v>
      </c>
      <c r="AQ390" s="58" t="str">
        <f t="shared" ca="1" si="213"/>
        <v>3I3I3I</v>
      </c>
    </row>
    <row r="391" spans="1:43" x14ac:dyDescent="0.2">
      <c r="A391" t="s">
        <v>1532</v>
      </c>
      <c r="D391" s="13">
        <f t="shared" ca="1" si="195"/>
        <v>1</v>
      </c>
      <c r="E391" s="13">
        <f t="shared" ca="1" si="195"/>
        <v>1</v>
      </c>
      <c r="F391" s="13">
        <f t="shared" ca="1" si="195"/>
        <v>1</v>
      </c>
      <c r="G391" s="13">
        <f t="shared" si="195"/>
        <v>0</v>
      </c>
      <c r="H391" s="13">
        <f t="shared" si="195"/>
        <v>0</v>
      </c>
      <c r="I391" s="13">
        <f t="shared" ca="1" si="195"/>
        <v>1</v>
      </c>
      <c r="J391" s="13">
        <f t="shared" ca="1" si="195"/>
        <v>1</v>
      </c>
      <c r="K391" s="13">
        <f t="shared" ca="1" si="195"/>
        <v>1</v>
      </c>
      <c r="L391" s="13">
        <f t="shared" si="195"/>
        <v>0</v>
      </c>
      <c r="M391" s="13">
        <f t="shared" ca="1" si="195"/>
        <v>0</v>
      </c>
      <c r="N391" s="13">
        <f t="shared" ca="1" si="195"/>
        <v>0</v>
      </c>
      <c r="O391" s="13">
        <f t="shared" si="195"/>
        <v>0</v>
      </c>
      <c r="P391" s="13">
        <f t="shared" ca="1" si="197"/>
        <v>6</v>
      </c>
      <c r="Q391">
        <f t="shared" si="190"/>
        <v>3</v>
      </c>
      <c r="R391" s="13" t="str">
        <f t="shared" si="196"/>
        <v>3H</v>
      </c>
      <c r="S391" s="13" t="str">
        <f t="shared" si="196"/>
        <v>3G</v>
      </c>
      <c r="T391" s="13" t="str">
        <f t="shared" si="196"/>
        <v>3B</v>
      </c>
      <c r="U391" s="13" t="str">
        <f t="shared" si="196"/>
        <v>3C</v>
      </c>
      <c r="V391" s="13" t="str">
        <f t="shared" si="196"/>
        <v>3A</v>
      </c>
      <c r="W391" s="13" t="str">
        <f t="shared" si="196"/>
        <v>3F</v>
      </c>
      <c r="X391" s="13" t="str">
        <f t="shared" si="196"/>
        <v>3J</v>
      </c>
      <c r="Y391" s="13" t="str">
        <f t="shared" si="196"/>
        <v>3K</v>
      </c>
      <c r="AA391" s="13" t="str">
        <f t="shared" ca="1" si="198"/>
        <v/>
      </c>
      <c r="AB391" s="13" t="str">
        <f t="shared" ca="1" si="199"/>
        <v/>
      </c>
      <c r="AC391" s="13" t="str">
        <f t="shared" ca="1" si="200"/>
        <v/>
      </c>
      <c r="AD391" s="13" t="str">
        <f t="shared" ca="1" si="201"/>
        <v/>
      </c>
      <c r="AE391" s="13" t="str">
        <f t="shared" ca="1" si="202"/>
        <v/>
      </c>
      <c r="AF391" s="13" t="str">
        <f t="shared" ca="1" si="203"/>
        <v/>
      </c>
      <c r="AG391" s="13" t="str">
        <f t="shared" ca="1" si="204"/>
        <v/>
      </c>
      <c r="AH391" s="13" t="str">
        <f t="shared" ca="1" si="205"/>
        <v/>
      </c>
      <c r="AJ391" s="6" t="str">
        <f t="shared" ca="1" si="206"/>
        <v>3C3H3H</v>
      </c>
      <c r="AK391" s="13" t="str">
        <f t="shared" ca="1" si="207"/>
        <v>3G3G3G</v>
      </c>
      <c r="AL391" s="13" t="str">
        <f t="shared" ca="1" si="208"/>
        <v>3B3E3B</v>
      </c>
      <c r="AM391" s="13" t="str">
        <f t="shared" ca="1" si="209"/>
        <v>3D3C3D</v>
      </c>
      <c r="AN391" s="13" t="str">
        <f t="shared" ca="1" si="210"/>
        <v>3H3A3A</v>
      </c>
      <c r="AO391" s="13" t="str">
        <f t="shared" ca="1" si="211"/>
        <v>3F3F3F</v>
      </c>
      <c r="AP391" s="13" t="str">
        <f t="shared" ca="1" si="212"/>
        <v>3E3D3E</v>
      </c>
      <c r="AQ391" s="58" t="str">
        <f t="shared" ca="1" si="213"/>
        <v>3I3I3I</v>
      </c>
    </row>
    <row r="392" spans="1:43" x14ac:dyDescent="0.2">
      <c r="A392" t="s">
        <v>1533</v>
      </c>
      <c r="D392" s="13">
        <f t="shared" ca="1" si="195"/>
        <v>1</v>
      </c>
      <c r="E392" s="13">
        <f t="shared" ca="1" si="195"/>
        <v>1</v>
      </c>
      <c r="F392" s="13">
        <f t="shared" ca="1" si="195"/>
        <v>1</v>
      </c>
      <c r="G392" s="13">
        <f t="shared" si="195"/>
        <v>0</v>
      </c>
      <c r="H392" s="13">
        <f t="shared" si="195"/>
        <v>0</v>
      </c>
      <c r="I392" s="13">
        <f t="shared" ca="1" si="195"/>
        <v>1</v>
      </c>
      <c r="J392" s="13">
        <f t="shared" ca="1" si="195"/>
        <v>1</v>
      </c>
      <c r="K392" s="13">
        <f t="shared" ca="1" si="195"/>
        <v>1</v>
      </c>
      <c r="L392" s="13">
        <f t="shared" ca="1" si="195"/>
        <v>1</v>
      </c>
      <c r="M392" s="13">
        <f t="shared" si="195"/>
        <v>0</v>
      </c>
      <c r="N392" s="13">
        <f t="shared" si="195"/>
        <v>0</v>
      </c>
      <c r="O392" s="13">
        <f t="shared" ca="1" si="195"/>
        <v>0</v>
      </c>
      <c r="P392" s="13">
        <f t="shared" ca="1" si="197"/>
        <v>7</v>
      </c>
      <c r="Q392">
        <f t="shared" si="190"/>
        <v>3</v>
      </c>
      <c r="R392" s="13" t="str">
        <f t="shared" si="196"/>
        <v>3H</v>
      </c>
      <c r="S392" s="13" t="str">
        <f t="shared" si="196"/>
        <v>3G</v>
      </c>
      <c r="T392" s="13" t="str">
        <f t="shared" si="196"/>
        <v>3B</v>
      </c>
      <c r="U392" s="13" t="str">
        <f t="shared" si="196"/>
        <v>3C</v>
      </c>
      <c r="V392" s="13" t="str">
        <f t="shared" si="196"/>
        <v>3A</v>
      </c>
      <c r="W392" s="13" t="str">
        <f t="shared" si="196"/>
        <v>3F</v>
      </c>
      <c r="X392" s="13" t="str">
        <f t="shared" si="196"/>
        <v>3L</v>
      </c>
      <c r="Y392" s="13" t="str">
        <f t="shared" si="196"/>
        <v>3I</v>
      </c>
      <c r="AA392" s="13" t="str">
        <f t="shared" ca="1" si="198"/>
        <v/>
      </c>
      <c r="AB392" s="13" t="str">
        <f t="shared" ca="1" si="199"/>
        <v/>
      </c>
      <c r="AC392" s="13" t="str">
        <f t="shared" ca="1" si="200"/>
        <v/>
      </c>
      <c r="AD392" s="13" t="str">
        <f t="shared" ca="1" si="201"/>
        <v/>
      </c>
      <c r="AE392" s="13" t="str">
        <f t="shared" ca="1" si="202"/>
        <v/>
      </c>
      <c r="AF392" s="13" t="str">
        <f t="shared" ca="1" si="203"/>
        <v/>
      </c>
      <c r="AG392" s="13" t="str">
        <f t="shared" ca="1" si="204"/>
        <v/>
      </c>
      <c r="AH392" s="13" t="str">
        <f t="shared" ca="1" si="205"/>
        <v/>
      </c>
      <c r="AJ392" s="6" t="str">
        <f t="shared" ca="1" si="206"/>
        <v>3C3H3H</v>
      </c>
      <c r="AK392" s="13" t="str">
        <f t="shared" ca="1" si="207"/>
        <v>3G3G3G</v>
      </c>
      <c r="AL392" s="13" t="str">
        <f t="shared" ca="1" si="208"/>
        <v>3B3E3B</v>
      </c>
      <c r="AM392" s="13" t="str">
        <f t="shared" ca="1" si="209"/>
        <v>3D3C3D</v>
      </c>
      <c r="AN392" s="13" t="str">
        <f t="shared" ca="1" si="210"/>
        <v>3H3A3A</v>
      </c>
      <c r="AO392" s="13" t="str">
        <f t="shared" ca="1" si="211"/>
        <v>3F3F3F</v>
      </c>
      <c r="AP392" s="13" t="str">
        <f t="shared" ca="1" si="212"/>
        <v>3E3D3E</v>
      </c>
      <c r="AQ392" s="58" t="str">
        <f t="shared" ca="1" si="213"/>
        <v>3I3I3I</v>
      </c>
    </row>
    <row r="393" spans="1:43" x14ac:dyDescent="0.2">
      <c r="A393" t="s">
        <v>1534</v>
      </c>
      <c r="D393" s="13">
        <f t="shared" ca="1" si="195"/>
        <v>1</v>
      </c>
      <c r="E393" s="13">
        <f t="shared" ca="1" si="195"/>
        <v>1</v>
      </c>
      <c r="F393" s="13">
        <f t="shared" ca="1" si="195"/>
        <v>1</v>
      </c>
      <c r="G393" s="13">
        <f t="shared" si="195"/>
        <v>0</v>
      </c>
      <c r="H393" s="13">
        <f t="shared" si="195"/>
        <v>0</v>
      </c>
      <c r="I393" s="13">
        <f t="shared" ca="1" si="195"/>
        <v>1</v>
      </c>
      <c r="J393" s="13">
        <f t="shared" ca="1" si="195"/>
        <v>1</v>
      </c>
      <c r="K393" s="13">
        <f t="shared" ca="1" si="195"/>
        <v>1</v>
      </c>
      <c r="L393" s="13">
        <f t="shared" ca="1" si="195"/>
        <v>1</v>
      </c>
      <c r="M393" s="13">
        <f t="shared" si="195"/>
        <v>0</v>
      </c>
      <c r="N393" s="13">
        <f t="shared" ca="1" si="195"/>
        <v>0</v>
      </c>
      <c r="O393" s="13">
        <f t="shared" si="195"/>
        <v>0</v>
      </c>
      <c r="P393" s="13">
        <f t="shared" ca="1" si="197"/>
        <v>7</v>
      </c>
      <c r="Q393">
        <f t="shared" si="190"/>
        <v>3</v>
      </c>
      <c r="R393" s="13" t="str">
        <f t="shared" si="196"/>
        <v>3H</v>
      </c>
      <c r="S393" s="13" t="str">
        <f t="shared" si="196"/>
        <v>3G</v>
      </c>
      <c r="T393" s="13" t="str">
        <f t="shared" si="196"/>
        <v>3B</v>
      </c>
      <c r="U393" s="13" t="str">
        <f t="shared" si="196"/>
        <v>3C</v>
      </c>
      <c r="V393" s="13" t="str">
        <f t="shared" si="196"/>
        <v>3A</v>
      </c>
      <c r="W393" s="13" t="str">
        <f t="shared" si="196"/>
        <v>3F</v>
      </c>
      <c r="X393" s="13" t="str">
        <f t="shared" si="196"/>
        <v>3I</v>
      </c>
      <c r="Y393" s="13" t="str">
        <f t="shared" si="196"/>
        <v>3K</v>
      </c>
      <c r="AA393" s="13" t="str">
        <f t="shared" ca="1" si="198"/>
        <v/>
      </c>
      <c r="AB393" s="13" t="str">
        <f t="shared" ca="1" si="199"/>
        <v/>
      </c>
      <c r="AC393" s="13" t="str">
        <f t="shared" ca="1" si="200"/>
        <v/>
      </c>
      <c r="AD393" s="13" t="str">
        <f t="shared" ca="1" si="201"/>
        <v/>
      </c>
      <c r="AE393" s="13" t="str">
        <f t="shared" ca="1" si="202"/>
        <v/>
      </c>
      <c r="AF393" s="13" t="str">
        <f t="shared" ca="1" si="203"/>
        <v/>
      </c>
      <c r="AG393" s="13" t="str">
        <f t="shared" ca="1" si="204"/>
        <v/>
      </c>
      <c r="AH393" s="13" t="str">
        <f t="shared" ca="1" si="205"/>
        <v/>
      </c>
      <c r="AJ393" s="6" t="str">
        <f t="shared" ca="1" si="206"/>
        <v>3C3H3H</v>
      </c>
      <c r="AK393" s="13" t="str">
        <f t="shared" ca="1" si="207"/>
        <v>3G3G3G</v>
      </c>
      <c r="AL393" s="13" t="str">
        <f t="shared" ca="1" si="208"/>
        <v>3B3E3B</v>
      </c>
      <c r="AM393" s="13" t="str">
        <f t="shared" ca="1" si="209"/>
        <v>3D3C3D</v>
      </c>
      <c r="AN393" s="13" t="str">
        <f t="shared" ca="1" si="210"/>
        <v>3H3A3A</v>
      </c>
      <c r="AO393" s="13" t="str">
        <f t="shared" ca="1" si="211"/>
        <v>3F3F3F</v>
      </c>
      <c r="AP393" s="13" t="str">
        <f t="shared" ca="1" si="212"/>
        <v>3E3D3E</v>
      </c>
      <c r="AQ393" s="58" t="str">
        <f t="shared" ca="1" si="213"/>
        <v>3I3I3I</v>
      </c>
    </row>
    <row r="394" spans="1:43" x14ac:dyDescent="0.2">
      <c r="A394" t="s">
        <v>1535</v>
      </c>
      <c r="D394" s="13">
        <f t="shared" ca="1" si="195"/>
        <v>1</v>
      </c>
      <c r="E394" s="13">
        <f t="shared" ca="1" si="195"/>
        <v>1</v>
      </c>
      <c r="F394" s="13">
        <f t="shared" ca="1" si="195"/>
        <v>1</v>
      </c>
      <c r="G394" s="13">
        <f t="shared" si="195"/>
        <v>0</v>
      </c>
      <c r="H394" s="13">
        <f t="shared" si="195"/>
        <v>0</v>
      </c>
      <c r="I394" s="13">
        <f t="shared" ca="1" si="195"/>
        <v>1</v>
      </c>
      <c r="J394" s="13">
        <f t="shared" ca="1" si="195"/>
        <v>1</v>
      </c>
      <c r="K394" s="13">
        <f t="shared" ca="1" si="195"/>
        <v>1</v>
      </c>
      <c r="L394" s="13">
        <f t="shared" ca="1" si="195"/>
        <v>1</v>
      </c>
      <c r="M394" s="13">
        <f t="shared" ca="1" si="195"/>
        <v>0</v>
      </c>
      <c r="N394" s="13">
        <f t="shared" si="195"/>
        <v>0</v>
      </c>
      <c r="O394" s="13">
        <f t="shared" si="195"/>
        <v>0</v>
      </c>
      <c r="P394" s="13">
        <f t="shared" ca="1" si="197"/>
        <v>7</v>
      </c>
      <c r="Q394">
        <f t="shared" si="190"/>
        <v>3</v>
      </c>
      <c r="R394" s="13" t="str">
        <f t="shared" si="196"/>
        <v>3H</v>
      </c>
      <c r="S394" s="13" t="str">
        <f t="shared" si="196"/>
        <v>3G</v>
      </c>
      <c r="T394" s="13" t="str">
        <f t="shared" si="196"/>
        <v>3B</v>
      </c>
      <c r="U394" s="13" t="str">
        <f t="shared" si="196"/>
        <v>3C</v>
      </c>
      <c r="V394" s="13" t="str">
        <f t="shared" si="196"/>
        <v>3A</v>
      </c>
      <c r="W394" s="13" t="str">
        <f t="shared" si="196"/>
        <v>3F</v>
      </c>
      <c r="X394" s="13" t="str">
        <f t="shared" si="196"/>
        <v>3I</v>
      </c>
      <c r="Y394" s="13" t="str">
        <f t="shared" si="196"/>
        <v>3J</v>
      </c>
      <c r="AA394" s="13" t="str">
        <f t="shared" ca="1" si="198"/>
        <v/>
      </c>
      <c r="AB394" s="13" t="str">
        <f t="shared" ca="1" si="199"/>
        <v/>
      </c>
      <c r="AC394" s="13" t="str">
        <f t="shared" ca="1" si="200"/>
        <v/>
      </c>
      <c r="AD394" s="13" t="str">
        <f t="shared" ca="1" si="201"/>
        <v/>
      </c>
      <c r="AE394" s="13" t="str">
        <f t="shared" ca="1" si="202"/>
        <v/>
      </c>
      <c r="AF394" s="13" t="str">
        <f t="shared" ca="1" si="203"/>
        <v/>
      </c>
      <c r="AG394" s="13" t="str">
        <f t="shared" ca="1" si="204"/>
        <v/>
      </c>
      <c r="AH394" s="13" t="str">
        <f t="shared" ca="1" si="205"/>
        <v/>
      </c>
      <c r="AJ394" s="6" t="str">
        <f t="shared" ca="1" si="206"/>
        <v>3C3H3H</v>
      </c>
      <c r="AK394" s="13" t="str">
        <f t="shared" ca="1" si="207"/>
        <v>3G3G3G</v>
      </c>
      <c r="AL394" s="13" t="str">
        <f t="shared" ca="1" si="208"/>
        <v>3B3E3B</v>
      </c>
      <c r="AM394" s="13" t="str">
        <f t="shared" ca="1" si="209"/>
        <v>3D3C3D</v>
      </c>
      <c r="AN394" s="13" t="str">
        <f t="shared" ca="1" si="210"/>
        <v>3H3A3A</v>
      </c>
      <c r="AO394" s="13" t="str">
        <f t="shared" ca="1" si="211"/>
        <v>3F3F3F</v>
      </c>
      <c r="AP394" s="13" t="str">
        <f t="shared" ca="1" si="212"/>
        <v>3E3D3E</v>
      </c>
      <c r="AQ394" s="58" t="str">
        <f t="shared" ca="1" si="213"/>
        <v>3I3I3I</v>
      </c>
    </row>
    <row r="395" spans="1:43" x14ac:dyDescent="0.2">
      <c r="A395" t="s">
        <v>1536</v>
      </c>
      <c r="D395" s="13">
        <f t="shared" ref="D395:O404" ca="1" si="214">IF(IFERROR(FIND(D$3,$A395),0)&gt;0,D$4,0)</f>
        <v>1</v>
      </c>
      <c r="E395" s="13">
        <f t="shared" ca="1" si="214"/>
        <v>1</v>
      </c>
      <c r="F395" s="13">
        <f t="shared" ca="1" si="214"/>
        <v>1</v>
      </c>
      <c r="G395" s="13">
        <f t="shared" si="214"/>
        <v>0</v>
      </c>
      <c r="H395" s="13">
        <f t="shared" ca="1" si="214"/>
        <v>1</v>
      </c>
      <c r="I395" s="13">
        <f t="shared" si="214"/>
        <v>0</v>
      </c>
      <c r="J395" s="13">
        <f t="shared" si="214"/>
        <v>0</v>
      </c>
      <c r="K395" s="13">
        <f t="shared" si="214"/>
        <v>0</v>
      </c>
      <c r="L395" s="13">
        <f t="shared" ca="1" si="214"/>
        <v>1</v>
      </c>
      <c r="M395" s="13">
        <f t="shared" ca="1" si="214"/>
        <v>0</v>
      </c>
      <c r="N395" s="13">
        <f t="shared" ca="1" si="214"/>
        <v>0</v>
      </c>
      <c r="O395" s="13">
        <f t="shared" ca="1" si="214"/>
        <v>0</v>
      </c>
      <c r="P395" s="13">
        <f t="shared" ca="1" si="197"/>
        <v>5</v>
      </c>
      <c r="Q395">
        <f t="shared" si="190"/>
        <v>3</v>
      </c>
      <c r="R395" s="13" t="str">
        <f t="shared" ref="R395:Y404" si="215">RIGHT(LEFT($A395,R$3+$Q395),2)</f>
        <v>3E</v>
      </c>
      <c r="S395" s="13" t="str">
        <f t="shared" si="215"/>
        <v>3J</v>
      </c>
      <c r="T395" s="13" t="str">
        <f t="shared" si="215"/>
        <v>3B</v>
      </c>
      <c r="U395" s="13" t="str">
        <f t="shared" si="215"/>
        <v>3A</v>
      </c>
      <c r="V395" s="13" t="str">
        <f t="shared" si="215"/>
        <v>3I</v>
      </c>
      <c r="W395" s="13" t="str">
        <f t="shared" si="215"/>
        <v>3C</v>
      </c>
      <c r="X395" s="13" t="str">
        <f t="shared" si="215"/>
        <v>3L</v>
      </c>
      <c r="Y395" s="13" t="str">
        <f t="shared" si="215"/>
        <v>3K</v>
      </c>
      <c r="AA395" s="13" t="str">
        <f t="shared" ca="1" si="198"/>
        <v/>
      </c>
      <c r="AB395" s="13" t="str">
        <f t="shared" ca="1" si="199"/>
        <v/>
      </c>
      <c r="AC395" s="13" t="str">
        <f t="shared" ca="1" si="200"/>
        <v/>
      </c>
      <c r="AD395" s="13" t="str">
        <f t="shared" ca="1" si="201"/>
        <v/>
      </c>
      <c r="AE395" s="13" t="str">
        <f t="shared" ca="1" si="202"/>
        <v/>
      </c>
      <c r="AF395" s="13" t="str">
        <f t="shared" ca="1" si="203"/>
        <v/>
      </c>
      <c r="AG395" s="13" t="str">
        <f t="shared" ca="1" si="204"/>
        <v/>
      </c>
      <c r="AH395" s="13" t="str">
        <f t="shared" ca="1" si="205"/>
        <v/>
      </c>
      <c r="AJ395" s="6" t="str">
        <f t="shared" ca="1" si="206"/>
        <v>3C3H3H</v>
      </c>
      <c r="AK395" s="13" t="str">
        <f t="shared" ca="1" si="207"/>
        <v>3G3G3G</v>
      </c>
      <c r="AL395" s="13" t="str">
        <f t="shared" ca="1" si="208"/>
        <v>3B3E3B</v>
      </c>
      <c r="AM395" s="13" t="str">
        <f t="shared" ca="1" si="209"/>
        <v>3D3C3D</v>
      </c>
      <c r="AN395" s="13" t="str">
        <f t="shared" ca="1" si="210"/>
        <v>3H3A3A</v>
      </c>
      <c r="AO395" s="13" t="str">
        <f t="shared" ca="1" si="211"/>
        <v>3F3F3F</v>
      </c>
      <c r="AP395" s="13" t="str">
        <f t="shared" ca="1" si="212"/>
        <v>3E3D3E</v>
      </c>
      <c r="AQ395" s="58" t="str">
        <f t="shared" ca="1" si="213"/>
        <v>3I3I3I</v>
      </c>
    </row>
    <row r="396" spans="1:43" x14ac:dyDescent="0.2">
      <c r="A396" t="s">
        <v>1537</v>
      </c>
      <c r="D396" s="13">
        <f t="shared" ca="1" si="214"/>
        <v>1</v>
      </c>
      <c r="E396" s="13">
        <f t="shared" ca="1" si="214"/>
        <v>1</v>
      </c>
      <c r="F396" s="13">
        <f t="shared" ca="1" si="214"/>
        <v>1</v>
      </c>
      <c r="G396" s="13">
        <f t="shared" si="214"/>
        <v>0</v>
      </c>
      <c r="H396" s="13">
        <f t="shared" ca="1" si="214"/>
        <v>1</v>
      </c>
      <c r="I396" s="13">
        <f t="shared" si="214"/>
        <v>0</v>
      </c>
      <c r="J396" s="13">
        <f t="shared" si="214"/>
        <v>0</v>
      </c>
      <c r="K396" s="13">
        <f t="shared" ca="1" si="214"/>
        <v>1</v>
      </c>
      <c r="L396" s="13">
        <f t="shared" si="214"/>
        <v>0</v>
      </c>
      <c r="M396" s="13">
        <f t="shared" ca="1" si="214"/>
        <v>0</v>
      </c>
      <c r="N396" s="13">
        <f t="shared" ca="1" si="214"/>
        <v>0</v>
      </c>
      <c r="O396" s="13">
        <f t="shared" ca="1" si="214"/>
        <v>0</v>
      </c>
      <c r="P396" s="13">
        <f t="shared" ca="1" si="197"/>
        <v>5</v>
      </c>
      <c r="Q396">
        <f t="shared" si="190"/>
        <v>3</v>
      </c>
      <c r="R396" s="13" t="str">
        <f t="shared" si="215"/>
        <v>3E</v>
      </c>
      <c r="S396" s="13" t="str">
        <f t="shared" si="215"/>
        <v>3J</v>
      </c>
      <c r="T396" s="13" t="str">
        <f t="shared" si="215"/>
        <v>3B</v>
      </c>
      <c r="U396" s="13" t="str">
        <f t="shared" si="215"/>
        <v>3C</v>
      </c>
      <c r="V396" s="13" t="str">
        <f t="shared" si="215"/>
        <v>3A</v>
      </c>
      <c r="W396" s="13" t="str">
        <f t="shared" si="215"/>
        <v>3H</v>
      </c>
      <c r="X396" s="13" t="str">
        <f t="shared" si="215"/>
        <v>3L</v>
      </c>
      <c r="Y396" s="13" t="str">
        <f t="shared" si="215"/>
        <v>3K</v>
      </c>
      <c r="AA396" s="13" t="str">
        <f t="shared" ca="1" si="198"/>
        <v/>
      </c>
      <c r="AB396" s="13" t="str">
        <f t="shared" ca="1" si="199"/>
        <v/>
      </c>
      <c r="AC396" s="13" t="str">
        <f t="shared" ca="1" si="200"/>
        <v/>
      </c>
      <c r="AD396" s="13" t="str">
        <f t="shared" ca="1" si="201"/>
        <v/>
      </c>
      <c r="AE396" s="13" t="str">
        <f t="shared" ca="1" si="202"/>
        <v/>
      </c>
      <c r="AF396" s="13" t="str">
        <f t="shared" ca="1" si="203"/>
        <v/>
      </c>
      <c r="AG396" s="13" t="str">
        <f t="shared" ca="1" si="204"/>
        <v/>
      </c>
      <c r="AH396" s="13" t="str">
        <f t="shared" ca="1" si="205"/>
        <v/>
      </c>
      <c r="AJ396" s="6" t="str">
        <f t="shared" ca="1" si="206"/>
        <v>3C3H3H</v>
      </c>
      <c r="AK396" s="13" t="str">
        <f t="shared" ca="1" si="207"/>
        <v>3G3G3G</v>
      </c>
      <c r="AL396" s="13" t="str">
        <f t="shared" ca="1" si="208"/>
        <v>3B3E3B</v>
      </c>
      <c r="AM396" s="13" t="str">
        <f t="shared" ca="1" si="209"/>
        <v>3D3C3D</v>
      </c>
      <c r="AN396" s="13" t="str">
        <f t="shared" ca="1" si="210"/>
        <v>3H3A3A</v>
      </c>
      <c r="AO396" s="13" t="str">
        <f t="shared" ca="1" si="211"/>
        <v>3F3F3F</v>
      </c>
      <c r="AP396" s="13" t="str">
        <f t="shared" ca="1" si="212"/>
        <v>3E3D3E</v>
      </c>
      <c r="AQ396" s="58" t="str">
        <f t="shared" ca="1" si="213"/>
        <v>3I3I3I</v>
      </c>
    </row>
    <row r="397" spans="1:43" x14ac:dyDescent="0.2">
      <c r="A397" t="s">
        <v>1538</v>
      </c>
      <c r="D397" s="13">
        <f t="shared" ca="1" si="214"/>
        <v>1</v>
      </c>
      <c r="E397" s="13">
        <f t="shared" ca="1" si="214"/>
        <v>1</v>
      </c>
      <c r="F397" s="13">
        <f t="shared" ca="1" si="214"/>
        <v>1</v>
      </c>
      <c r="G397" s="13">
        <f t="shared" si="214"/>
        <v>0</v>
      </c>
      <c r="H397" s="13">
        <f t="shared" ca="1" si="214"/>
        <v>1</v>
      </c>
      <c r="I397" s="13">
        <f t="shared" si="214"/>
        <v>0</v>
      </c>
      <c r="J397" s="13">
        <f t="shared" si="214"/>
        <v>0</v>
      </c>
      <c r="K397" s="13">
        <f t="shared" ca="1" si="214"/>
        <v>1</v>
      </c>
      <c r="L397" s="13">
        <f t="shared" ca="1" si="214"/>
        <v>1</v>
      </c>
      <c r="M397" s="13">
        <f t="shared" si="214"/>
        <v>0</v>
      </c>
      <c r="N397" s="13">
        <f t="shared" ca="1" si="214"/>
        <v>0</v>
      </c>
      <c r="O397" s="13">
        <f t="shared" ca="1" si="214"/>
        <v>0</v>
      </c>
      <c r="P397" s="13">
        <f t="shared" ca="1" si="197"/>
        <v>6</v>
      </c>
      <c r="Q397">
        <f t="shared" si="190"/>
        <v>3</v>
      </c>
      <c r="R397" s="13" t="str">
        <f t="shared" si="215"/>
        <v>3E</v>
      </c>
      <c r="S397" s="13" t="str">
        <f t="shared" si="215"/>
        <v>3I</v>
      </c>
      <c r="T397" s="13" t="str">
        <f t="shared" si="215"/>
        <v>3B</v>
      </c>
      <c r="U397" s="13" t="str">
        <f t="shared" si="215"/>
        <v>3C</v>
      </c>
      <c r="V397" s="13" t="str">
        <f t="shared" si="215"/>
        <v>3A</v>
      </c>
      <c r="W397" s="13" t="str">
        <f t="shared" si="215"/>
        <v>3H</v>
      </c>
      <c r="X397" s="13" t="str">
        <f t="shared" si="215"/>
        <v>3L</v>
      </c>
      <c r="Y397" s="13" t="str">
        <f t="shared" si="215"/>
        <v>3K</v>
      </c>
      <c r="AA397" s="13" t="str">
        <f t="shared" ca="1" si="198"/>
        <v/>
      </c>
      <c r="AB397" s="13" t="str">
        <f t="shared" ca="1" si="199"/>
        <v/>
      </c>
      <c r="AC397" s="13" t="str">
        <f t="shared" ca="1" si="200"/>
        <v/>
      </c>
      <c r="AD397" s="13" t="str">
        <f t="shared" ca="1" si="201"/>
        <v/>
      </c>
      <c r="AE397" s="13" t="str">
        <f t="shared" ca="1" si="202"/>
        <v/>
      </c>
      <c r="AF397" s="13" t="str">
        <f t="shared" ca="1" si="203"/>
        <v/>
      </c>
      <c r="AG397" s="13" t="str">
        <f t="shared" ca="1" si="204"/>
        <v/>
      </c>
      <c r="AH397" s="13" t="str">
        <f t="shared" ca="1" si="205"/>
        <v/>
      </c>
      <c r="AJ397" s="6" t="str">
        <f t="shared" ca="1" si="206"/>
        <v>3C3H3H</v>
      </c>
      <c r="AK397" s="13" t="str">
        <f t="shared" ca="1" si="207"/>
        <v>3G3G3G</v>
      </c>
      <c r="AL397" s="13" t="str">
        <f t="shared" ca="1" si="208"/>
        <v>3B3E3B</v>
      </c>
      <c r="AM397" s="13" t="str">
        <f t="shared" ca="1" si="209"/>
        <v>3D3C3D</v>
      </c>
      <c r="AN397" s="13" t="str">
        <f t="shared" ca="1" si="210"/>
        <v>3H3A3A</v>
      </c>
      <c r="AO397" s="13" t="str">
        <f t="shared" ca="1" si="211"/>
        <v>3F3F3F</v>
      </c>
      <c r="AP397" s="13" t="str">
        <f t="shared" ca="1" si="212"/>
        <v>3E3D3E</v>
      </c>
      <c r="AQ397" s="58" t="str">
        <f t="shared" ca="1" si="213"/>
        <v>3I3I3I</v>
      </c>
    </row>
    <row r="398" spans="1:43" x14ac:dyDescent="0.2">
      <c r="A398" t="s">
        <v>1539</v>
      </c>
      <c r="D398" s="13">
        <f t="shared" ca="1" si="214"/>
        <v>1</v>
      </c>
      <c r="E398" s="13">
        <f t="shared" ca="1" si="214"/>
        <v>1</v>
      </c>
      <c r="F398" s="13">
        <f t="shared" ca="1" si="214"/>
        <v>1</v>
      </c>
      <c r="G398" s="13">
        <f t="shared" si="214"/>
        <v>0</v>
      </c>
      <c r="H398" s="13">
        <f t="shared" ca="1" si="214"/>
        <v>1</v>
      </c>
      <c r="I398" s="13">
        <f t="shared" si="214"/>
        <v>0</v>
      </c>
      <c r="J398" s="13">
        <f t="shared" si="214"/>
        <v>0</v>
      </c>
      <c r="K398" s="13">
        <f t="shared" ca="1" si="214"/>
        <v>1</v>
      </c>
      <c r="L398" s="13">
        <f t="shared" ca="1" si="214"/>
        <v>1</v>
      </c>
      <c r="M398" s="13">
        <f t="shared" ca="1" si="214"/>
        <v>0</v>
      </c>
      <c r="N398" s="13">
        <f t="shared" si="214"/>
        <v>0</v>
      </c>
      <c r="O398" s="13">
        <f t="shared" ca="1" si="214"/>
        <v>0</v>
      </c>
      <c r="P398" s="13">
        <f t="shared" ca="1" si="197"/>
        <v>6</v>
      </c>
      <c r="Q398">
        <f t="shared" si="190"/>
        <v>3</v>
      </c>
      <c r="R398" s="13" t="str">
        <f t="shared" si="215"/>
        <v>3E</v>
      </c>
      <c r="S398" s="13" t="str">
        <f t="shared" si="215"/>
        <v>3J</v>
      </c>
      <c r="T398" s="13" t="str">
        <f t="shared" si="215"/>
        <v>3B</v>
      </c>
      <c r="U398" s="13" t="str">
        <f t="shared" si="215"/>
        <v>3C</v>
      </c>
      <c r="V398" s="13" t="str">
        <f t="shared" si="215"/>
        <v>3A</v>
      </c>
      <c r="W398" s="13" t="str">
        <f t="shared" si="215"/>
        <v>3H</v>
      </c>
      <c r="X398" s="13" t="str">
        <f t="shared" si="215"/>
        <v>3L</v>
      </c>
      <c r="Y398" s="13" t="str">
        <f t="shared" si="215"/>
        <v>3I</v>
      </c>
      <c r="AA398" s="13" t="str">
        <f t="shared" ca="1" si="198"/>
        <v/>
      </c>
      <c r="AB398" s="13" t="str">
        <f t="shared" ca="1" si="199"/>
        <v/>
      </c>
      <c r="AC398" s="13" t="str">
        <f t="shared" ca="1" si="200"/>
        <v/>
      </c>
      <c r="AD398" s="13" t="str">
        <f t="shared" ca="1" si="201"/>
        <v/>
      </c>
      <c r="AE398" s="13" t="str">
        <f t="shared" ca="1" si="202"/>
        <v/>
      </c>
      <c r="AF398" s="13" t="str">
        <f t="shared" ca="1" si="203"/>
        <v/>
      </c>
      <c r="AG398" s="13" t="str">
        <f t="shared" ca="1" si="204"/>
        <v/>
      </c>
      <c r="AH398" s="13" t="str">
        <f t="shared" ca="1" si="205"/>
        <v/>
      </c>
      <c r="AJ398" s="6" t="str">
        <f t="shared" ca="1" si="206"/>
        <v>3C3H3H</v>
      </c>
      <c r="AK398" s="13" t="str">
        <f t="shared" ca="1" si="207"/>
        <v>3G3G3G</v>
      </c>
      <c r="AL398" s="13" t="str">
        <f t="shared" ca="1" si="208"/>
        <v>3B3E3B</v>
      </c>
      <c r="AM398" s="13" t="str">
        <f t="shared" ca="1" si="209"/>
        <v>3D3C3D</v>
      </c>
      <c r="AN398" s="13" t="str">
        <f t="shared" ca="1" si="210"/>
        <v>3H3A3A</v>
      </c>
      <c r="AO398" s="13" t="str">
        <f t="shared" ca="1" si="211"/>
        <v>3F3F3F</v>
      </c>
      <c r="AP398" s="13" t="str">
        <f t="shared" ca="1" si="212"/>
        <v>3E3D3E</v>
      </c>
      <c r="AQ398" s="58" t="str">
        <f t="shared" ca="1" si="213"/>
        <v>3I3I3I</v>
      </c>
    </row>
    <row r="399" spans="1:43" x14ac:dyDescent="0.2">
      <c r="A399" t="s">
        <v>1540</v>
      </c>
      <c r="D399" s="13">
        <f t="shared" ca="1" si="214"/>
        <v>1</v>
      </c>
      <c r="E399" s="13">
        <f t="shared" ca="1" si="214"/>
        <v>1</v>
      </c>
      <c r="F399" s="13">
        <f t="shared" ca="1" si="214"/>
        <v>1</v>
      </c>
      <c r="G399" s="13">
        <f t="shared" si="214"/>
        <v>0</v>
      </c>
      <c r="H399" s="13">
        <f t="shared" ca="1" si="214"/>
        <v>1</v>
      </c>
      <c r="I399" s="13">
        <f t="shared" si="214"/>
        <v>0</v>
      </c>
      <c r="J399" s="13">
        <f t="shared" si="214"/>
        <v>0</v>
      </c>
      <c r="K399" s="13">
        <f t="shared" ca="1" si="214"/>
        <v>1</v>
      </c>
      <c r="L399" s="13">
        <f t="shared" ca="1" si="214"/>
        <v>1</v>
      </c>
      <c r="M399" s="13">
        <f t="shared" ca="1" si="214"/>
        <v>0</v>
      </c>
      <c r="N399" s="13">
        <f t="shared" ca="1" si="214"/>
        <v>0</v>
      </c>
      <c r="O399" s="13">
        <f t="shared" si="214"/>
        <v>0</v>
      </c>
      <c r="P399" s="13">
        <f t="shared" ca="1" si="197"/>
        <v>6</v>
      </c>
      <c r="Q399">
        <f t="shared" si="190"/>
        <v>3</v>
      </c>
      <c r="R399" s="13" t="str">
        <f t="shared" si="215"/>
        <v>3E</v>
      </c>
      <c r="S399" s="13" t="str">
        <f t="shared" si="215"/>
        <v>3J</v>
      </c>
      <c r="T399" s="13" t="str">
        <f t="shared" si="215"/>
        <v>3B</v>
      </c>
      <c r="U399" s="13" t="str">
        <f t="shared" si="215"/>
        <v>3C</v>
      </c>
      <c r="V399" s="13" t="str">
        <f t="shared" si="215"/>
        <v>3A</v>
      </c>
      <c r="W399" s="13" t="str">
        <f t="shared" si="215"/>
        <v>3H</v>
      </c>
      <c r="X399" s="13" t="str">
        <f t="shared" si="215"/>
        <v>3I</v>
      </c>
      <c r="Y399" s="13" t="str">
        <f t="shared" si="215"/>
        <v>3K</v>
      </c>
      <c r="AA399" s="13" t="str">
        <f t="shared" ca="1" si="198"/>
        <v/>
      </c>
      <c r="AB399" s="13" t="str">
        <f t="shared" ca="1" si="199"/>
        <v/>
      </c>
      <c r="AC399" s="13" t="str">
        <f t="shared" ca="1" si="200"/>
        <v/>
      </c>
      <c r="AD399" s="13" t="str">
        <f t="shared" ca="1" si="201"/>
        <v/>
      </c>
      <c r="AE399" s="13" t="str">
        <f t="shared" ca="1" si="202"/>
        <v/>
      </c>
      <c r="AF399" s="13" t="str">
        <f t="shared" ca="1" si="203"/>
        <v/>
      </c>
      <c r="AG399" s="13" t="str">
        <f t="shared" ca="1" si="204"/>
        <v/>
      </c>
      <c r="AH399" s="13" t="str">
        <f t="shared" ca="1" si="205"/>
        <v/>
      </c>
      <c r="AJ399" s="6" t="str">
        <f t="shared" ca="1" si="206"/>
        <v>3C3H3H</v>
      </c>
      <c r="AK399" s="13" t="str">
        <f t="shared" ca="1" si="207"/>
        <v>3G3G3G</v>
      </c>
      <c r="AL399" s="13" t="str">
        <f t="shared" ca="1" si="208"/>
        <v>3B3E3B</v>
      </c>
      <c r="AM399" s="13" t="str">
        <f t="shared" ca="1" si="209"/>
        <v>3D3C3D</v>
      </c>
      <c r="AN399" s="13" t="str">
        <f t="shared" ca="1" si="210"/>
        <v>3H3A3A</v>
      </c>
      <c r="AO399" s="13" t="str">
        <f t="shared" ca="1" si="211"/>
        <v>3F3F3F</v>
      </c>
      <c r="AP399" s="13" t="str">
        <f t="shared" ca="1" si="212"/>
        <v>3E3D3E</v>
      </c>
      <c r="AQ399" s="58" t="str">
        <f t="shared" ca="1" si="213"/>
        <v>3I3I3I</v>
      </c>
    </row>
    <row r="400" spans="1:43" x14ac:dyDescent="0.2">
      <c r="A400" t="s">
        <v>1541</v>
      </c>
      <c r="D400" s="13">
        <f t="shared" ca="1" si="214"/>
        <v>1</v>
      </c>
      <c r="E400" s="13">
        <f t="shared" ca="1" si="214"/>
        <v>1</v>
      </c>
      <c r="F400" s="13">
        <f t="shared" ca="1" si="214"/>
        <v>1</v>
      </c>
      <c r="G400" s="13">
        <f t="shared" si="214"/>
        <v>0</v>
      </c>
      <c r="H400" s="13">
        <f t="shared" ca="1" si="214"/>
        <v>1</v>
      </c>
      <c r="I400" s="13">
        <f t="shared" si="214"/>
        <v>0</v>
      </c>
      <c r="J400" s="13">
        <f t="shared" ca="1" si="214"/>
        <v>1</v>
      </c>
      <c r="K400" s="13">
        <f t="shared" si="214"/>
        <v>0</v>
      </c>
      <c r="L400" s="13">
        <f t="shared" si="214"/>
        <v>0</v>
      </c>
      <c r="M400" s="13">
        <f t="shared" ca="1" si="214"/>
        <v>0</v>
      </c>
      <c r="N400" s="13">
        <f t="shared" ca="1" si="214"/>
        <v>0</v>
      </c>
      <c r="O400" s="13">
        <f t="shared" ca="1" si="214"/>
        <v>0</v>
      </c>
      <c r="P400" s="13">
        <f t="shared" ca="1" si="197"/>
        <v>5</v>
      </c>
      <c r="Q400">
        <f t="shared" si="190"/>
        <v>3</v>
      </c>
      <c r="R400" s="13" t="str">
        <f t="shared" si="215"/>
        <v>3E</v>
      </c>
      <c r="S400" s="13" t="str">
        <f t="shared" si="215"/>
        <v>3J</v>
      </c>
      <c r="T400" s="13" t="str">
        <f t="shared" si="215"/>
        <v>3B</v>
      </c>
      <c r="U400" s="13" t="str">
        <f t="shared" si="215"/>
        <v>3C</v>
      </c>
      <c r="V400" s="13" t="str">
        <f t="shared" si="215"/>
        <v>3A</v>
      </c>
      <c r="W400" s="13" t="str">
        <f t="shared" si="215"/>
        <v>3G</v>
      </c>
      <c r="X400" s="13" t="str">
        <f t="shared" si="215"/>
        <v>3L</v>
      </c>
      <c r="Y400" s="13" t="str">
        <f t="shared" si="215"/>
        <v>3K</v>
      </c>
      <c r="AA400" s="13" t="str">
        <f t="shared" ca="1" si="198"/>
        <v/>
      </c>
      <c r="AB400" s="13" t="str">
        <f t="shared" ca="1" si="199"/>
        <v/>
      </c>
      <c r="AC400" s="13" t="str">
        <f t="shared" ca="1" si="200"/>
        <v/>
      </c>
      <c r="AD400" s="13" t="str">
        <f t="shared" ca="1" si="201"/>
        <v/>
      </c>
      <c r="AE400" s="13" t="str">
        <f t="shared" ca="1" si="202"/>
        <v/>
      </c>
      <c r="AF400" s="13" t="str">
        <f t="shared" ca="1" si="203"/>
        <v/>
      </c>
      <c r="AG400" s="13" t="str">
        <f t="shared" ca="1" si="204"/>
        <v/>
      </c>
      <c r="AH400" s="13" t="str">
        <f t="shared" ca="1" si="205"/>
        <v/>
      </c>
      <c r="AJ400" s="6" t="str">
        <f t="shared" ca="1" si="206"/>
        <v>3C3H3H</v>
      </c>
      <c r="AK400" s="13" t="str">
        <f t="shared" ca="1" si="207"/>
        <v>3G3G3G</v>
      </c>
      <c r="AL400" s="13" t="str">
        <f t="shared" ca="1" si="208"/>
        <v>3B3E3B</v>
      </c>
      <c r="AM400" s="13" t="str">
        <f t="shared" ca="1" si="209"/>
        <v>3D3C3D</v>
      </c>
      <c r="AN400" s="13" t="str">
        <f t="shared" ca="1" si="210"/>
        <v>3H3A3A</v>
      </c>
      <c r="AO400" s="13" t="str">
        <f t="shared" ca="1" si="211"/>
        <v>3F3F3F</v>
      </c>
      <c r="AP400" s="13" t="str">
        <f t="shared" ca="1" si="212"/>
        <v>3E3D3E</v>
      </c>
      <c r="AQ400" s="58" t="str">
        <f t="shared" ca="1" si="213"/>
        <v>3I3I3I</v>
      </c>
    </row>
    <row r="401" spans="1:43" x14ac:dyDescent="0.2">
      <c r="A401" t="s">
        <v>1542</v>
      </c>
      <c r="D401" s="13">
        <f t="shared" ca="1" si="214"/>
        <v>1</v>
      </c>
      <c r="E401" s="13">
        <f t="shared" ca="1" si="214"/>
        <v>1</v>
      </c>
      <c r="F401" s="13">
        <f t="shared" ca="1" si="214"/>
        <v>1</v>
      </c>
      <c r="G401" s="13">
        <f t="shared" si="214"/>
        <v>0</v>
      </c>
      <c r="H401" s="13">
        <f t="shared" ca="1" si="214"/>
        <v>1</v>
      </c>
      <c r="I401" s="13">
        <f t="shared" si="214"/>
        <v>0</v>
      </c>
      <c r="J401" s="13">
        <f t="shared" ca="1" si="214"/>
        <v>1</v>
      </c>
      <c r="K401" s="13">
        <f t="shared" si="214"/>
        <v>0</v>
      </c>
      <c r="L401" s="13">
        <f t="shared" ca="1" si="214"/>
        <v>1</v>
      </c>
      <c r="M401" s="13">
        <f t="shared" si="214"/>
        <v>0</v>
      </c>
      <c r="N401" s="13">
        <f t="shared" ca="1" si="214"/>
        <v>0</v>
      </c>
      <c r="O401" s="13">
        <f t="shared" ca="1" si="214"/>
        <v>0</v>
      </c>
      <c r="P401" s="13">
        <f t="shared" ca="1" si="197"/>
        <v>6</v>
      </c>
      <c r="Q401">
        <f t="shared" si="190"/>
        <v>3</v>
      </c>
      <c r="R401" s="13" t="str">
        <f t="shared" si="215"/>
        <v>3E</v>
      </c>
      <c r="S401" s="13" t="str">
        <f t="shared" si="215"/>
        <v>3G</v>
      </c>
      <c r="T401" s="13" t="str">
        <f t="shared" si="215"/>
        <v>3B</v>
      </c>
      <c r="U401" s="13" t="str">
        <f t="shared" si="215"/>
        <v>3A</v>
      </c>
      <c r="V401" s="13" t="str">
        <f t="shared" si="215"/>
        <v>3I</v>
      </c>
      <c r="W401" s="13" t="str">
        <f t="shared" si="215"/>
        <v>3C</v>
      </c>
      <c r="X401" s="13" t="str">
        <f t="shared" si="215"/>
        <v>3L</v>
      </c>
      <c r="Y401" s="13" t="str">
        <f t="shared" si="215"/>
        <v>3K</v>
      </c>
      <c r="AA401" s="13" t="str">
        <f t="shared" ca="1" si="198"/>
        <v/>
      </c>
      <c r="AB401" s="13" t="str">
        <f t="shared" ca="1" si="199"/>
        <v/>
      </c>
      <c r="AC401" s="13" t="str">
        <f t="shared" ca="1" si="200"/>
        <v/>
      </c>
      <c r="AD401" s="13" t="str">
        <f t="shared" ca="1" si="201"/>
        <v/>
      </c>
      <c r="AE401" s="13" t="str">
        <f t="shared" ca="1" si="202"/>
        <v/>
      </c>
      <c r="AF401" s="13" t="str">
        <f t="shared" ca="1" si="203"/>
        <v/>
      </c>
      <c r="AG401" s="13" t="str">
        <f t="shared" ca="1" si="204"/>
        <v/>
      </c>
      <c r="AH401" s="13" t="str">
        <f t="shared" ca="1" si="205"/>
        <v/>
      </c>
      <c r="AJ401" s="6" t="str">
        <f t="shared" ca="1" si="206"/>
        <v>3C3H3H</v>
      </c>
      <c r="AK401" s="13" t="str">
        <f t="shared" ca="1" si="207"/>
        <v>3G3G3G</v>
      </c>
      <c r="AL401" s="13" t="str">
        <f t="shared" ca="1" si="208"/>
        <v>3B3E3B</v>
      </c>
      <c r="AM401" s="13" t="str">
        <f t="shared" ca="1" si="209"/>
        <v>3D3C3D</v>
      </c>
      <c r="AN401" s="13" t="str">
        <f t="shared" ca="1" si="210"/>
        <v>3H3A3A</v>
      </c>
      <c r="AO401" s="13" t="str">
        <f t="shared" ca="1" si="211"/>
        <v>3F3F3F</v>
      </c>
      <c r="AP401" s="13" t="str">
        <f t="shared" ca="1" si="212"/>
        <v>3E3D3E</v>
      </c>
      <c r="AQ401" s="58" t="str">
        <f t="shared" ca="1" si="213"/>
        <v>3I3I3I</v>
      </c>
    </row>
    <row r="402" spans="1:43" x14ac:dyDescent="0.2">
      <c r="A402" t="s">
        <v>1543</v>
      </c>
      <c r="D402" s="13">
        <f t="shared" ca="1" si="214"/>
        <v>1</v>
      </c>
      <c r="E402" s="13">
        <f t="shared" ca="1" si="214"/>
        <v>1</v>
      </c>
      <c r="F402" s="13">
        <f t="shared" ca="1" si="214"/>
        <v>1</v>
      </c>
      <c r="G402" s="13">
        <f t="shared" si="214"/>
        <v>0</v>
      </c>
      <c r="H402" s="13">
        <f t="shared" ca="1" si="214"/>
        <v>1</v>
      </c>
      <c r="I402" s="13">
        <f t="shared" si="214"/>
        <v>0</v>
      </c>
      <c r="J402" s="13">
        <f t="shared" ca="1" si="214"/>
        <v>1</v>
      </c>
      <c r="K402" s="13">
        <f t="shared" si="214"/>
        <v>0</v>
      </c>
      <c r="L402" s="13">
        <f t="shared" ca="1" si="214"/>
        <v>1</v>
      </c>
      <c r="M402" s="13">
        <f t="shared" ca="1" si="214"/>
        <v>0</v>
      </c>
      <c r="N402" s="13">
        <f t="shared" si="214"/>
        <v>0</v>
      </c>
      <c r="O402" s="13">
        <f t="shared" ca="1" si="214"/>
        <v>0</v>
      </c>
      <c r="P402" s="13">
        <f t="shared" ca="1" si="197"/>
        <v>6</v>
      </c>
      <c r="Q402">
        <f t="shared" si="190"/>
        <v>3</v>
      </c>
      <c r="R402" s="13" t="str">
        <f t="shared" si="215"/>
        <v>3E</v>
      </c>
      <c r="S402" s="13" t="str">
        <f t="shared" si="215"/>
        <v>3J</v>
      </c>
      <c r="T402" s="13" t="str">
        <f t="shared" si="215"/>
        <v>3B</v>
      </c>
      <c r="U402" s="13" t="str">
        <f t="shared" si="215"/>
        <v>3C</v>
      </c>
      <c r="V402" s="13" t="str">
        <f t="shared" si="215"/>
        <v>3A</v>
      </c>
      <c r="W402" s="13" t="str">
        <f t="shared" si="215"/>
        <v>3G</v>
      </c>
      <c r="X402" s="13" t="str">
        <f t="shared" si="215"/>
        <v>3L</v>
      </c>
      <c r="Y402" s="13" t="str">
        <f t="shared" si="215"/>
        <v>3I</v>
      </c>
      <c r="AA402" s="13" t="str">
        <f t="shared" ca="1" si="198"/>
        <v/>
      </c>
      <c r="AB402" s="13" t="str">
        <f t="shared" ca="1" si="199"/>
        <v/>
      </c>
      <c r="AC402" s="13" t="str">
        <f t="shared" ca="1" si="200"/>
        <v/>
      </c>
      <c r="AD402" s="13" t="str">
        <f t="shared" ca="1" si="201"/>
        <v/>
      </c>
      <c r="AE402" s="13" t="str">
        <f t="shared" ca="1" si="202"/>
        <v/>
      </c>
      <c r="AF402" s="13" t="str">
        <f t="shared" ca="1" si="203"/>
        <v/>
      </c>
      <c r="AG402" s="13" t="str">
        <f t="shared" ca="1" si="204"/>
        <v/>
      </c>
      <c r="AH402" s="13" t="str">
        <f t="shared" ca="1" si="205"/>
        <v/>
      </c>
      <c r="AJ402" s="6" t="str">
        <f t="shared" ca="1" si="206"/>
        <v>3C3H3H</v>
      </c>
      <c r="AK402" s="13" t="str">
        <f t="shared" ca="1" si="207"/>
        <v>3G3G3G</v>
      </c>
      <c r="AL402" s="13" t="str">
        <f t="shared" ca="1" si="208"/>
        <v>3B3E3B</v>
      </c>
      <c r="AM402" s="13" t="str">
        <f t="shared" ca="1" si="209"/>
        <v>3D3C3D</v>
      </c>
      <c r="AN402" s="13" t="str">
        <f t="shared" ca="1" si="210"/>
        <v>3H3A3A</v>
      </c>
      <c r="AO402" s="13" t="str">
        <f t="shared" ca="1" si="211"/>
        <v>3F3F3F</v>
      </c>
      <c r="AP402" s="13" t="str">
        <f t="shared" ca="1" si="212"/>
        <v>3E3D3E</v>
      </c>
      <c r="AQ402" s="58" t="str">
        <f t="shared" ca="1" si="213"/>
        <v>3I3I3I</v>
      </c>
    </row>
    <row r="403" spans="1:43" x14ac:dyDescent="0.2">
      <c r="A403" t="s">
        <v>1544</v>
      </c>
      <c r="D403" s="13">
        <f t="shared" ca="1" si="214"/>
        <v>1</v>
      </c>
      <c r="E403" s="13">
        <f t="shared" ca="1" si="214"/>
        <v>1</v>
      </c>
      <c r="F403" s="13">
        <f t="shared" ca="1" si="214"/>
        <v>1</v>
      </c>
      <c r="G403" s="13">
        <f t="shared" si="214"/>
        <v>0</v>
      </c>
      <c r="H403" s="13">
        <f t="shared" ca="1" si="214"/>
        <v>1</v>
      </c>
      <c r="I403" s="13">
        <f t="shared" si="214"/>
        <v>0</v>
      </c>
      <c r="J403" s="13">
        <f t="shared" ca="1" si="214"/>
        <v>1</v>
      </c>
      <c r="K403" s="13">
        <f t="shared" si="214"/>
        <v>0</v>
      </c>
      <c r="L403" s="13">
        <f t="shared" ca="1" si="214"/>
        <v>1</v>
      </c>
      <c r="M403" s="13">
        <f t="shared" ca="1" si="214"/>
        <v>0</v>
      </c>
      <c r="N403" s="13">
        <f t="shared" ca="1" si="214"/>
        <v>0</v>
      </c>
      <c r="O403" s="13">
        <f t="shared" si="214"/>
        <v>0</v>
      </c>
      <c r="P403" s="13">
        <f t="shared" ca="1" si="197"/>
        <v>6</v>
      </c>
      <c r="Q403">
        <f t="shared" si="190"/>
        <v>3</v>
      </c>
      <c r="R403" s="13" t="str">
        <f t="shared" si="215"/>
        <v>3E</v>
      </c>
      <c r="S403" s="13" t="str">
        <f t="shared" si="215"/>
        <v>3J</v>
      </c>
      <c r="T403" s="13" t="str">
        <f t="shared" si="215"/>
        <v>3B</v>
      </c>
      <c r="U403" s="13" t="str">
        <f t="shared" si="215"/>
        <v>3C</v>
      </c>
      <c r="V403" s="13" t="str">
        <f t="shared" si="215"/>
        <v>3A</v>
      </c>
      <c r="W403" s="13" t="str">
        <f t="shared" si="215"/>
        <v>3G</v>
      </c>
      <c r="X403" s="13" t="str">
        <f t="shared" si="215"/>
        <v>3I</v>
      </c>
      <c r="Y403" s="13" t="str">
        <f t="shared" si="215"/>
        <v>3K</v>
      </c>
      <c r="AA403" s="13" t="str">
        <f t="shared" ca="1" si="198"/>
        <v/>
      </c>
      <c r="AB403" s="13" t="str">
        <f t="shared" ca="1" si="199"/>
        <v/>
      </c>
      <c r="AC403" s="13" t="str">
        <f t="shared" ca="1" si="200"/>
        <v/>
      </c>
      <c r="AD403" s="13" t="str">
        <f t="shared" ca="1" si="201"/>
        <v/>
      </c>
      <c r="AE403" s="13" t="str">
        <f t="shared" ca="1" si="202"/>
        <v/>
      </c>
      <c r="AF403" s="13" t="str">
        <f t="shared" ca="1" si="203"/>
        <v/>
      </c>
      <c r="AG403" s="13" t="str">
        <f t="shared" ca="1" si="204"/>
        <v/>
      </c>
      <c r="AH403" s="13" t="str">
        <f t="shared" ca="1" si="205"/>
        <v/>
      </c>
      <c r="AJ403" s="6" t="str">
        <f t="shared" ca="1" si="206"/>
        <v>3C3H3H</v>
      </c>
      <c r="AK403" s="13" t="str">
        <f t="shared" ca="1" si="207"/>
        <v>3G3G3G</v>
      </c>
      <c r="AL403" s="13" t="str">
        <f t="shared" ca="1" si="208"/>
        <v>3B3E3B</v>
      </c>
      <c r="AM403" s="13" t="str">
        <f t="shared" ca="1" si="209"/>
        <v>3D3C3D</v>
      </c>
      <c r="AN403" s="13" t="str">
        <f t="shared" ca="1" si="210"/>
        <v>3H3A3A</v>
      </c>
      <c r="AO403" s="13" t="str">
        <f t="shared" ca="1" si="211"/>
        <v>3F3F3F</v>
      </c>
      <c r="AP403" s="13" t="str">
        <f t="shared" ca="1" si="212"/>
        <v>3E3D3E</v>
      </c>
      <c r="AQ403" s="58" t="str">
        <f t="shared" ca="1" si="213"/>
        <v>3I3I3I</v>
      </c>
    </row>
    <row r="404" spans="1:43" x14ac:dyDescent="0.2">
      <c r="A404" t="s">
        <v>1545</v>
      </c>
      <c r="D404" s="13">
        <f t="shared" ca="1" si="214"/>
        <v>1</v>
      </c>
      <c r="E404" s="13">
        <f t="shared" ca="1" si="214"/>
        <v>1</v>
      </c>
      <c r="F404" s="13">
        <f t="shared" ca="1" si="214"/>
        <v>1</v>
      </c>
      <c r="G404" s="13">
        <f t="shared" si="214"/>
        <v>0</v>
      </c>
      <c r="H404" s="13">
        <f t="shared" ca="1" si="214"/>
        <v>1</v>
      </c>
      <c r="I404" s="13">
        <f t="shared" si="214"/>
        <v>0</v>
      </c>
      <c r="J404" s="13">
        <f t="shared" ca="1" si="214"/>
        <v>1</v>
      </c>
      <c r="K404" s="13">
        <f t="shared" ca="1" si="214"/>
        <v>1</v>
      </c>
      <c r="L404" s="13">
        <f t="shared" si="214"/>
        <v>0</v>
      </c>
      <c r="M404" s="13">
        <f t="shared" si="214"/>
        <v>0</v>
      </c>
      <c r="N404" s="13">
        <f t="shared" ca="1" si="214"/>
        <v>0</v>
      </c>
      <c r="O404" s="13">
        <f t="shared" ca="1" si="214"/>
        <v>0</v>
      </c>
      <c r="P404" s="13">
        <f t="shared" ca="1" si="197"/>
        <v>6</v>
      </c>
      <c r="Q404">
        <f t="shared" si="190"/>
        <v>3</v>
      </c>
      <c r="R404" s="13" t="str">
        <f t="shared" si="215"/>
        <v>3E</v>
      </c>
      <c r="S404" s="13" t="str">
        <f t="shared" si="215"/>
        <v>3G</v>
      </c>
      <c r="T404" s="13" t="str">
        <f t="shared" si="215"/>
        <v>3B</v>
      </c>
      <c r="U404" s="13" t="str">
        <f t="shared" si="215"/>
        <v>3C</v>
      </c>
      <c r="V404" s="13" t="str">
        <f t="shared" si="215"/>
        <v>3A</v>
      </c>
      <c r="W404" s="13" t="str">
        <f t="shared" si="215"/>
        <v>3H</v>
      </c>
      <c r="X404" s="13" t="str">
        <f t="shared" si="215"/>
        <v>3L</v>
      </c>
      <c r="Y404" s="13" t="str">
        <f t="shared" si="215"/>
        <v>3K</v>
      </c>
      <c r="AA404" s="13" t="str">
        <f t="shared" ca="1" si="198"/>
        <v/>
      </c>
      <c r="AB404" s="13" t="str">
        <f t="shared" ca="1" si="199"/>
        <v/>
      </c>
      <c r="AC404" s="13" t="str">
        <f t="shared" ca="1" si="200"/>
        <v/>
      </c>
      <c r="AD404" s="13" t="str">
        <f t="shared" ca="1" si="201"/>
        <v/>
      </c>
      <c r="AE404" s="13" t="str">
        <f t="shared" ca="1" si="202"/>
        <v/>
      </c>
      <c r="AF404" s="13" t="str">
        <f t="shared" ca="1" si="203"/>
        <v/>
      </c>
      <c r="AG404" s="13" t="str">
        <f t="shared" ca="1" si="204"/>
        <v/>
      </c>
      <c r="AH404" s="13" t="str">
        <f t="shared" ca="1" si="205"/>
        <v/>
      </c>
      <c r="AJ404" s="6" t="str">
        <f t="shared" ca="1" si="206"/>
        <v>3C3H3H</v>
      </c>
      <c r="AK404" s="13" t="str">
        <f t="shared" ca="1" si="207"/>
        <v>3G3G3G</v>
      </c>
      <c r="AL404" s="13" t="str">
        <f t="shared" ca="1" si="208"/>
        <v>3B3E3B</v>
      </c>
      <c r="AM404" s="13" t="str">
        <f t="shared" ca="1" si="209"/>
        <v>3D3C3D</v>
      </c>
      <c r="AN404" s="13" t="str">
        <f t="shared" ca="1" si="210"/>
        <v>3H3A3A</v>
      </c>
      <c r="AO404" s="13" t="str">
        <f t="shared" ca="1" si="211"/>
        <v>3F3F3F</v>
      </c>
      <c r="AP404" s="13" t="str">
        <f t="shared" ca="1" si="212"/>
        <v>3E3D3E</v>
      </c>
      <c r="AQ404" s="58" t="str">
        <f t="shared" ca="1" si="213"/>
        <v>3I3I3I</v>
      </c>
    </row>
    <row r="405" spans="1:43" x14ac:dyDescent="0.2">
      <c r="A405" t="s">
        <v>1546</v>
      </c>
      <c r="D405" s="13">
        <f t="shared" ref="D405:O414" ca="1" si="216">IF(IFERROR(FIND(D$3,$A405),0)&gt;0,D$4,0)</f>
        <v>1</v>
      </c>
      <c r="E405" s="13">
        <f t="shared" ca="1" si="216"/>
        <v>1</v>
      </c>
      <c r="F405" s="13">
        <f t="shared" ca="1" si="216"/>
        <v>1</v>
      </c>
      <c r="G405" s="13">
        <f t="shared" si="216"/>
        <v>0</v>
      </c>
      <c r="H405" s="13">
        <f t="shared" ca="1" si="216"/>
        <v>1</v>
      </c>
      <c r="I405" s="13">
        <f t="shared" si="216"/>
        <v>0</v>
      </c>
      <c r="J405" s="13">
        <f t="shared" ca="1" si="216"/>
        <v>1</v>
      </c>
      <c r="K405" s="13">
        <f t="shared" ca="1" si="216"/>
        <v>1</v>
      </c>
      <c r="L405" s="13">
        <f t="shared" si="216"/>
        <v>0</v>
      </c>
      <c r="M405" s="13">
        <f t="shared" ca="1" si="216"/>
        <v>0</v>
      </c>
      <c r="N405" s="13">
        <f t="shared" si="216"/>
        <v>0</v>
      </c>
      <c r="O405" s="13">
        <f t="shared" ca="1" si="216"/>
        <v>0</v>
      </c>
      <c r="P405" s="13">
        <f t="shared" ca="1" si="197"/>
        <v>6</v>
      </c>
      <c r="Q405">
        <f t="shared" si="190"/>
        <v>3</v>
      </c>
      <c r="R405" s="13" t="str">
        <f t="shared" ref="R405:Y414" si="217">RIGHT(LEFT($A405,R$3+$Q405),2)</f>
        <v>3H</v>
      </c>
      <c r="S405" s="13" t="str">
        <f t="shared" si="217"/>
        <v>3J</v>
      </c>
      <c r="T405" s="13" t="str">
        <f t="shared" si="217"/>
        <v>3B</v>
      </c>
      <c r="U405" s="13" t="str">
        <f t="shared" si="217"/>
        <v>3C</v>
      </c>
      <c r="V405" s="13" t="str">
        <f t="shared" si="217"/>
        <v>3A</v>
      </c>
      <c r="W405" s="13" t="str">
        <f t="shared" si="217"/>
        <v>3G</v>
      </c>
      <c r="X405" s="13" t="str">
        <f t="shared" si="217"/>
        <v>3L</v>
      </c>
      <c r="Y405" s="13" t="str">
        <f t="shared" si="217"/>
        <v>3E</v>
      </c>
      <c r="AA405" s="13" t="str">
        <f t="shared" ca="1" si="198"/>
        <v/>
      </c>
      <c r="AB405" s="13" t="str">
        <f t="shared" ca="1" si="199"/>
        <v/>
      </c>
      <c r="AC405" s="13" t="str">
        <f t="shared" ca="1" si="200"/>
        <v/>
      </c>
      <c r="AD405" s="13" t="str">
        <f t="shared" ca="1" si="201"/>
        <v/>
      </c>
      <c r="AE405" s="13" t="str">
        <f t="shared" ca="1" si="202"/>
        <v/>
      </c>
      <c r="AF405" s="13" t="str">
        <f t="shared" ca="1" si="203"/>
        <v/>
      </c>
      <c r="AG405" s="13" t="str">
        <f t="shared" ca="1" si="204"/>
        <v/>
      </c>
      <c r="AH405" s="13" t="str">
        <f t="shared" ca="1" si="205"/>
        <v/>
      </c>
      <c r="AJ405" s="6" t="str">
        <f t="shared" ca="1" si="206"/>
        <v>3C3H3H</v>
      </c>
      <c r="AK405" s="13" t="str">
        <f t="shared" ca="1" si="207"/>
        <v>3G3G3G</v>
      </c>
      <c r="AL405" s="13" t="str">
        <f t="shared" ca="1" si="208"/>
        <v>3B3E3B</v>
      </c>
      <c r="AM405" s="13" t="str">
        <f t="shared" ca="1" si="209"/>
        <v>3D3C3D</v>
      </c>
      <c r="AN405" s="13" t="str">
        <f t="shared" ca="1" si="210"/>
        <v>3H3A3A</v>
      </c>
      <c r="AO405" s="13" t="str">
        <f t="shared" ca="1" si="211"/>
        <v>3F3F3F</v>
      </c>
      <c r="AP405" s="13" t="str">
        <f t="shared" ca="1" si="212"/>
        <v>3E3D3E</v>
      </c>
      <c r="AQ405" s="58" t="str">
        <f t="shared" ca="1" si="213"/>
        <v>3I3I3I</v>
      </c>
    </row>
    <row r="406" spans="1:43" x14ac:dyDescent="0.2">
      <c r="A406" t="s">
        <v>1547</v>
      </c>
      <c r="D406" s="13">
        <f t="shared" ca="1" si="216"/>
        <v>1</v>
      </c>
      <c r="E406" s="13">
        <f t="shared" ca="1" si="216"/>
        <v>1</v>
      </c>
      <c r="F406" s="13">
        <f t="shared" ca="1" si="216"/>
        <v>1</v>
      </c>
      <c r="G406" s="13">
        <f t="shared" si="216"/>
        <v>0</v>
      </c>
      <c r="H406" s="13">
        <f t="shared" ca="1" si="216"/>
        <v>1</v>
      </c>
      <c r="I406" s="13">
        <f t="shared" si="216"/>
        <v>0</v>
      </c>
      <c r="J406" s="13">
        <f t="shared" ca="1" si="216"/>
        <v>1</v>
      </c>
      <c r="K406" s="13">
        <f t="shared" ca="1" si="216"/>
        <v>1</v>
      </c>
      <c r="L406" s="13">
        <f t="shared" si="216"/>
        <v>0</v>
      </c>
      <c r="M406" s="13">
        <f t="shared" ca="1" si="216"/>
        <v>0</v>
      </c>
      <c r="N406" s="13">
        <f t="shared" ca="1" si="216"/>
        <v>0</v>
      </c>
      <c r="O406" s="13">
        <f t="shared" si="216"/>
        <v>0</v>
      </c>
      <c r="P406" s="13">
        <f t="shared" ca="1" si="197"/>
        <v>6</v>
      </c>
      <c r="Q406">
        <f t="shared" si="190"/>
        <v>3</v>
      </c>
      <c r="R406" s="13" t="str">
        <f t="shared" si="217"/>
        <v>3H</v>
      </c>
      <c r="S406" s="13" t="str">
        <f t="shared" si="217"/>
        <v>3J</v>
      </c>
      <c r="T406" s="13" t="str">
        <f t="shared" si="217"/>
        <v>3B</v>
      </c>
      <c r="U406" s="13" t="str">
        <f t="shared" si="217"/>
        <v>3C</v>
      </c>
      <c r="V406" s="13" t="str">
        <f t="shared" si="217"/>
        <v>3A</v>
      </c>
      <c r="W406" s="13" t="str">
        <f t="shared" si="217"/>
        <v>3G</v>
      </c>
      <c r="X406" s="13" t="str">
        <f t="shared" si="217"/>
        <v>3E</v>
      </c>
      <c r="Y406" s="13" t="str">
        <f t="shared" si="217"/>
        <v>3K</v>
      </c>
      <c r="AA406" s="13" t="str">
        <f t="shared" ca="1" si="198"/>
        <v/>
      </c>
      <c r="AB406" s="13" t="str">
        <f t="shared" ca="1" si="199"/>
        <v/>
      </c>
      <c r="AC406" s="13" t="str">
        <f t="shared" ca="1" si="200"/>
        <v/>
      </c>
      <c r="AD406" s="13" t="str">
        <f t="shared" ca="1" si="201"/>
        <v/>
      </c>
      <c r="AE406" s="13" t="str">
        <f t="shared" ca="1" si="202"/>
        <v/>
      </c>
      <c r="AF406" s="13" t="str">
        <f t="shared" ca="1" si="203"/>
        <v/>
      </c>
      <c r="AG406" s="13" t="str">
        <f t="shared" ca="1" si="204"/>
        <v/>
      </c>
      <c r="AH406" s="13" t="str">
        <f t="shared" ca="1" si="205"/>
        <v/>
      </c>
      <c r="AJ406" s="6" t="str">
        <f t="shared" ca="1" si="206"/>
        <v>3C3H3H</v>
      </c>
      <c r="AK406" s="13" t="str">
        <f t="shared" ca="1" si="207"/>
        <v>3G3G3G</v>
      </c>
      <c r="AL406" s="13" t="str">
        <f t="shared" ca="1" si="208"/>
        <v>3B3E3B</v>
      </c>
      <c r="AM406" s="13" t="str">
        <f t="shared" ca="1" si="209"/>
        <v>3D3C3D</v>
      </c>
      <c r="AN406" s="13" t="str">
        <f t="shared" ca="1" si="210"/>
        <v>3H3A3A</v>
      </c>
      <c r="AO406" s="13" t="str">
        <f t="shared" ca="1" si="211"/>
        <v>3F3F3F</v>
      </c>
      <c r="AP406" s="13" t="str">
        <f t="shared" ca="1" si="212"/>
        <v>3E3D3E</v>
      </c>
      <c r="AQ406" s="58" t="str">
        <f t="shared" ca="1" si="213"/>
        <v>3I3I3I</v>
      </c>
    </row>
    <row r="407" spans="1:43" x14ac:dyDescent="0.2">
      <c r="A407" t="s">
        <v>1548</v>
      </c>
      <c r="D407" s="13">
        <f t="shared" ca="1" si="216"/>
        <v>1</v>
      </c>
      <c r="E407" s="13">
        <f t="shared" ca="1" si="216"/>
        <v>1</v>
      </c>
      <c r="F407" s="13">
        <f t="shared" ca="1" si="216"/>
        <v>1</v>
      </c>
      <c r="G407" s="13">
        <f t="shared" si="216"/>
        <v>0</v>
      </c>
      <c r="H407" s="13">
        <f t="shared" ca="1" si="216"/>
        <v>1</v>
      </c>
      <c r="I407" s="13">
        <f t="shared" si="216"/>
        <v>0</v>
      </c>
      <c r="J407" s="13">
        <f t="shared" ca="1" si="216"/>
        <v>1</v>
      </c>
      <c r="K407" s="13">
        <f t="shared" ca="1" si="216"/>
        <v>1</v>
      </c>
      <c r="L407" s="13">
        <f t="shared" ca="1" si="216"/>
        <v>1</v>
      </c>
      <c r="M407" s="13">
        <f t="shared" si="216"/>
        <v>0</v>
      </c>
      <c r="N407" s="13">
        <f t="shared" si="216"/>
        <v>0</v>
      </c>
      <c r="O407" s="13">
        <f t="shared" ca="1" si="216"/>
        <v>0</v>
      </c>
      <c r="P407" s="13">
        <f t="shared" ca="1" si="197"/>
        <v>7</v>
      </c>
      <c r="Q407">
        <f t="shared" si="190"/>
        <v>3</v>
      </c>
      <c r="R407" s="13" t="str">
        <f t="shared" si="217"/>
        <v>3E</v>
      </c>
      <c r="S407" s="13" t="str">
        <f t="shared" si="217"/>
        <v>3G</v>
      </c>
      <c r="T407" s="13" t="str">
        <f t="shared" si="217"/>
        <v>3B</v>
      </c>
      <c r="U407" s="13" t="str">
        <f t="shared" si="217"/>
        <v>3C</v>
      </c>
      <c r="V407" s="13" t="str">
        <f t="shared" si="217"/>
        <v>3A</v>
      </c>
      <c r="W407" s="13" t="str">
        <f t="shared" si="217"/>
        <v>3H</v>
      </c>
      <c r="X407" s="13" t="str">
        <f t="shared" si="217"/>
        <v>3L</v>
      </c>
      <c r="Y407" s="13" t="str">
        <f t="shared" si="217"/>
        <v>3I</v>
      </c>
      <c r="AA407" s="13" t="str">
        <f t="shared" ca="1" si="198"/>
        <v/>
      </c>
      <c r="AB407" s="13" t="str">
        <f t="shared" ca="1" si="199"/>
        <v/>
      </c>
      <c r="AC407" s="13" t="str">
        <f t="shared" ca="1" si="200"/>
        <v/>
      </c>
      <c r="AD407" s="13" t="str">
        <f t="shared" ca="1" si="201"/>
        <v/>
      </c>
      <c r="AE407" s="13" t="str">
        <f t="shared" ca="1" si="202"/>
        <v/>
      </c>
      <c r="AF407" s="13" t="str">
        <f t="shared" ca="1" si="203"/>
        <v/>
      </c>
      <c r="AG407" s="13" t="str">
        <f t="shared" ca="1" si="204"/>
        <v/>
      </c>
      <c r="AH407" s="13" t="str">
        <f t="shared" ca="1" si="205"/>
        <v/>
      </c>
      <c r="AJ407" s="6" t="str">
        <f t="shared" ca="1" si="206"/>
        <v>3C3H3H</v>
      </c>
      <c r="AK407" s="13" t="str">
        <f t="shared" ca="1" si="207"/>
        <v>3G3G3G</v>
      </c>
      <c r="AL407" s="13" t="str">
        <f t="shared" ca="1" si="208"/>
        <v>3B3E3B</v>
      </c>
      <c r="AM407" s="13" t="str">
        <f t="shared" ca="1" si="209"/>
        <v>3D3C3D</v>
      </c>
      <c r="AN407" s="13" t="str">
        <f t="shared" ca="1" si="210"/>
        <v>3H3A3A</v>
      </c>
      <c r="AO407" s="13" t="str">
        <f t="shared" ca="1" si="211"/>
        <v>3F3F3F</v>
      </c>
      <c r="AP407" s="13" t="str">
        <f t="shared" ca="1" si="212"/>
        <v>3E3D3E</v>
      </c>
      <c r="AQ407" s="58" t="str">
        <f t="shared" ca="1" si="213"/>
        <v>3I3I3I</v>
      </c>
    </row>
    <row r="408" spans="1:43" x14ac:dyDescent="0.2">
      <c r="A408" t="s">
        <v>1549</v>
      </c>
      <c r="D408" s="13">
        <f t="shared" ca="1" si="216"/>
        <v>1</v>
      </c>
      <c r="E408" s="13">
        <f t="shared" ca="1" si="216"/>
        <v>1</v>
      </c>
      <c r="F408" s="13">
        <f t="shared" ca="1" si="216"/>
        <v>1</v>
      </c>
      <c r="G408" s="13">
        <f t="shared" si="216"/>
        <v>0</v>
      </c>
      <c r="H408" s="13">
        <f t="shared" ca="1" si="216"/>
        <v>1</v>
      </c>
      <c r="I408" s="13">
        <f t="shared" si="216"/>
        <v>0</v>
      </c>
      <c r="J408" s="13">
        <f t="shared" ca="1" si="216"/>
        <v>1</v>
      </c>
      <c r="K408" s="13">
        <f t="shared" ca="1" si="216"/>
        <v>1</v>
      </c>
      <c r="L408" s="13">
        <f t="shared" ca="1" si="216"/>
        <v>1</v>
      </c>
      <c r="M408" s="13">
        <f t="shared" si="216"/>
        <v>0</v>
      </c>
      <c r="N408" s="13">
        <f t="shared" ca="1" si="216"/>
        <v>0</v>
      </c>
      <c r="O408" s="13">
        <f t="shared" si="216"/>
        <v>0</v>
      </c>
      <c r="P408" s="13">
        <f t="shared" ca="1" si="197"/>
        <v>7</v>
      </c>
      <c r="Q408">
        <f t="shared" si="190"/>
        <v>3</v>
      </c>
      <c r="R408" s="13" t="str">
        <f t="shared" si="217"/>
        <v>3E</v>
      </c>
      <c r="S408" s="13" t="str">
        <f t="shared" si="217"/>
        <v>3G</v>
      </c>
      <c r="T408" s="13" t="str">
        <f t="shared" si="217"/>
        <v>3B</v>
      </c>
      <c r="U408" s="13" t="str">
        <f t="shared" si="217"/>
        <v>3C</v>
      </c>
      <c r="V408" s="13" t="str">
        <f t="shared" si="217"/>
        <v>3A</v>
      </c>
      <c r="W408" s="13" t="str">
        <f t="shared" si="217"/>
        <v>3H</v>
      </c>
      <c r="X408" s="13" t="str">
        <f t="shared" si="217"/>
        <v>3I</v>
      </c>
      <c r="Y408" s="13" t="str">
        <f t="shared" si="217"/>
        <v>3K</v>
      </c>
      <c r="AA408" s="13" t="str">
        <f t="shared" ca="1" si="198"/>
        <v/>
      </c>
      <c r="AB408" s="13" t="str">
        <f t="shared" ca="1" si="199"/>
        <v/>
      </c>
      <c r="AC408" s="13" t="str">
        <f t="shared" ca="1" si="200"/>
        <v/>
      </c>
      <c r="AD408" s="13" t="str">
        <f t="shared" ca="1" si="201"/>
        <v/>
      </c>
      <c r="AE408" s="13" t="str">
        <f t="shared" ca="1" si="202"/>
        <v/>
      </c>
      <c r="AF408" s="13" t="str">
        <f t="shared" ca="1" si="203"/>
        <v/>
      </c>
      <c r="AG408" s="13" t="str">
        <f t="shared" ca="1" si="204"/>
        <v/>
      </c>
      <c r="AH408" s="13" t="str">
        <f t="shared" ca="1" si="205"/>
        <v/>
      </c>
      <c r="AJ408" s="6" t="str">
        <f t="shared" ca="1" si="206"/>
        <v>3C3H3H</v>
      </c>
      <c r="AK408" s="13" t="str">
        <f t="shared" ca="1" si="207"/>
        <v>3G3G3G</v>
      </c>
      <c r="AL408" s="13" t="str">
        <f t="shared" ca="1" si="208"/>
        <v>3B3E3B</v>
      </c>
      <c r="AM408" s="13" t="str">
        <f t="shared" ca="1" si="209"/>
        <v>3D3C3D</v>
      </c>
      <c r="AN408" s="13" t="str">
        <f t="shared" ca="1" si="210"/>
        <v>3H3A3A</v>
      </c>
      <c r="AO408" s="13" t="str">
        <f t="shared" ca="1" si="211"/>
        <v>3F3F3F</v>
      </c>
      <c r="AP408" s="13" t="str">
        <f t="shared" ca="1" si="212"/>
        <v>3E3D3E</v>
      </c>
      <c r="AQ408" s="58" t="str">
        <f t="shared" ca="1" si="213"/>
        <v>3I3I3I</v>
      </c>
    </row>
    <row r="409" spans="1:43" x14ac:dyDescent="0.2">
      <c r="A409" t="s">
        <v>1550</v>
      </c>
      <c r="D409" s="13">
        <f t="shared" ca="1" si="216"/>
        <v>1</v>
      </c>
      <c r="E409" s="13">
        <f t="shared" ca="1" si="216"/>
        <v>1</v>
      </c>
      <c r="F409" s="13">
        <f t="shared" ca="1" si="216"/>
        <v>1</v>
      </c>
      <c r="G409" s="13">
        <f t="shared" si="216"/>
        <v>0</v>
      </c>
      <c r="H409" s="13">
        <f t="shared" ca="1" si="216"/>
        <v>1</v>
      </c>
      <c r="I409" s="13">
        <f t="shared" si="216"/>
        <v>0</v>
      </c>
      <c r="J409" s="13">
        <f t="shared" ca="1" si="216"/>
        <v>1</v>
      </c>
      <c r="K409" s="13">
        <f t="shared" ca="1" si="216"/>
        <v>1</v>
      </c>
      <c r="L409" s="13">
        <f t="shared" ca="1" si="216"/>
        <v>1</v>
      </c>
      <c r="M409" s="13">
        <f t="shared" ca="1" si="216"/>
        <v>0</v>
      </c>
      <c r="N409" s="13">
        <f t="shared" si="216"/>
        <v>0</v>
      </c>
      <c r="O409" s="13">
        <f t="shared" si="216"/>
        <v>0</v>
      </c>
      <c r="P409" s="13">
        <f t="shared" ca="1" si="197"/>
        <v>7</v>
      </c>
      <c r="Q409">
        <f t="shared" si="190"/>
        <v>3</v>
      </c>
      <c r="R409" s="13" t="str">
        <f t="shared" si="217"/>
        <v>3H</v>
      </c>
      <c r="S409" s="13" t="str">
        <f t="shared" si="217"/>
        <v>3J</v>
      </c>
      <c r="T409" s="13" t="str">
        <f t="shared" si="217"/>
        <v>3B</v>
      </c>
      <c r="U409" s="13" t="str">
        <f t="shared" si="217"/>
        <v>3C</v>
      </c>
      <c r="V409" s="13" t="str">
        <f t="shared" si="217"/>
        <v>3A</v>
      </c>
      <c r="W409" s="13" t="str">
        <f t="shared" si="217"/>
        <v>3G</v>
      </c>
      <c r="X409" s="13" t="str">
        <f t="shared" si="217"/>
        <v>3E</v>
      </c>
      <c r="Y409" s="13" t="str">
        <f t="shared" si="217"/>
        <v>3I</v>
      </c>
      <c r="AA409" s="13" t="str">
        <f t="shared" ca="1" si="198"/>
        <v/>
      </c>
      <c r="AB409" s="13" t="str">
        <f t="shared" ca="1" si="199"/>
        <v/>
      </c>
      <c r="AC409" s="13" t="str">
        <f t="shared" ca="1" si="200"/>
        <v/>
      </c>
      <c r="AD409" s="13" t="str">
        <f t="shared" ca="1" si="201"/>
        <v/>
      </c>
      <c r="AE409" s="13" t="str">
        <f t="shared" ca="1" si="202"/>
        <v/>
      </c>
      <c r="AF409" s="13" t="str">
        <f t="shared" ca="1" si="203"/>
        <v/>
      </c>
      <c r="AG409" s="13" t="str">
        <f t="shared" ca="1" si="204"/>
        <v/>
      </c>
      <c r="AH409" s="13" t="str">
        <f t="shared" ca="1" si="205"/>
        <v/>
      </c>
      <c r="AJ409" s="6" t="str">
        <f t="shared" ca="1" si="206"/>
        <v>3C3H3H</v>
      </c>
      <c r="AK409" s="13" t="str">
        <f t="shared" ca="1" si="207"/>
        <v>3G3G3G</v>
      </c>
      <c r="AL409" s="13" t="str">
        <f t="shared" ca="1" si="208"/>
        <v>3B3E3B</v>
      </c>
      <c r="AM409" s="13" t="str">
        <f t="shared" ca="1" si="209"/>
        <v>3D3C3D</v>
      </c>
      <c r="AN409" s="13" t="str">
        <f t="shared" ca="1" si="210"/>
        <v>3H3A3A</v>
      </c>
      <c r="AO409" s="13" t="str">
        <f t="shared" ca="1" si="211"/>
        <v>3F3F3F</v>
      </c>
      <c r="AP409" s="13" t="str">
        <f t="shared" ca="1" si="212"/>
        <v>3E3D3E</v>
      </c>
      <c r="AQ409" s="58" t="str">
        <f t="shared" ca="1" si="213"/>
        <v>3I3I3I</v>
      </c>
    </row>
    <row r="410" spans="1:43" x14ac:dyDescent="0.2">
      <c r="A410" t="s">
        <v>1551</v>
      </c>
      <c r="D410" s="13">
        <f t="shared" ca="1" si="216"/>
        <v>1</v>
      </c>
      <c r="E410" s="13">
        <f t="shared" ca="1" si="216"/>
        <v>1</v>
      </c>
      <c r="F410" s="13">
        <f t="shared" ca="1" si="216"/>
        <v>1</v>
      </c>
      <c r="G410" s="13">
        <f t="shared" si="216"/>
        <v>0</v>
      </c>
      <c r="H410" s="13">
        <f t="shared" ca="1" si="216"/>
        <v>1</v>
      </c>
      <c r="I410" s="13">
        <f t="shared" ca="1" si="216"/>
        <v>1</v>
      </c>
      <c r="J410" s="13">
        <f t="shared" si="216"/>
        <v>0</v>
      </c>
      <c r="K410" s="13">
        <f t="shared" si="216"/>
        <v>0</v>
      </c>
      <c r="L410" s="13">
        <f t="shared" si="216"/>
        <v>0</v>
      </c>
      <c r="M410" s="13">
        <f t="shared" ca="1" si="216"/>
        <v>0</v>
      </c>
      <c r="N410" s="13">
        <f t="shared" ca="1" si="216"/>
        <v>0</v>
      </c>
      <c r="O410" s="13">
        <f t="shared" ca="1" si="216"/>
        <v>0</v>
      </c>
      <c r="P410" s="13">
        <f t="shared" ca="1" si="197"/>
        <v>5</v>
      </c>
      <c r="Q410">
        <f t="shared" si="190"/>
        <v>3</v>
      </c>
      <c r="R410" s="13" t="str">
        <f t="shared" si="217"/>
        <v>3E</v>
      </c>
      <c r="S410" s="13" t="str">
        <f t="shared" si="217"/>
        <v>3J</v>
      </c>
      <c r="T410" s="13" t="str">
        <f t="shared" si="217"/>
        <v>3B</v>
      </c>
      <c r="U410" s="13" t="str">
        <f t="shared" si="217"/>
        <v>3C</v>
      </c>
      <c r="V410" s="13" t="str">
        <f t="shared" si="217"/>
        <v>3A</v>
      </c>
      <c r="W410" s="13" t="str">
        <f t="shared" si="217"/>
        <v>3F</v>
      </c>
      <c r="X410" s="13" t="str">
        <f t="shared" si="217"/>
        <v>3L</v>
      </c>
      <c r="Y410" s="13" t="str">
        <f t="shared" si="217"/>
        <v>3K</v>
      </c>
      <c r="AA410" s="13" t="str">
        <f t="shared" ca="1" si="198"/>
        <v/>
      </c>
      <c r="AB410" s="13" t="str">
        <f t="shared" ca="1" si="199"/>
        <v/>
      </c>
      <c r="AC410" s="13" t="str">
        <f t="shared" ca="1" si="200"/>
        <v/>
      </c>
      <c r="AD410" s="13" t="str">
        <f t="shared" ca="1" si="201"/>
        <v/>
      </c>
      <c r="AE410" s="13" t="str">
        <f t="shared" ca="1" si="202"/>
        <v/>
      </c>
      <c r="AF410" s="13" t="str">
        <f t="shared" ca="1" si="203"/>
        <v/>
      </c>
      <c r="AG410" s="13" t="str">
        <f t="shared" ca="1" si="204"/>
        <v/>
      </c>
      <c r="AH410" s="13" t="str">
        <f t="shared" ca="1" si="205"/>
        <v/>
      </c>
      <c r="AJ410" s="6" t="str">
        <f t="shared" ca="1" si="206"/>
        <v>3C3H3H</v>
      </c>
      <c r="AK410" s="13" t="str">
        <f t="shared" ca="1" si="207"/>
        <v>3G3G3G</v>
      </c>
      <c r="AL410" s="13" t="str">
        <f t="shared" ca="1" si="208"/>
        <v>3B3E3B</v>
      </c>
      <c r="AM410" s="13" t="str">
        <f t="shared" ca="1" si="209"/>
        <v>3D3C3D</v>
      </c>
      <c r="AN410" s="13" t="str">
        <f t="shared" ca="1" si="210"/>
        <v>3H3A3A</v>
      </c>
      <c r="AO410" s="13" t="str">
        <f t="shared" ca="1" si="211"/>
        <v>3F3F3F</v>
      </c>
      <c r="AP410" s="13" t="str">
        <f t="shared" ca="1" si="212"/>
        <v>3E3D3E</v>
      </c>
      <c r="AQ410" s="58" t="str">
        <f t="shared" ca="1" si="213"/>
        <v>3I3I3I</v>
      </c>
    </row>
    <row r="411" spans="1:43" x14ac:dyDescent="0.2">
      <c r="A411" t="s">
        <v>1552</v>
      </c>
      <c r="D411" s="13">
        <f t="shared" ca="1" si="216"/>
        <v>1</v>
      </c>
      <c r="E411" s="13">
        <f t="shared" ca="1" si="216"/>
        <v>1</v>
      </c>
      <c r="F411" s="13">
        <f t="shared" ca="1" si="216"/>
        <v>1</v>
      </c>
      <c r="G411" s="13">
        <f t="shared" si="216"/>
        <v>0</v>
      </c>
      <c r="H411" s="13">
        <f t="shared" ca="1" si="216"/>
        <v>1</v>
      </c>
      <c r="I411" s="13">
        <f t="shared" ca="1" si="216"/>
        <v>1</v>
      </c>
      <c r="J411" s="13">
        <f t="shared" si="216"/>
        <v>0</v>
      </c>
      <c r="K411" s="13">
        <f t="shared" si="216"/>
        <v>0</v>
      </c>
      <c r="L411" s="13">
        <f t="shared" ca="1" si="216"/>
        <v>1</v>
      </c>
      <c r="M411" s="13">
        <f t="shared" si="216"/>
        <v>0</v>
      </c>
      <c r="N411" s="13">
        <f t="shared" ca="1" si="216"/>
        <v>0</v>
      </c>
      <c r="O411" s="13">
        <f t="shared" ca="1" si="216"/>
        <v>0</v>
      </c>
      <c r="P411" s="13">
        <f t="shared" ca="1" si="197"/>
        <v>6</v>
      </c>
      <c r="Q411">
        <f t="shared" si="190"/>
        <v>3</v>
      </c>
      <c r="R411" s="13" t="str">
        <f t="shared" si="217"/>
        <v>3E</v>
      </c>
      <c r="S411" s="13" t="str">
        <f t="shared" si="217"/>
        <v>3I</v>
      </c>
      <c r="T411" s="13" t="str">
        <f t="shared" si="217"/>
        <v>3B</v>
      </c>
      <c r="U411" s="13" t="str">
        <f t="shared" si="217"/>
        <v>3C</v>
      </c>
      <c r="V411" s="13" t="str">
        <f t="shared" si="217"/>
        <v>3A</v>
      </c>
      <c r="W411" s="13" t="str">
        <f t="shared" si="217"/>
        <v>3F</v>
      </c>
      <c r="X411" s="13" t="str">
        <f t="shared" si="217"/>
        <v>3L</v>
      </c>
      <c r="Y411" s="13" t="str">
        <f t="shared" si="217"/>
        <v>3K</v>
      </c>
      <c r="AA411" s="13" t="str">
        <f t="shared" ca="1" si="198"/>
        <v/>
      </c>
      <c r="AB411" s="13" t="str">
        <f t="shared" ca="1" si="199"/>
        <v/>
      </c>
      <c r="AC411" s="13" t="str">
        <f t="shared" ca="1" si="200"/>
        <v/>
      </c>
      <c r="AD411" s="13" t="str">
        <f t="shared" ca="1" si="201"/>
        <v/>
      </c>
      <c r="AE411" s="13" t="str">
        <f t="shared" ca="1" si="202"/>
        <v/>
      </c>
      <c r="AF411" s="13" t="str">
        <f t="shared" ca="1" si="203"/>
        <v/>
      </c>
      <c r="AG411" s="13" t="str">
        <f t="shared" ca="1" si="204"/>
        <v/>
      </c>
      <c r="AH411" s="13" t="str">
        <f t="shared" ca="1" si="205"/>
        <v/>
      </c>
      <c r="AJ411" s="6" t="str">
        <f t="shared" ca="1" si="206"/>
        <v>3C3H3H</v>
      </c>
      <c r="AK411" s="13" t="str">
        <f t="shared" ca="1" si="207"/>
        <v>3G3G3G</v>
      </c>
      <c r="AL411" s="13" t="str">
        <f t="shared" ca="1" si="208"/>
        <v>3B3E3B</v>
      </c>
      <c r="AM411" s="13" t="str">
        <f t="shared" ca="1" si="209"/>
        <v>3D3C3D</v>
      </c>
      <c r="AN411" s="13" t="str">
        <f t="shared" ca="1" si="210"/>
        <v>3H3A3A</v>
      </c>
      <c r="AO411" s="13" t="str">
        <f t="shared" ca="1" si="211"/>
        <v>3F3F3F</v>
      </c>
      <c r="AP411" s="13" t="str">
        <f t="shared" ca="1" si="212"/>
        <v>3E3D3E</v>
      </c>
      <c r="AQ411" s="58" t="str">
        <f t="shared" ca="1" si="213"/>
        <v>3I3I3I</v>
      </c>
    </row>
    <row r="412" spans="1:43" x14ac:dyDescent="0.2">
      <c r="A412" t="s">
        <v>1553</v>
      </c>
      <c r="D412" s="13">
        <f t="shared" ca="1" si="216"/>
        <v>1</v>
      </c>
      <c r="E412" s="13">
        <f t="shared" ca="1" si="216"/>
        <v>1</v>
      </c>
      <c r="F412" s="13">
        <f t="shared" ca="1" si="216"/>
        <v>1</v>
      </c>
      <c r="G412" s="13">
        <f t="shared" si="216"/>
        <v>0</v>
      </c>
      <c r="H412" s="13">
        <f t="shared" ca="1" si="216"/>
        <v>1</v>
      </c>
      <c r="I412" s="13">
        <f t="shared" ca="1" si="216"/>
        <v>1</v>
      </c>
      <c r="J412" s="13">
        <f t="shared" si="216"/>
        <v>0</v>
      </c>
      <c r="K412" s="13">
        <f t="shared" si="216"/>
        <v>0</v>
      </c>
      <c r="L412" s="13">
        <f t="shared" ca="1" si="216"/>
        <v>1</v>
      </c>
      <c r="M412" s="13">
        <f t="shared" ca="1" si="216"/>
        <v>0</v>
      </c>
      <c r="N412" s="13">
        <f t="shared" si="216"/>
        <v>0</v>
      </c>
      <c r="O412" s="13">
        <f t="shared" ca="1" si="216"/>
        <v>0</v>
      </c>
      <c r="P412" s="13">
        <f t="shared" ca="1" si="197"/>
        <v>6</v>
      </c>
      <c r="Q412">
        <f t="shared" si="190"/>
        <v>3</v>
      </c>
      <c r="R412" s="13" t="str">
        <f t="shared" si="217"/>
        <v>3E</v>
      </c>
      <c r="S412" s="13" t="str">
        <f t="shared" si="217"/>
        <v>3J</v>
      </c>
      <c r="T412" s="13" t="str">
        <f t="shared" si="217"/>
        <v>3B</v>
      </c>
      <c r="U412" s="13" t="str">
        <f t="shared" si="217"/>
        <v>3C</v>
      </c>
      <c r="V412" s="13" t="str">
        <f t="shared" si="217"/>
        <v>3A</v>
      </c>
      <c r="W412" s="13" t="str">
        <f t="shared" si="217"/>
        <v>3F</v>
      </c>
      <c r="X412" s="13" t="str">
        <f t="shared" si="217"/>
        <v>3L</v>
      </c>
      <c r="Y412" s="13" t="str">
        <f t="shared" si="217"/>
        <v>3I</v>
      </c>
      <c r="AA412" s="13" t="str">
        <f t="shared" ca="1" si="198"/>
        <v/>
      </c>
      <c r="AB412" s="13" t="str">
        <f t="shared" ca="1" si="199"/>
        <v/>
      </c>
      <c r="AC412" s="13" t="str">
        <f t="shared" ca="1" si="200"/>
        <v/>
      </c>
      <c r="AD412" s="13" t="str">
        <f t="shared" ca="1" si="201"/>
        <v/>
      </c>
      <c r="AE412" s="13" t="str">
        <f t="shared" ca="1" si="202"/>
        <v/>
      </c>
      <c r="AF412" s="13" t="str">
        <f t="shared" ca="1" si="203"/>
        <v/>
      </c>
      <c r="AG412" s="13" t="str">
        <f t="shared" ca="1" si="204"/>
        <v/>
      </c>
      <c r="AH412" s="13" t="str">
        <f t="shared" ca="1" si="205"/>
        <v/>
      </c>
      <c r="AJ412" s="6" t="str">
        <f t="shared" ca="1" si="206"/>
        <v>3C3H3H</v>
      </c>
      <c r="AK412" s="13" t="str">
        <f t="shared" ca="1" si="207"/>
        <v>3G3G3G</v>
      </c>
      <c r="AL412" s="13" t="str">
        <f t="shared" ca="1" si="208"/>
        <v>3B3E3B</v>
      </c>
      <c r="AM412" s="13" t="str">
        <f t="shared" ca="1" si="209"/>
        <v>3D3C3D</v>
      </c>
      <c r="AN412" s="13" t="str">
        <f t="shared" ca="1" si="210"/>
        <v>3H3A3A</v>
      </c>
      <c r="AO412" s="13" t="str">
        <f t="shared" ca="1" si="211"/>
        <v>3F3F3F</v>
      </c>
      <c r="AP412" s="13" t="str">
        <f t="shared" ca="1" si="212"/>
        <v>3E3D3E</v>
      </c>
      <c r="AQ412" s="58" t="str">
        <f t="shared" ca="1" si="213"/>
        <v>3I3I3I</v>
      </c>
    </row>
    <row r="413" spans="1:43" x14ac:dyDescent="0.2">
      <c r="A413" t="s">
        <v>1554</v>
      </c>
      <c r="D413" s="13">
        <f t="shared" ca="1" si="216"/>
        <v>1</v>
      </c>
      <c r="E413" s="13">
        <f t="shared" ca="1" si="216"/>
        <v>1</v>
      </c>
      <c r="F413" s="13">
        <f t="shared" ca="1" si="216"/>
        <v>1</v>
      </c>
      <c r="G413" s="13">
        <f t="shared" si="216"/>
        <v>0</v>
      </c>
      <c r="H413" s="13">
        <f t="shared" ca="1" si="216"/>
        <v>1</v>
      </c>
      <c r="I413" s="13">
        <f t="shared" ca="1" si="216"/>
        <v>1</v>
      </c>
      <c r="J413" s="13">
        <f t="shared" si="216"/>
        <v>0</v>
      </c>
      <c r="K413" s="13">
        <f t="shared" si="216"/>
        <v>0</v>
      </c>
      <c r="L413" s="13">
        <f t="shared" ca="1" si="216"/>
        <v>1</v>
      </c>
      <c r="M413" s="13">
        <f t="shared" ca="1" si="216"/>
        <v>0</v>
      </c>
      <c r="N413" s="13">
        <f t="shared" ca="1" si="216"/>
        <v>0</v>
      </c>
      <c r="O413" s="13">
        <f t="shared" si="216"/>
        <v>0</v>
      </c>
      <c r="P413" s="13">
        <f t="shared" ca="1" si="197"/>
        <v>6</v>
      </c>
      <c r="Q413">
        <f t="shared" si="190"/>
        <v>3</v>
      </c>
      <c r="R413" s="13" t="str">
        <f t="shared" si="217"/>
        <v>3E</v>
      </c>
      <c r="S413" s="13" t="str">
        <f t="shared" si="217"/>
        <v>3J</v>
      </c>
      <c r="T413" s="13" t="str">
        <f t="shared" si="217"/>
        <v>3B</v>
      </c>
      <c r="U413" s="13" t="str">
        <f t="shared" si="217"/>
        <v>3C</v>
      </c>
      <c r="V413" s="13" t="str">
        <f t="shared" si="217"/>
        <v>3A</v>
      </c>
      <c r="W413" s="13" t="str">
        <f t="shared" si="217"/>
        <v>3F</v>
      </c>
      <c r="X413" s="13" t="str">
        <f t="shared" si="217"/>
        <v>3I</v>
      </c>
      <c r="Y413" s="13" t="str">
        <f t="shared" si="217"/>
        <v>3K</v>
      </c>
      <c r="AA413" s="13" t="str">
        <f t="shared" ca="1" si="198"/>
        <v/>
      </c>
      <c r="AB413" s="13" t="str">
        <f t="shared" ca="1" si="199"/>
        <v/>
      </c>
      <c r="AC413" s="13" t="str">
        <f t="shared" ca="1" si="200"/>
        <v/>
      </c>
      <c r="AD413" s="13" t="str">
        <f t="shared" ca="1" si="201"/>
        <v/>
      </c>
      <c r="AE413" s="13" t="str">
        <f t="shared" ca="1" si="202"/>
        <v/>
      </c>
      <c r="AF413" s="13" t="str">
        <f t="shared" ca="1" si="203"/>
        <v/>
      </c>
      <c r="AG413" s="13" t="str">
        <f t="shared" ca="1" si="204"/>
        <v/>
      </c>
      <c r="AH413" s="13" t="str">
        <f t="shared" ca="1" si="205"/>
        <v/>
      </c>
      <c r="AJ413" s="6" t="str">
        <f t="shared" ca="1" si="206"/>
        <v>3C3H3H</v>
      </c>
      <c r="AK413" s="13" t="str">
        <f t="shared" ca="1" si="207"/>
        <v>3G3G3G</v>
      </c>
      <c r="AL413" s="13" t="str">
        <f t="shared" ca="1" si="208"/>
        <v>3B3E3B</v>
      </c>
      <c r="AM413" s="13" t="str">
        <f t="shared" ca="1" si="209"/>
        <v>3D3C3D</v>
      </c>
      <c r="AN413" s="13" t="str">
        <f t="shared" ca="1" si="210"/>
        <v>3H3A3A</v>
      </c>
      <c r="AO413" s="13" t="str">
        <f t="shared" ca="1" si="211"/>
        <v>3F3F3F</v>
      </c>
      <c r="AP413" s="13" t="str">
        <f t="shared" ca="1" si="212"/>
        <v>3E3D3E</v>
      </c>
      <c r="AQ413" s="58" t="str">
        <f t="shared" ca="1" si="213"/>
        <v>3I3I3I</v>
      </c>
    </row>
    <row r="414" spans="1:43" x14ac:dyDescent="0.2">
      <c r="A414" t="s">
        <v>1555</v>
      </c>
      <c r="D414" s="13">
        <f t="shared" ca="1" si="216"/>
        <v>1</v>
      </c>
      <c r="E414" s="13">
        <f t="shared" ca="1" si="216"/>
        <v>1</v>
      </c>
      <c r="F414" s="13">
        <f t="shared" ca="1" si="216"/>
        <v>1</v>
      </c>
      <c r="G414" s="13">
        <f t="shared" si="216"/>
        <v>0</v>
      </c>
      <c r="H414" s="13">
        <f t="shared" ca="1" si="216"/>
        <v>1</v>
      </c>
      <c r="I414" s="13">
        <f t="shared" ca="1" si="216"/>
        <v>1</v>
      </c>
      <c r="J414" s="13">
        <f t="shared" si="216"/>
        <v>0</v>
      </c>
      <c r="K414" s="13">
        <f t="shared" ca="1" si="216"/>
        <v>1</v>
      </c>
      <c r="L414" s="13">
        <f t="shared" si="216"/>
        <v>0</v>
      </c>
      <c r="M414" s="13">
        <f t="shared" si="216"/>
        <v>0</v>
      </c>
      <c r="N414" s="13">
        <f t="shared" ca="1" si="216"/>
        <v>0</v>
      </c>
      <c r="O414" s="13">
        <f t="shared" ca="1" si="216"/>
        <v>0</v>
      </c>
      <c r="P414" s="13">
        <f t="shared" ca="1" si="197"/>
        <v>6</v>
      </c>
      <c r="Q414">
        <f t="shared" si="190"/>
        <v>3</v>
      </c>
      <c r="R414" s="13" t="str">
        <f t="shared" si="217"/>
        <v>3H</v>
      </c>
      <c r="S414" s="13" t="str">
        <f t="shared" si="217"/>
        <v>3E</v>
      </c>
      <c r="T414" s="13" t="str">
        <f t="shared" si="217"/>
        <v>3B</v>
      </c>
      <c r="U414" s="13" t="str">
        <f t="shared" si="217"/>
        <v>3C</v>
      </c>
      <c r="V414" s="13" t="str">
        <f t="shared" si="217"/>
        <v>3A</v>
      </c>
      <c r="W414" s="13" t="str">
        <f t="shared" si="217"/>
        <v>3F</v>
      </c>
      <c r="X414" s="13" t="str">
        <f t="shared" si="217"/>
        <v>3L</v>
      </c>
      <c r="Y414" s="13" t="str">
        <f t="shared" si="217"/>
        <v>3K</v>
      </c>
      <c r="AA414" s="13" t="str">
        <f t="shared" ca="1" si="198"/>
        <v/>
      </c>
      <c r="AB414" s="13" t="str">
        <f t="shared" ca="1" si="199"/>
        <v/>
      </c>
      <c r="AC414" s="13" t="str">
        <f t="shared" ca="1" si="200"/>
        <v/>
      </c>
      <c r="AD414" s="13" t="str">
        <f t="shared" ca="1" si="201"/>
        <v/>
      </c>
      <c r="AE414" s="13" t="str">
        <f t="shared" ca="1" si="202"/>
        <v/>
      </c>
      <c r="AF414" s="13" t="str">
        <f t="shared" ca="1" si="203"/>
        <v/>
      </c>
      <c r="AG414" s="13" t="str">
        <f t="shared" ca="1" si="204"/>
        <v/>
      </c>
      <c r="AH414" s="13" t="str">
        <f t="shared" ca="1" si="205"/>
        <v/>
      </c>
      <c r="AJ414" s="6" t="str">
        <f t="shared" ca="1" si="206"/>
        <v>3C3H3H</v>
      </c>
      <c r="AK414" s="13" t="str">
        <f t="shared" ca="1" si="207"/>
        <v>3G3G3G</v>
      </c>
      <c r="AL414" s="13" t="str">
        <f t="shared" ca="1" si="208"/>
        <v>3B3E3B</v>
      </c>
      <c r="AM414" s="13" t="str">
        <f t="shared" ca="1" si="209"/>
        <v>3D3C3D</v>
      </c>
      <c r="AN414" s="13" t="str">
        <f t="shared" ca="1" si="210"/>
        <v>3H3A3A</v>
      </c>
      <c r="AO414" s="13" t="str">
        <f t="shared" ca="1" si="211"/>
        <v>3F3F3F</v>
      </c>
      <c r="AP414" s="13" t="str">
        <f t="shared" ca="1" si="212"/>
        <v>3E3D3E</v>
      </c>
      <c r="AQ414" s="58" t="str">
        <f t="shared" ca="1" si="213"/>
        <v>3I3I3I</v>
      </c>
    </row>
    <row r="415" spans="1:43" x14ac:dyDescent="0.2">
      <c r="A415" t="s">
        <v>1556</v>
      </c>
      <c r="D415" s="13">
        <f t="shared" ref="D415:O424" ca="1" si="218">IF(IFERROR(FIND(D$3,$A415),0)&gt;0,D$4,0)</f>
        <v>1</v>
      </c>
      <c r="E415" s="13">
        <f t="shared" ca="1" si="218"/>
        <v>1</v>
      </c>
      <c r="F415" s="13">
        <f t="shared" ca="1" si="218"/>
        <v>1</v>
      </c>
      <c r="G415" s="13">
        <f t="shared" si="218"/>
        <v>0</v>
      </c>
      <c r="H415" s="13">
        <f t="shared" ca="1" si="218"/>
        <v>1</v>
      </c>
      <c r="I415" s="13">
        <f t="shared" ca="1" si="218"/>
        <v>1</v>
      </c>
      <c r="J415" s="13">
        <f t="shared" si="218"/>
        <v>0</v>
      </c>
      <c r="K415" s="13">
        <f t="shared" ca="1" si="218"/>
        <v>1</v>
      </c>
      <c r="L415" s="13">
        <f t="shared" si="218"/>
        <v>0</v>
      </c>
      <c r="M415" s="13">
        <f t="shared" ca="1" si="218"/>
        <v>0</v>
      </c>
      <c r="N415" s="13">
        <f t="shared" si="218"/>
        <v>0</v>
      </c>
      <c r="O415" s="13">
        <f t="shared" ca="1" si="218"/>
        <v>0</v>
      </c>
      <c r="P415" s="13">
        <f t="shared" ca="1" si="197"/>
        <v>6</v>
      </c>
      <c r="Q415">
        <f t="shared" si="190"/>
        <v>3</v>
      </c>
      <c r="R415" s="13" t="str">
        <f t="shared" ref="R415:Y424" si="219">RIGHT(LEFT($A415,R$3+$Q415),2)</f>
        <v>3H</v>
      </c>
      <c r="S415" s="13" t="str">
        <f t="shared" si="219"/>
        <v>3J</v>
      </c>
      <c r="T415" s="13" t="str">
        <f t="shared" si="219"/>
        <v>3B</v>
      </c>
      <c r="U415" s="13" t="str">
        <f t="shared" si="219"/>
        <v>3C</v>
      </c>
      <c r="V415" s="13" t="str">
        <f t="shared" si="219"/>
        <v>3A</v>
      </c>
      <c r="W415" s="13" t="str">
        <f t="shared" si="219"/>
        <v>3F</v>
      </c>
      <c r="X415" s="13" t="str">
        <f t="shared" si="219"/>
        <v>3L</v>
      </c>
      <c r="Y415" s="13" t="str">
        <f t="shared" si="219"/>
        <v>3E</v>
      </c>
      <c r="AA415" s="13" t="str">
        <f t="shared" ca="1" si="198"/>
        <v/>
      </c>
      <c r="AB415" s="13" t="str">
        <f t="shared" ca="1" si="199"/>
        <v/>
      </c>
      <c r="AC415" s="13" t="str">
        <f t="shared" ca="1" si="200"/>
        <v/>
      </c>
      <c r="AD415" s="13" t="str">
        <f t="shared" ca="1" si="201"/>
        <v/>
      </c>
      <c r="AE415" s="13" t="str">
        <f t="shared" ca="1" si="202"/>
        <v/>
      </c>
      <c r="AF415" s="13" t="str">
        <f t="shared" ca="1" si="203"/>
        <v/>
      </c>
      <c r="AG415" s="13" t="str">
        <f t="shared" ca="1" si="204"/>
        <v/>
      </c>
      <c r="AH415" s="13" t="str">
        <f t="shared" ca="1" si="205"/>
        <v/>
      </c>
      <c r="AJ415" s="6" t="str">
        <f t="shared" ca="1" si="206"/>
        <v>3C3H3H</v>
      </c>
      <c r="AK415" s="13" t="str">
        <f t="shared" ca="1" si="207"/>
        <v>3G3G3G</v>
      </c>
      <c r="AL415" s="13" t="str">
        <f t="shared" ca="1" si="208"/>
        <v>3B3E3B</v>
      </c>
      <c r="AM415" s="13" t="str">
        <f t="shared" ca="1" si="209"/>
        <v>3D3C3D</v>
      </c>
      <c r="AN415" s="13" t="str">
        <f t="shared" ca="1" si="210"/>
        <v>3H3A3A</v>
      </c>
      <c r="AO415" s="13" t="str">
        <f t="shared" ca="1" si="211"/>
        <v>3F3F3F</v>
      </c>
      <c r="AP415" s="13" t="str">
        <f t="shared" ca="1" si="212"/>
        <v>3E3D3E</v>
      </c>
      <c r="AQ415" s="58" t="str">
        <f t="shared" ca="1" si="213"/>
        <v>3I3I3I</v>
      </c>
    </row>
    <row r="416" spans="1:43" x14ac:dyDescent="0.2">
      <c r="A416" t="s">
        <v>1557</v>
      </c>
      <c r="D416" s="13">
        <f t="shared" ca="1" si="218"/>
        <v>1</v>
      </c>
      <c r="E416" s="13">
        <f t="shared" ca="1" si="218"/>
        <v>1</v>
      </c>
      <c r="F416" s="13">
        <f t="shared" ca="1" si="218"/>
        <v>1</v>
      </c>
      <c r="G416" s="13">
        <f t="shared" si="218"/>
        <v>0</v>
      </c>
      <c r="H416" s="13">
        <f t="shared" ca="1" si="218"/>
        <v>1</v>
      </c>
      <c r="I416" s="13">
        <f t="shared" ca="1" si="218"/>
        <v>1</v>
      </c>
      <c r="J416" s="13">
        <f t="shared" si="218"/>
        <v>0</v>
      </c>
      <c r="K416" s="13">
        <f t="shared" ca="1" si="218"/>
        <v>1</v>
      </c>
      <c r="L416" s="13">
        <f t="shared" si="218"/>
        <v>0</v>
      </c>
      <c r="M416" s="13">
        <f t="shared" ca="1" si="218"/>
        <v>0</v>
      </c>
      <c r="N416" s="13">
        <f t="shared" ca="1" si="218"/>
        <v>0</v>
      </c>
      <c r="O416" s="13">
        <f t="shared" si="218"/>
        <v>0</v>
      </c>
      <c r="P416" s="13">
        <f t="shared" ca="1" si="197"/>
        <v>6</v>
      </c>
      <c r="Q416">
        <f t="shared" si="190"/>
        <v>3</v>
      </c>
      <c r="R416" s="13" t="str">
        <f t="shared" si="219"/>
        <v>3H</v>
      </c>
      <c r="S416" s="13" t="str">
        <f t="shared" si="219"/>
        <v>3J</v>
      </c>
      <c r="T416" s="13" t="str">
        <f t="shared" si="219"/>
        <v>3B</v>
      </c>
      <c r="U416" s="13" t="str">
        <f t="shared" si="219"/>
        <v>3C</v>
      </c>
      <c r="V416" s="13" t="str">
        <f t="shared" si="219"/>
        <v>3A</v>
      </c>
      <c r="W416" s="13" t="str">
        <f t="shared" si="219"/>
        <v>3F</v>
      </c>
      <c r="X416" s="13" t="str">
        <f t="shared" si="219"/>
        <v>3E</v>
      </c>
      <c r="Y416" s="13" t="str">
        <f t="shared" si="219"/>
        <v>3K</v>
      </c>
      <c r="AA416" s="13" t="str">
        <f t="shared" ca="1" si="198"/>
        <v/>
      </c>
      <c r="AB416" s="13" t="str">
        <f t="shared" ca="1" si="199"/>
        <v/>
      </c>
      <c r="AC416" s="13" t="str">
        <f t="shared" ca="1" si="200"/>
        <v/>
      </c>
      <c r="AD416" s="13" t="str">
        <f t="shared" ca="1" si="201"/>
        <v/>
      </c>
      <c r="AE416" s="13" t="str">
        <f t="shared" ca="1" si="202"/>
        <v/>
      </c>
      <c r="AF416" s="13" t="str">
        <f t="shared" ca="1" si="203"/>
        <v/>
      </c>
      <c r="AG416" s="13" t="str">
        <f t="shared" ca="1" si="204"/>
        <v/>
      </c>
      <c r="AH416" s="13" t="str">
        <f t="shared" ca="1" si="205"/>
        <v/>
      </c>
      <c r="AJ416" s="6" t="str">
        <f t="shared" ca="1" si="206"/>
        <v>3C3H3H</v>
      </c>
      <c r="AK416" s="13" t="str">
        <f t="shared" ca="1" si="207"/>
        <v>3G3G3G</v>
      </c>
      <c r="AL416" s="13" t="str">
        <f t="shared" ca="1" si="208"/>
        <v>3B3E3B</v>
      </c>
      <c r="AM416" s="13" t="str">
        <f t="shared" ca="1" si="209"/>
        <v>3D3C3D</v>
      </c>
      <c r="AN416" s="13" t="str">
        <f t="shared" ca="1" si="210"/>
        <v>3H3A3A</v>
      </c>
      <c r="AO416" s="13" t="str">
        <f t="shared" ca="1" si="211"/>
        <v>3F3F3F</v>
      </c>
      <c r="AP416" s="13" t="str">
        <f t="shared" ca="1" si="212"/>
        <v>3E3D3E</v>
      </c>
      <c r="AQ416" s="58" t="str">
        <f t="shared" ca="1" si="213"/>
        <v>3I3I3I</v>
      </c>
    </row>
    <row r="417" spans="1:43" x14ac:dyDescent="0.2">
      <c r="A417" t="s">
        <v>1558</v>
      </c>
      <c r="D417" s="13">
        <f t="shared" ca="1" si="218"/>
        <v>1</v>
      </c>
      <c r="E417" s="13">
        <f t="shared" ca="1" si="218"/>
        <v>1</v>
      </c>
      <c r="F417" s="13">
        <f t="shared" ca="1" si="218"/>
        <v>1</v>
      </c>
      <c r="G417" s="13">
        <f t="shared" si="218"/>
        <v>0</v>
      </c>
      <c r="H417" s="13">
        <f t="shared" ca="1" si="218"/>
        <v>1</v>
      </c>
      <c r="I417" s="13">
        <f t="shared" ca="1" si="218"/>
        <v>1</v>
      </c>
      <c r="J417" s="13">
        <f t="shared" si="218"/>
        <v>0</v>
      </c>
      <c r="K417" s="13">
        <f t="shared" ca="1" si="218"/>
        <v>1</v>
      </c>
      <c r="L417" s="13">
        <f t="shared" ca="1" si="218"/>
        <v>1</v>
      </c>
      <c r="M417" s="13">
        <f t="shared" si="218"/>
        <v>0</v>
      </c>
      <c r="N417" s="13">
        <f t="shared" si="218"/>
        <v>0</v>
      </c>
      <c r="O417" s="13">
        <f t="shared" ca="1" si="218"/>
        <v>0</v>
      </c>
      <c r="P417" s="13">
        <f t="shared" ca="1" si="197"/>
        <v>7</v>
      </c>
      <c r="Q417">
        <f t="shared" si="190"/>
        <v>3</v>
      </c>
      <c r="R417" s="13" t="str">
        <f t="shared" si="219"/>
        <v>3H</v>
      </c>
      <c r="S417" s="13" t="str">
        <f t="shared" si="219"/>
        <v>3E</v>
      </c>
      <c r="T417" s="13" t="str">
        <f t="shared" si="219"/>
        <v>3B</v>
      </c>
      <c r="U417" s="13" t="str">
        <f t="shared" si="219"/>
        <v>3C</v>
      </c>
      <c r="V417" s="13" t="str">
        <f t="shared" si="219"/>
        <v>3A</v>
      </c>
      <c r="W417" s="13" t="str">
        <f t="shared" si="219"/>
        <v>3F</v>
      </c>
      <c r="X417" s="13" t="str">
        <f t="shared" si="219"/>
        <v>3L</v>
      </c>
      <c r="Y417" s="13" t="str">
        <f t="shared" si="219"/>
        <v>3I</v>
      </c>
      <c r="AA417" s="13" t="str">
        <f t="shared" ca="1" si="198"/>
        <v/>
      </c>
      <c r="AB417" s="13" t="str">
        <f t="shared" ca="1" si="199"/>
        <v/>
      </c>
      <c r="AC417" s="13" t="str">
        <f t="shared" ca="1" si="200"/>
        <v/>
      </c>
      <c r="AD417" s="13" t="str">
        <f t="shared" ca="1" si="201"/>
        <v/>
      </c>
      <c r="AE417" s="13" t="str">
        <f t="shared" ca="1" si="202"/>
        <v/>
      </c>
      <c r="AF417" s="13" t="str">
        <f t="shared" ca="1" si="203"/>
        <v/>
      </c>
      <c r="AG417" s="13" t="str">
        <f t="shared" ca="1" si="204"/>
        <v/>
      </c>
      <c r="AH417" s="13" t="str">
        <f t="shared" ca="1" si="205"/>
        <v/>
      </c>
      <c r="AJ417" s="6" t="str">
        <f t="shared" ca="1" si="206"/>
        <v>3C3H3H</v>
      </c>
      <c r="AK417" s="13" t="str">
        <f t="shared" ca="1" si="207"/>
        <v>3G3G3G</v>
      </c>
      <c r="AL417" s="13" t="str">
        <f t="shared" ca="1" si="208"/>
        <v>3B3E3B</v>
      </c>
      <c r="AM417" s="13" t="str">
        <f t="shared" ca="1" si="209"/>
        <v>3D3C3D</v>
      </c>
      <c r="AN417" s="13" t="str">
        <f t="shared" ca="1" si="210"/>
        <v>3H3A3A</v>
      </c>
      <c r="AO417" s="13" t="str">
        <f t="shared" ca="1" si="211"/>
        <v>3F3F3F</v>
      </c>
      <c r="AP417" s="13" t="str">
        <f t="shared" ca="1" si="212"/>
        <v>3E3D3E</v>
      </c>
      <c r="AQ417" s="58" t="str">
        <f t="shared" ca="1" si="213"/>
        <v>3I3I3I</v>
      </c>
    </row>
    <row r="418" spans="1:43" x14ac:dyDescent="0.2">
      <c r="A418" t="s">
        <v>1559</v>
      </c>
      <c r="D418" s="13">
        <f t="shared" ca="1" si="218"/>
        <v>1</v>
      </c>
      <c r="E418" s="13">
        <f t="shared" ca="1" si="218"/>
        <v>1</v>
      </c>
      <c r="F418" s="13">
        <f t="shared" ca="1" si="218"/>
        <v>1</v>
      </c>
      <c r="G418" s="13">
        <f t="shared" si="218"/>
        <v>0</v>
      </c>
      <c r="H418" s="13">
        <f t="shared" ca="1" si="218"/>
        <v>1</v>
      </c>
      <c r="I418" s="13">
        <f t="shared" ca="1" si="218"/>
        <v>1</v>
      </c>
      <c r="J418" s="13">
        <f t="shared" si="218"/>
        <v>0</v>
      </c>
      <c r="K418" s="13">
        <f t="shared" ca="1" si="218"/>
        <v>1</v>
      </c>
      <c r="L418" s="13">
        <f t="shared" ca="1" si="218"/>
        <v>1</v>
      </c>
      <c r="M418" s="13">
        <f t="shared" si="218"/>
        <v>0</v>
      </c>
      <c r="N418" s="13">
        <f t="shared" ca="1" si="218"/>
        <v>0</v>
      </c>
      <c r="O418" s="13">
        <f t="shared" si="218"/>
        <v>0</v>
      </c>
      <c r="P418" s="13">
        <f t="shared" ca="1" si="197"/>
        <v>7</v>
      </c>
      <c r="Q418">
        <f t="shared" si="190"/>
        <v>3</v>
      </c>
      <c r="R418" s="13" t="str">
        <f t="shared" si="219"/>
        <v>3H</v>
      </c>
      <c r="S418" s="13" t="str">
        <f t="shared" si="219"/>
        <v>3E</v>
      </c>
      <c r="T418" s="13" t="str">
        <f t="shared" si="219"/>
        <v>3B</v>
      </c>
      <c r="U418" s="13" t="str">
        <f t="shared" si="219"/>
        <v>3C</v>
      </c>
      <c r="V418" s="13" t="str">
        <f t="shared" si="219"/>
        <v>3A</v>
      </c>
      <c r="W418" s="13" t="str">
        <f t="shared" si="219"/>
        <v>3F</v>
      </c>
      <c r="X418" s="13" t="str">
        <f t="shared" si="219"/>
        <v>3I</v>
      </c>
      <c r="Y418" s="13" t="str">
        <f t="shared" si="219"/>
        <v>3K</v>
      </c>
      <c r="AA418" s="13" t="str">
        <f t="shared" ca="1" si="198"/>
        <v/>
      </c>
      <c r="AB418" s="13" t="str">
        <f t="shared" ca="1" si="199"/>
        <v/>
      </c>
      <c r="AC418" s="13" t="str">
        <f t="shared" ca="1" si="200"/>
        <v/>
      </c>
      <c r="AD418" s="13" t="str">
        <f t="shared" ca="1" si="201"/>
        <v/>
      </c>
      <c r="AE418" s="13" t="str">
        <f t="shared" ca="1" si="202"/>
        <v/>
      </c>
      <c r="AF418" s="13" t="str">
        <f t="shared" ca="1" si="203"/>
        <v/>
      </c>
      <c r="AG418" s="13" t="str">
        <f t="shared" ca="1" si="204"/>
        <v/>
      </c>
      <c r="AH418" s="13" t="str">
        <f t="shared" ca="1" si="205"/>
        <v/>
      </c>
      <c r="AJ418" s="6" t="str">
        <f t="shared" ca="1" si="206"/>
        <v>3C3H3H</v>
      </c>
      <c r="AK418" s="13" t="str">
        <f t="shared" ca="1" si="207"/>
        <v>3G3G3G</v>
      </c>
      <c r="AL418" s="13" t="str">
        <f t="shared" ca="1" si="208"/>
        <v>3B3E3B</v>
      </c>
      <c r="AM418" s="13" t="str">
        <f t="shared" ca="1" si="209"/>
        <v>3D3C3D</v>
      </c>
      <c r="AN418" s="13" t="str">
        <f t="shared" ca="1" si="210"/>
        <v>3H3A3A</v>
      </c>
      <c r="AO418" s="13" t="str">
        <f t="shared" ca="1" si="211"/>
        <v>3F3F3F</v>
      </c>
      <c r="AP418" s="13" t="str">
        <f t="shared" ca="1" si="212"/>
        <v>3E3D3E</v>
      </c>
      <c r="AQ418" s="58" t="str">
        <f t="shared" ca="1" si="213"/>
        <v>3I3I3I</v>
      </c>
    </row>
    <row r="419" spans="1:43" x14ac:dyDescent="0.2">
      <c r="A419" t="s">
        <v>1560</v>
      </c>
      <c r="D419" s="13">
        <f t="shared" ca="1" si="218"/>
        <v>1</v>
      </c>
      <c r="E419" s="13">
        <f t="shared" ca="1" si="218"/>
        <v>1</v>
      </c>
      <c r="F419" s="13">
        <f t="shared" ca="1" si="218"/>
        <v>1</v>
      </c>
      <c r="G419" s="13">
        <f t="shared" si="218"/>
        <v>0</v>
      </c>
      <c r="H419" s="13">
        <f t="shared" ca="1" si="218"/>
        <v>1</v>
      </c>
      <c r="I419" s="13">
        <f t="shared" ca="1" si="218"/>
        <v>1</v>
      </c>
      <c r="J419" s="13">
        <f t="shared" si="218"/>
        <v>0</v>
      </c>
      <c r="K419" s="13">
        <f t="shared" ca="1" si="218"/>
        <v>1</v>
      </c>
      <c r="L419" s="13">
        <f t="shared" ca="1" si="218"/>
        <v>1</v>
      </c>
      <c r="M419" s="13">
        <f t="shared" ca="1" si="218"/>
        <v>0</v>
      </c>
      <c r="N419" s="13">
        <f t="shared" si="218"/>
        <v>0</v>
      </c>
      <c r="O419" s="13">
        <f t="shared" si="218"/>
        <v>0</v>
      </c>
      <c r="P419" s="13">
        <f t="shared" ca="1" si="197"/>
        <v>7</v>
      </c>
      <c r="Q419">
        <f t="shared" si="190"/>
        <v>3</v>
      </c>
      <c r="R419" s="13" t="str">
        <f t="shared" si="219"/>
        <v>3H</v>
      </c>
      <c r="S419" s="13" t="str">
        <f t="shared" si="219"/>
        <v>3J</v>
      </c>
      <c r="T419" s="13" t="str">
        <f t="shared" si="219"/>
        <v>3B</v>
      </c>
      <c r="U419" s="13" t="str">
        <f t="shared" si="219"/>
        <v>3C</v>
      </c>
      <c r="V419" s="13" t="str">
        <f t="shared" si="219"/>
        <v>3A</v>
      </c>
      <c r="W419" s="13" t="str">
        <f t="shared" si="219"/>
        <v>3F</v>
      </c>
      <c r="X419" s="13" t="str">
        <f t="shared" si="219"/>
        <v>3E</v>
      </c>
      <c r="Y419" s="13" t="str">
        <f t="shared" si="219"/>
        <v>3I</v>
      </c>
      <c r="AA419" s="13" t="str">
        <f t="shared" ca="1" si="198"/>
        <v/>
      </c>
      <c r="AB419" s="13" t="str">
        <f t="shared" ca="1" si="199"/>
        <v/>
      </c>
      <c r="AC419" s="13" t="str">
        <f t="shared" ca="1" si="200"/>
        <v/>
      </c>
      <c r="AD419" s="13" t="str">
        <f t="shared" ca="1" si="201"/>
        <v/>
      </c>
      <c r="AE419" s="13" t="str">
        <f t="shared" ca="1" si="202"/>
        <v/>
      </c>
      <c r="AF419" s="13" t="str">
        <f t="shared" ca="1" si="203"/>
        <v/>
      </c>
      <c r="AG419" s="13" t="str">
        <f t="shared" ca="1" si="204"/>
        <v/>
      </c>
      <c r="AH419" s="13" t="str">
        <f t="shared" ca="1" si="205"/>
        <v/>
      </c>
      <c r="AJ419" s="6" t="str">
        <f t="shared" ca="1" si="206"/>
        <v>3C3H3H</v>
      </c>
      <c r="AK419" s="13" t="str">
        <f t="shared" ca="1" si="207"/>
        <v>3G3G3G</v>
      </c>
      <c r="AL419" s="13" t="str">
        <f t="shared" ca="1" si="208"/>
        <v>3B3E3B</v>
      </c>
      <c r="AM419" s="13" t="str">
        <f t="shared" ca="1" si="209"/>
        <v>3D3C3D</v>
      </c>
      <c r="AN419" s="13" t="str">
        <f t="shared" ca="1" si="210"/>
        <v>3H3A3A</v>
      </c>
      <c r="AO419" s="13" t="str">
        <f t="shared" ca="1" si="211"/>
        <v>3F3F3F</v>
      </c>
      <c r="AP419" s="13" t="str">
        <f t="shared" ca="1" si="212"/>
        <v>3E3D3E</v>
      </c>
      <c r="AQ419" s="58" t="str">
        <f t="shared" ca="1" si="213"/>
        <v>3I3I3I</v>
      </c>
    </row>
    <row r="420" spans="1:43" x14ac:dyDescent="0.2">
      <c r="A420" t="s">
        <v>1561</v>
      </c>
      <c r="D420" s="13">
        <f t="shared" ca="1" si="218"/>
        <v>1</v>
      </c>
      <c r="E420" s="13">
        <f t="shared" ca="1" si="218"/>
        <v>1</v>
      </c>
      <c r="F420" s="13">
        <f t="shared" ca="1" si="218"/>
        <v>1</v>
      </c>
      <c r="G420" s="13">
        <f t="shared" si="218"/>
        <v>0</v>
      </c>
      <c r="H420" s="13">
        <f t="shared" ca="1" si="218"/>
        <v>1</v>
      </c>
      <c r="I420" s="13">
        <f t="shared" ca="1" si="218"/>
        <v>1</v>
      </c>
      <c r="J420" s="13">
        <f t="shared" ca="1" si="218"/>
        <v>1</v>
      </c>
      <c r="K420" s="13">
        <f t="shared" si="218"/>
        <v>0</v>
      </c>
      <c r="L420" s="13">
        <f t="shared" si="218"/>
        <v>0</v>
      </c>
      <c r="M420" s="13">
        <f t="shared" si="218"/>
        <v>0</v>
      </c>
      <c r="N420" s="13">
        <f t="shared" ca="1" si="218"/>
        <v>0</v>
      </c>
      <c r="O420" s="13">
        <f t="shared" ca="1" si="218"/>
        <v>0</v>
      </c>
      <c r="P420" s="13">
        <f t="shared" ca="1" si="197"/>
        <v>6</v>
      </c>
      <c r="Q420">
        <f t="shared" si="190"/>
        <v>3</v>
      </c>
      <c r="R420" s="13" t="str">
        <f t="shared" si="219"/>
        <v>3E</v>
      </c>
      <c r="S420" s="13" t="str">
        <f t="shared" si="219"/>
        <v>3G</v>
      </c>
      <c r="T420" s="13" t="str">
        <f t="shared" si="219"/>
        <v>3B</v>
      </c>
      <c r="U420" s="13" t="str">
        <f t="shared" si="219"/>
        <v>3C</v>
      </c>
      <c r="V420" s="13" t="str">
        <f t="shared" si="219"/>
        <v>3A</v>
      </c>
      <c r="W420" s="13" t="str">
        <f t="shared" si="219"/>
        <v>3F</v>
      </c>
      <c r="X420" s="13" t="str">
        <f t="shared" si="219"/>
        <v>3L</v>
      </c>
      <c r="Y420" s="13" t="str">
        <f t="shared" si="219"/>
        <v>3K</v>
      </c>
      <c r="AA420" s="13" t="str">
        <f t="shared" ca="1" si="198"/>
        <v/>
      </c>
      <c r="AB420" s="13" t="str">
        <f t="shared" ca="1" si="199"/>
        <v/>
      </c>
      <c r="AC420" s="13" t="str">
        <f t="shared" ca="1" si="200"/>
        <v/>
      </c>
      <c r="AD420" s="13" t="str">
        <f t="shared" ca="1" si="201"/>
        <v/>
      </c>
      <c r="AE420" s="13" t="str">
        <f t="shared" ca="1" si="202"/>
        <v/>
      </c>
      <c r="AF420" s="13" t="str">
        <f t="shared" ca="1" si="203"/>
        <v/>
      </c>
      <c r="AG420" s="13" t="str">
        <f t="shared" ca="1" si="204"/>
        <v/>
      </c>
      <c r="AH420" s="13" t="str">
        <f t="shared" ca="1" si="205"/>
        <v/>
      </c>
      <c r="AJ420" s="6" t="str">
        <f t="shared" ca="1" si="206"/>
        <v>3C3H3H</v>
      </c>
      <c r="AK420" s="13" t="str">
        <f t="shared" ca="1" si="207"/>
        <v>3G3G3G</v>
      </c>
      <c r="AL420" s="13" t="str">
        <f t="shared" ca="1" si="208"/>
        <v>3B3E3B</v>
      </c>
      <c r="AM420" s="13" t="str">
        <f t="shared" ca="1" si="209"/>
        <v>3D3C3D</v>
      </c>
      <c r="AN420" s="13" t="str">
        <f t="shared" ca="1" si="210"/>
        <v>3H3A3A</v>
      </c>
      <c r="AO420" s="13" t="str">
        <f t="shared" ca="1" si="211"/>
        <v>3F3F3F</v>
      </c>
      <c r="AP420" s="13" t="str">
        <f t="shared" ca="1" si="212"/>
        <v>3E3D3E</v>
      </c>
      <c r="AQ420" s="58" t="str">
        <f t="shared" ca="1" si="213"/>
        <v>3I3I3I</v>
      </c>
    </row>
    <row r="421" spans="1:43" x14ac:dyDescent="0.2">
      <c r="A421" t="s">
        <v>1562</v>
      </c>
      <c r="D421" s="13">
        <f t="shared" ca="1" si="218"/>
        <v>1</v>
      </c>
      <c r="E421" s="13">
        <f t="shared" ca="1" si="218"/>
        <v>1</v>
      </c>
      <c r="F421" s="13">
        <f t="shared" ca="1" si="218"/>
        <v>1</v>
      </c>
      <c r="G421" s="13">
        <f t="shared" si="218"/>
        <v>0</v>
      </c>
      <c r="H421" s="13">
        <f t="shared" ca="1" si="218"/>
        <v>1</v>
      </c>
      <c r="I421" s="13">
        <f t="shared" ca="1" si="218"/>
        <v>1</v>
      </c>
      <c r="J421" s="13">
        <f t="shared" ca="1" si="218"/>
        <v>1</v>
      </c>
      <c r="K421" s="13">
        <f t="shared" si="218"/>
        <v>0</v>
      </c>
      <c r="L421" s="13">
        <f t="shared" si="218"/>
        <v>0</v>
      </c>
      <c r="M421" s="13">
        <f t="shared" ca="1" si="218"/>
        <v>0</v>
      </c>
      <c r="N421" s="13">
        <f t="shared" si="218"/>
        <v>0</v>
      </c>
      <c r="O421" s="13">
        <f t="shared" ca="1" si="218"/>
        <v>0</v>
      </c>
      <c r="P421" s="13">
        <f t="shared" ca="1" si="197"/>
        <v>6</v>
      </c>
      <c r="Q421">
        <f t="shared" si="190"/>
        <v>3</v>
      </c>
      <c r="R421" s="13" t="str">
        <f t="shared" si="219"/>
        <v>3E</v>
      </c>
      <c r="S421" s="13" t="str">
        <f t="shared" si="219"/>
        <v>3G</v>
      </c>
      <c r="T421" s="13" t="str">
        <f t="shared" si="219"/>
        <v>3B</v>
      </c>
      <c r="U421" s="13" t="str">
        <f t="shared" si="219"/>
        <v>3C</v>
      </c>
      <c r="V421" s="13" t="str">
        <f t="shared" si="219"/>
        <v>3A</v>
      </c>
      <c r="W421" s="13" t="str">
        <f t="shared" si="219"/>
        <v>3F</v>
      </c>
      <c r="X421" s="13" t="str">
        <f t="shared" si="219"/>
        <v>3L</v>
      </c>
      <c r="Y421" s="13" t="str">
        <f t="shared" si="219"/>
        <v>3J</v>
      </c>
      <c r="AA421" s="13" t="str">
        <f t="shared" ca="1" si="198"/>
        <v/>
      </c>
      <c r="AB421" s="13" t="str">
        <f t="shared" ca="1" si="199"/>
        <v/>
      </c>
      <c r="AC421" s="13" t="str">
        <f t="shared" ca="1" si="200"/>
        <v/>
      </c>
      <c r="AD421" s="13" t="str">
        <f t="shared" ca="1" si="201"/>
        <v/>
      </c>
      <c r="AE421" s="13" t="str">
        <f t="shared" ca="1" si="202"/>
        <v/>
      </c>
      <c r="AF421" s="13" t="str">
        <f t="shared" ca="1" si="203"/>
        <v/>
      </c>
      <c r="AG421" s="13" t="str">
        <f t="shared" ca="1" si="204"/>
        <v/>
      </c>
      <c r="AH421" s="13" t="str">
        <f t="shared" ca="1" si="205"/>
        <v/>
      </c>
      <c r="AJ421" s="6" t="str">
        <f t="shared" ca="1" si="206"/>
        <v>3C3H3H</v>
      </c>
      <c r="AK421" s="13" t="str">
        <f t="shared" ca="1" si="207"/>
        <v>3G3G3G</v>
      </c>
      <c r="AL421" s="13" t="str">
        <f t="shared" ca="1" si="208"/>
        <v>3B3E3B</v>
      </c>
      <c r="AM421" s="13" t="str">
        <f t="shared" ca="1" si="209"/>
        <v>3D3C3D</v>
      </c>
      <c r="AN421" s="13" t="str">
        <f t="shared" ca="1" si="210"/>
        <v>3H3A3A</v>
      </c>
      <c r="AO421" s="13" t="str">
        <f t="shared" ca="1" si="211"/>
        <v>3F3F3F</v>
      </c>
      <c r="AP421" s="13" t="str">
        <f t="shared" ca="1" si="212"/>
        <v>3E3D3E</v>
      </c>
      <c r="AQ421" s="58" t="str">
        <f t="shared" ca="1" si="213"/>
        <v>3I3I3I</v>
      </c>
    </row>
    <row r="422" spans="1:43" x14ac:dyDescent="0.2">
      <c r="A422" t="s">
        <v>1563</v>
      </c>
      <c r="D422" s="13">
        <f t="shared" ca="1" si="218"/>
        <v>1</v>
      </c>
      <c r="E422" s="13">
        <f t="shared" ca="1" si="218"/>
        <v>1</v>
      </c>
      <c r="F422" s="13">
        <f t="shared" ca="1" si="218"/>
        <v>1</v>
      </c>
      <c r="G422" s="13">
        <f t="shared" si="218"/>
        <v>0</v>
      </c>
      <c r="H422" s="13">
        <f t="shared" ca="1" si="218"/>
        <v>1</v>
      </c>
      <c r="I422" s="13">
        <f t="shared" ca="1" si="218"/>
        <v>1</v>
      </c>
      <c r="J422" s="13">
        <f t="shared" ca="1" si="218"/>
        <v>1</v>
      </c>
      <c r="K422" s="13">
        <f t="shared" si="218"/>
        <v>0</v>
      </c>
      <c r="L422" s="13">
        <f t="shared" si="218"/>
        <v>0</v>
      </c>
      <c r="M422" s="13">
        <f t="shared" ca="1" si="218"/>
        <v>0</v>
      </c>
      <c r="N422" s="13">
        <f t="shared" ca="1" si="218"/>
        <v>0</v>
      </c>
      <c r="O422" s="13">
        <f t="shared" si="218"/>
        <v>0</v>
      </c>
      <c r="P422" s="13">
        <f t="shared" ca="1" si="197"/>
        <v>6</v>
      </c>
      <c r="Q422">
        <f t="shared" si="190"/>
        <v>3</v>
      </c>
      <c r="R422" s="13" t="str">
        <f t="shared" si="219"/>
        <v>3E</v>
      </c>
      <c r="S422" s="13" t="str">
        <f t="shared" si="219"/>
        <v>3G</v>
      </c>
      <c r="T422" s="13" t="str">
        <f t="shared" si="219"/>
        <v>3B</v>
      </c>
      <c r="U422" s="13" t="str">
        <f t="shared" si="219"/>
        <v>3C</v>
      </c>
      <c r="V422" s="13" t="str">
        <f t="shared" si="219"/>
        <v>3A</v>
      </c>
      <c r="W422" s="13" t="str">
        <f t="shared" si="219"/>
        <v>3F</v>
      </c>
      <c r="X422" s="13" t="str">
        <f t="shared" si="219"/>
        <v>3J</v>
      </c>
      <c r="Y422" s="13" t="str">
        <f t="shared" si="219"/>
        <v>3K</v>
      </c>
      <c r="AA422" s="13" t="str">
        <f t="shared" ca="1" si="198"/>
        <v/>
      </c>
      <c r="AB422" s="13" t="str">
        <f t="shared" ca="1" si="199"/>
        <v/>
      </c>
      <c r="AC422" s="13" t="str">
        <f t="shared" ca="1" si="200"/>
        <v/>
      </c>
      <c r="AD422" s="13" t="str">
        <f t="shared" ca="1" si="201"/>
        <v/>
      </c>
      <c r="AE422" s="13" t="str">
        <f t="shared" ca="1" si="202"/>
        <v/>
      </c>
      <c r="AF422" s="13" t="str">
        <f t="shared" ca="1" si="203"/>
        <v/>
      </c>
      <c r="AG422" s="13" t="str">
        <f t="shared" ca="1" si="204"/>
        <v/>
      </c>
      <c r="AH422" s="13" t="str">
        <f t="shared" ca="1" si="205"/>
        <v/>
      </c>
      <c r="AJ422" s="6" t="str">
        <f t="shared" ca="1" si="206"/>
        <v>3C3H3H</v>
      </c>
      <c r="AK422" s="13" t="str">
        <f t="shared" ca="1" si="207"/>
        <v>3G3G3G</v>
      </c>
      <c r="AL422" s="13" t="str">
        <f t="shared" ca="1" si="208"/>
        <v>3B3E3B</v>
      </c>
      <c r="AM422" s="13" t="str">
        <f t="shared" ca="1" si="209"/>
        <v>3D3C3D</v>
      </c>
      <c r="AN422" s="13" t="str">
        <f t="shared" ca="1" si="210"/>
        <v>3H3A3A</v>
      </c>
      <c r="AO422" s="13" t="str">
        <f t="shared" ca="1" si="211"/>
        <v>3F3F3F</v>
      </c>
      <c r="AP422" s="13" t="str">
        <f t="shared" ca="1" si="212"/>
        <v>3E3D3E</v>
      </c>
      <c r="AQ422" s="58" t="str">
        <f t="shared" ca="1" si="213"/>
        <v>3I3I3I</v>
      </c>
    </row>
    <row r="423" spans="1:43" x14ac:dyDescent="0.2">
      <c r="A423" t="s">
        <v>1564</v>
      </c>
      <c r="D423" s="13">
        <f t="shared" ca="1" si="218"/>
        <v>1</v>
      </c>
      <c r="E423" s="13">
        <f t="shared" ca="1" si="218"/>
        <v>1</v>
      </c>
      <c r="F423" s="13">
        <f t="shared" ca="1" si="218"/>
        <v>1</v>
      </c>
      <c r="G423" s="13">
        <f t="shared" si="218"/>
        <v>0</v>
      </c>
      <c r="H423" s="13">
        <f t="shared" ca="1" si="218"/>
        <v>1</v>
      </c>
      <c r="I423" s="13">
        <f t="shared" ca="1" si="218"/>
        <v>1</v>
      </c>
      <c r="J423" s="13">
        <f t="shared" ca="1" si="218"/>
        <v>1</v>
      </c>
      <c r="K423" s="13">
        <f t="shared" si="218"/>
        <v>0</v>
      </c>
      <c r="L423" s="13">
        <f t="shared" ca="1" si="218"/>
        <v>1</v>
      </c>
      <c r="M423" s="13">
        <f t="shared" si="218"/>
        <v>0</v>
      </c>
      <c r="N423" s="13">
        <f t="shared" si="218"/>
        <v>0</v>
      </c>
      <c r="O423" s="13">
        <f t="shared" ca="1" si="218"/>
        <v>0</v>
      </c>
      <c r="P423" s="13">
        <f t="shared" ca="1" si="197"/>
        <v>7</v>
      </c>
      <c r="Q423">
        <f t="shared" si="190"/>
        <v>3</v>
      </c>
      <c r="R423" s="13" t="str">
        <f t="shared" si="219"/>
        <v>3E</v>
      </c>
      <c r="S423" s="13" t="str">
        <f t="shared" si="219"/>
        <v>3G</v>
      </c>
      <c r="T423" s="13" t="str">
        <f t="shared" si="219"/>
        <v>3B</v>
      </c>
      <c r="U423" s="13" t="str">
        <f t="shared" si="219"/>
        <v>3C</v>
      </c>
      <c r="V423" s="13" t="str">
        <f t="shared" si="219"/>
        <v>3A</v>
      </c>
      <c r="W423" s="13" t="str">
        <f t="shared" si="219"/>
        <v>3F</v>
      </c>
      <c r="X423" s="13" t="str">
        <f t="shared" si="219"/>
        <v>3L</v>
      </c>
      <c r="Y423" s="13" t="str">
        <f t="shared" si="219"/>
        <v>3I</v>
      </c>
      <c r="AA423" s="13" t="str">
        <f t="shared" ca="1" si="198"/>
        <v/>
      </c>
      <c r="AB423" s="13" t="str">
        <f t="shared" ca="1" si="199"/>
        <v/>
      </c>
      <c r="AC423" s="13" t="str">
        <f t="shared" ca="1" si="200"/>
        <v/>
      </c>
      <c r="AD423" s="13" t="str">
        <f t="shared" ca="1" si="201"/>
        <v/>
      </c>
      <c r="AE423" s="13" t="str">
        <f t="shared" ca="1" si="202"/>
        <v/>
      </c>
      <c r="AF423" s="13" t="str">
        <f t="shared" ca="1" si="203"/>
        <v/>
      </c>
      <c r="AG423" s="13" t="str">
        <f t="shared" ca="1" si="204"/>
        <v/>
      </c>
      <c r="AH423" s="13" t="str">
        <f t="shared" ca="1" si="205"/>
        <v/>
      </c>
      <c r="AJ423" s="6" t="str">
        <f t="shared" ca="1" si="206"/>
        <v>3C3H3H</v>
      </c>
      <c r="AK423" s="13" t="str">
        <f t="shared" ca="1" si="207"/>
        <v>3G3G3G</v>
      </c>
      <c r="AL423" s="13" t="str">
        <f t="shared" ca="1" si="208"/>
        <v>3B3E3B</v>
      </c>
      <c r="AM423" s="13" t="str">
        <f t="shared" ca="1" si="209"/>
        <v>3D3C3D</v>
      </c>
      <c r="AN423" s="13" t="str">
        <f t="shared" ca="1" si="210"/>
        <v>3H3A3A</v>
      </c>
      <c r="AO423" s="13" t="str">
        <f t="shared" ca="1" si="211"/>
        <v>3F3F3F</v>
      </c>
      <c r="AP423" s="13" t="str">
        <f t="shared" ca="1" si="212"/>
        <v>3E3D3E</v>
      </c>
      <c r="AQ423" s="58" t="str">
        <f t="shared" ca="1" si="213"/>
        <v>3I3I3I</v>
      </c>
    </row>
    <row r="424" spans="1:43" x14ac:dyDescent="0.2">
      <c r="A424" t="s">
        <v>1565</v>
      </c>
      <c r="D424" s="13">
        <f t="shared" ca="1" si="218"/>
        <v>1</v>
      </c>
      <c r="E424" s="13">
        <f t="shared" ca="1" si="218"/>
        <v>1</v>
      </c>
      <c r="F424" s="13">
        <f t="shared" ca="1" si="218"/>
        <v>1</v>
      </c>
      <c r="G424" s="13">
        <f t="shared" si="218"/>
        <v>0</v>
      </c>
      <c r="H424" s="13">
        <f t="shared" ca="1" si="218"/>
        <v>1</v>
      </c>
      <c r="I424" s="13">
        <f t="shared" ca="1" si="218"/>
        <v>1</v>
      </c>
      <c r="J424" s="13">
        <f t="shared" ca="1" si="218"/>
        <v>1</v>
      </c>
      <c r="K424" s="13">
        <f t="shared" si="218"/>
        <v>0</v>
      </c>
      <c r="L424" s="13">
        <f t="shared" ca="1" si="218"/>
        <v>1</v>
      </c>
      <c r="M424" s="13">
        <f t="shared" si="218"/>
        <v>0</v>
      </c>
      <c r="N424" s="13">
        <f t="shared" ca="1" si="218"/>
        <v>0</v>
      </c>
      <c r="O424" s="13">
        <f t="shared" si="218"/>
        <v>0</v>
      </c>
      <c r="P424" s="13">
        <f t="shared" ca="1" si="197"/>
        <v>7</v>
      </c>
      <c r="Q424">
        <f t="shared" si="190"/>
        <v>3</v>
      </c>
      <c r="R424" s="13" t="str">
        <f t="shared" si="219"/>
        <v>3E</v>
      </c>
      <c r="S424" s="13" t="str">
        <f t="shared" si="219"/>
        <v>3G</v>
      </c>
      <c r="T424" s="13" t="str">
        <f t="shared" si="219"/>
        <v>3B</v>
      </c>
      <c r="U424" s="13" t="str">
        <f t="shared" si="219"/>
        <v>3C</v>
      </c>
      <c r="V424" s="13" t="str">
        <f t="shared" si="219"/>
        <v>3A</v>
      </c>
      <c r="W424" s="13" t="str">
        <f t="shared" si="219"/>
        <v>3F</v>
      </c>
      <c r="X424" s="13" t="str">
        <f t="shared" si="219"/>
        <v>3I</v>
      </c>
      <c r="Y424" s="13" t="str">
        <f t="shared" si="219"/>
        <v>3K</v>
      </c>
      <c r="AA424" s="13" t="str">
        <f t="shared" ca="1" si="198"/>
        <v/>
      </c>
      <c r="AB424" s="13" t="str">
        <f t="shared" ca="1" si="199"/>
        <v/>
      </c>
      <c r="AC424" s="13" t="str">
        <f t="shared" ca="1" si="200"/>
        <v/>
      </c>
      <c r="AD424" s="13" t="str">
        <f t="shared" ca="1" si="201"/>
        <v/>
      </c>
      <c r="AE424" s="13" t="str">
        <f t="shared" ca="1" si="202"/>
        <v/>
      </c>
      <c r="AF424" s="13" t="str">
        <f t="shared" ca="1" si="203"/>
        <v/>
      </c>
      <c r="AG424" s="13" t="str">
        <f t="shared" ca="1" si="204"/>
        <v/>
      </c>
      <c r="AH424" s="13" t="str">
        <f t="shared" ca="1" si="205"/>
        <v/>
      </c>
      <c r="AJ424" s="6" t="str">
        <f t="shared" ca="1" si="206"/>
        <v>3C3H3H</v>
      </c>
      <c r="AK424" s="13" t="str">
        <f t="shared" ca="1" si="207"/>
        <v>3G3G3G</v>
      </c>
      <c r="AL424" s="13" t="str">
        <f t="shared" ca="1" si="208"/>
        <v>3B3E3B</v>
      </c>
      <c r="AM424" s="13" t="str">
        <f t="shared" ca="1" si="209"/>
        <v>3D3C3D</v>
      </c>
      <c r="AN424" s="13" t="str">
        <f t="shared" ca="1" si="210"/>
        <v>3H3A3A</v>
      </c>
      <c r="AO424" s="13" t="str">
        <f t="shared" ca="1" si="211"/>
        <v>3F3F3F</v>
      </c>
      <c r="AP424" s="13" t="str">
        <f t="shared" ca="1" si="212"/>
        <v>3E3D3E</v>
      </c>
      <c r="AQ424" s="58" t="str">
        <f t="shared" ca="1" si="213"/>
        <v>3I3I3I</v>
      </c>
    </row>
    <row r="425" spans="1:43" x14ac:dyDescent="0.2">
      <c r="A425" t="s">
        <v>1566</v>
      </c>
      <c r="D425" s="13">
        <f t="shared" ref="D425:O434" ca="1" si="220">IF(IFERROR(FIND(D$3,$A425),0)&gt;0,D$4,0)</f>
        <v>1</v>
      </c>
      <c r="E425" s="13">
        <f t="shared" ca="1" si="220"/>
        <v>1</v>
      </c>
      <c r="F425" s="13">
        <f t="shared" ca="1" si="220"/>
        <v>1</v>
      </c>
      <c r="G425" s="13">
        <f t="shared" si="220"/>
        <v>0</v>
      </c>
      <c r="H425" s="13">
        <f t="shared" ca="1" si="220"/>
        <v>1</v>
      </c>
      <c r="I425" s="13">
        <f t="shared" ca="1" si="220"/>
        <v>1</v>
      </c>
      <c r="J425" s="13">
        <f t="shared" ca="1" si="220"/>
        <v>1</v>
      </c>
      <c r="K425" s="13">
        <f t="shared" si="220"/>
        <v>0</v>
      </c>
      <c r="L425" s="13">
        <f t="shared" ca="1" si="220"/>
        <v>1</v>
      </c>
      <c r="M425" s="13">
        <f t="shared" ca="1" si="220"/>
        <v>0</v>
      </c>
      <c r="N425" s="13">
        <f t="shared" si="220"/>
        <v>0</v>
      </c>
      <c r="O425" s="13">
        <f t="shared" si="220"/>
        <v>0</v>
      </c>
      <c r="P425" s="13">
        <f t="shared" ca="1" si="197"/>
        <v>7</v>
      </c>
      <c r="Q425">
        <f t="shared" ref="Q425:Q488" si="221">Q424</f>
        <v>3</v>
      </c>
      <c r="R425" s="13" t="str">
        <f t="shared" ref="R425:Y434" si="222">RIGHT(LEFT($A425,R$3+$Q425),2)</f>
        <v>3E</v>
      </c>
      <c r="S425" s="13" t="str">
        <f t="shared" si="222"/>
        <v>3G</v>
      </c>
      <c r="T425" s="13" t="str">
        <f t="shared" si="222"/>
        <v>3B</v>
      </c>
      <c r="U425" s="13" t="str">
        <f t="shared" si="222"/>
        <v>3C</v>
      </c>
      <c r="V425" s="13" t="str">
        <f t="shared" si="222"/>
        <v>3A</v>
      </c>
      <c r="W425" s="13" t="str">
        <f t="shared" si="222"/>
        <v>3F</v>
      </c>
      <c r="X425" s="13" t="str">
        <f t="shared" si="222"/>
        <v>3I</v>
      </c>
      <c r="Y425" s="13" t="str">
        <f t="shared" si="222"/>
        <v>3J</v>
      </c>
      <c r="AA425" s="13" t="str">
        <f t="shared" ca="1" si="198"/>
        <v/>
      </c>
      <c r="AB425" s="13" t="str">
        <f t="shared" ca="1" si="199"/>
        <v/>
      </c>
      <c r="AC425" s="13" t="str">
        <f t="shared" ca="1" si="200"/>
        <v/>
      </c>
      <c r="AD425" s="13" t="str">
        <f t="shared" ca="1" si="201"/>
        <v/>
      </c>
      <c r="AE425" s="13" t="str">
        <f t="shared" ca="1" si="202"/>
        <v/>
      </c>
      <c r="AF425" s="13" t="str">
        <f t="shared" ca="1" si="203"/>
        <v/>
      </c>
      <c r="AG425" s="13" t="str">
        <f t="shared" ca="1" si="204"/>
        <v/>
      </c>
      <c r="AH425" s="13" t="str">
        <f t="shared" ca="1" si="205"/>
        <v/>
      </c>
      <c r="AJ425" s="6" t="str">
        <f t="shared" ca="1" si="206"/>
        <v>3C3H3H</v>
      </c>
      <c r="AK425" s="13" t="str">
        <f t="shared" ca="1" si="207"/>
        <v>3G3G3G</v>
      </c>
      <c r="AL425" s="13" t="str">
        <f t="shared" ca="1" si="208"/>
        <v>3B3E3B</v>
      </c>
      <c r="AM425" s="13" t="str">
        <f t="shared" ca="1" si="209"/>
        <v>3D3C3D</v>
      </c>
      <c r="AN425" s="13" t="str">
        <f t="shared" ca="1" si="210"/>
        <v>3H3A3A</v>
      </c>
      <c r="AO425" s="13" t="str">
        <f t="shared" ca="1" si="211"/>
        <v>3F3F3F</v>
      </c>
      <c r="AP425" s="13" t="str">
        <f t="shared" ca="1" si="212"/>
        <v>3E3D3E</v>
      </c>
      <c r="AQ425" s="58" t="str">
        <f t="shared" ca="1" si="213"/>
        <v>3I3I3I</v>
      </c>
    </row>
    <row r="426" spans="1:43" x14ac:dyDescent="0.2">
      <c r="A426" t="s">
        <v>1567</v>
      </c>
      <c r="D426" s="13">
        <f t="shared" ca="1" si="220"/>
        <v>1</v>
      </c>
      <c r="E426" s="13">
        <f t="shared" ca="1" si="220"/>
        <v>1</v>
      </c>
      <c r="F426" s="13">
        <f t="shared" ca="1" si="220"/>
        <v>1</v>
      </c>
      <c r="G426" s="13">
        <f t="shared" si="220"/>
        <v>0</v>
      </c>
      <c r="H426" s="13">
        <f t="shared" ca="1" si="220"/>
        <v>1</v>
      </c>
      <c r="I426" s="13">
        <f t="shared" ca="1" si="220"/>
        <v>1</v>
      </c>
      <c r="J426" s="13">
        <f t="shared" ca="1" si="220"/>
        <v>1</v>
      </c>
      <c r="K426" s="13">
        <f t="shared" ca="1" si="220"/>
        <v>1</v>
      </c>
      <c r="L426" s="13">
        <f t="shared" si="220"/>
        <v>0</v>
      </c>
      <c r="M426" s="13">
        <f t="shared" si="220"/>
        <v>0</v>
      </c>
      <c r="N426" s="13">
        <f t="shared" si="220"/>
        <v>0</v>
      </c>
      <c r="O426" s="13">
        <f t="shared" ca="1" si="220"/>
        <v>0</v>
      </c>
      <c r="P426" s="13">
        <f t="shared" ca="1" si="197"/>
        <v>7</v>
      </c>
      <c r="Q426">
        <f t="shared" si="221"/>
        <v>3</v>
      </c>
      <c r="R426" s="13" t="str">
        <f t="shared" si="222"/>
        <v>3H</v>
      </c>
      <c r="S426" s="13" t="str">
        <f t="shared" si="222"/>
        <v>3G</v>
      </c>
      <c r="T426" s="13" t="str">
        <f t="shared" si="222"/>
        <v>3B</v>
      </c>
      <c r="U426" s="13" t="str">
        <f t="shared" si="222"/>
        <v>3C</v>
      </c>
      <c r="V426" s="13" t="str">
        <f t="shared" si="222"/>
        <v>3A</v>
      </c>
      <c r="W426" s="13" t="str">
        <f t="shared" si="222"/>
        <v>3F</v>
      </c>
      <c r="X426" s="13" t="str">
        <f t="shared" si="222"/>
        <v>3L</v>
      </c>
      <c r="Y426" s="13" t="str">
        <f t="shared" si="222"/>
        <v>3E</v>
      </c>
      <c r="AA426" s="13" t="str">
        <f t="shared" ca="1" si="198"/>
        <v/>
      </c>
      <c r="AB426" s="13" t="str">
        <f t="shared" ca="1" si="199"/>
        <v/>
      </c>
      <c r="AC426" s="13" t="str">
        <f t="shared" ca="1" si="200"/>
        <v/>
      </c>
      <c r="AD426" s="13" t="str">
        <f t="shared" ca="1" si="201"/>
        <v/>
      </c>
      <c r="AE426" s="13" t="str">
        <f t="shared" ca="1" si="202"/>
        <v/>
      </c>
      <c r="AF426" s="13" t="str">
        <f t="shared" ca="1" si="203"/>
        <v/>
      </c>
      <c r="AG426" s="13" t="str">
        <f t="shared" ca="1" si="204"/>
        <v/>
      </c>
      <c r="AH426" s="13" t="str">
        <f t="shared" ca="1" si="205"/>
        <v/>
      </c>
      <c r="AJ426" s="6" t="str">
        <f t="shared" ca="1" si="206"/>
        <v>3C3H3H</v>
      </c>
      <c r="AK426" s="13" t="str">
        <f t="shared" ca="1" si="207"/>
        <v>3G3G3G</v>
      </c>
      <c r="AL426" s="13" t="str">
        <f t="shared" ca="1" si="208"/>
        <v>3B3E3B</v>
      </c>
      <c r="AM426" s="13" t="str">
        <f t="shared" ca="1" si="209"/>
        <v>3D3C3D</v>
      </c>
      <c r="AN426" s="13" t="str">
        <f t="shared" ca="1" si="210"/>
        <v>3H3A3A</v>
      </c>
      <c r="AO426" s="13" t="str">
        <f t="shared" ca="1" si="211"/>
        <v>3F3F3F</v>
      </c>
      <c r="AP426" s="13" t="str">
        <f t="shared" ca="1" si="212"/>
        <v>3E3D3E</v>
      </c>
      <c r="AQ426" s="58" t="str">
        <f t="shared" ca="1" si="213"/>
        <v>3I3I3I</v>
      </c>
    </row>
    <row r="427" spans="1:43" x14ac:dyDescent="0.2">
      <c r="A427" t="s">
        <v>1568</v>
      </c>
      <c r="D427" s="13">
        <f t="shared" ca="1" si="220"/>
        <v>1</v>
      </c>
      <c r="E427" s="13">
        <f t="shared" ca="1" si="220"/>
        <v>1</v>
      </c>
      <c r="F427" s="13">
        <f t="shared" ca="1" si="220"/>
        <v>1</v>
      </c>
      <c r="G427" s="13">
        <f t="shared" si="220"/>
        <v>0</v>
      </c>
      <c r="H427" s="13">
        <f t="shared" ca="1" si="220"/>
        <v>1</v>
      </c>
      <c r="I427" s="13">
        <f t="shared" ca="1" si="220"/>
        <v>1</v>
      </c>
      <c r="J427" s="13">
        <f t="shared" ca="1" si="220"/>
        <v>1</v>
      </c>
      <c r="K427" s="13">
        <f t="shared" ca="1" si="220"/>
        <v>1</v>
      </c>
      <c r="L427" s="13">
        <f t="shared" si="220"/>
        <v>0</v>
      </c>
      <c r="M427" s="13">
        <f t="shared" si="220"/>
        <v>0</v>
      </c>
      <c r="N427" s="13">
        <f t="shared" ca="1" si="220"/>
        <v>0</v>
      </c>
      <c r="O427" s="13">
        <f t="shared" si="220"/>
        <v>0</v>
      </c>
      <c r="P427" s="13">
        <f t="shared" ca="1" si="197"/>
        <v>7</v>
      </c>
      <c r="Q427">
        <f t="shared" si="221"/>
        <v>3</v>
      </c>
      <c r="R427" s="13" t="str">
        <f t="shared" si="222"/>
        <v>3H</v>
      </c>
      <c r="S427" s="13" t="str">
        <f t="shared" si="222"/>
        <v>3G</v>
      </c>
      <c r="T427" s="13" t="str">
        <f t="shared" si="222"/>
        <v>3B</v>
      </c>
      <c r="U427" s="13" t="str">
        <f t="shared" si="222"/>
        <v>3C</v>
      </c>
      <c r="V427" s="13" t="str">
        <f t="shared" si="222"/>
        <v>3A</v>
      </c>
      <c r="W427" s="13" t="str">
        <f t="shared" si="222"/>
        <v>3F</v>
      </c>
      <c r="X427" s="13" t="str">
        <f t="shared" si="222"/>
        <v>3E</v>
      </c>
      <c r="Y427" s="13" t="str">
        <f t="shared" si="222"/>
        <v>3K</v>
      </c>
      <c r="AA427" s="13" t="str">
        <f t="shared" ca="1" si="198"/>
        <v/>
      </c>
      <c r="AB427" s="13" t="str">
        <f t="shared" ca="1" si="199"/>
        <v/>
      </c>
      <c r="AC427" s="13" t="str">
        <f t="shared" ca="1" si="200"/>
        <v/>
      </c>
      <c r="AD427" s="13" t="str">
        <f t="shared" ca="1" si="201"/>
        <v/>
      </c>
      <c r="AE427" s="13" t="str">
        <f t="shared" ca="1" si="202"/>
        <v/>
      </c>
      <c r="AF427" s="13" t="str">
        <f t="shared" ca="1" si="203"/>
        <v/>
      </c>
      <c r="AG427" s="13" t="str">
        <f t="shared" ca="1" si="204"/>
        <v/>
      </c>
      <c r="AH427" s="13" t="str">
        <f t="shared" ca="1" si="205"/>
        <v/>
      </c>
      <c r="AJ427" s="6" t="str">
        <f t="shared" ca="1" si="206"/>
        <v>3C3H3H</v>
      </c>
      <c r="AK427" s="13" t="str">
        <f t="shared" ca="1" si="207"/>
        <v>3G3G3G</v>
      </c>
      <c r="AL427" s="13" t="str">
        <f t="shared" ca="1" si="208"/>
        <v>3B3E3B</v>
      </c>
      <c r="AM427" s="13" t="str">
        <f t="shared" ca="1" si="209"/>
        <v>3D3C3D</v>
      </c>
      <c r="AN427" s="13" t="str">
        <f t="shared" ca="1" si="210"/>
        <v>3H3A3A</v>
      </c>
      <c r="AO427" s="13" t="str">
        <f t="shared" ca="1" si="211"/>
        <v>3F3F3F</v>
      </c>
      <c r="AP427" s="13" t="str">
        <f t="shared" ca="1" si="212"/>
        <v>3E3D3E</v>
      </c>
      <c r="AQ427" s="58" t="str">
        <f t="shared" ca="1" si="213"/>
        <v>3I3I3I</v>
      </c>
    </row>
    <row r="428" spans="1:43" x14ac:dyDescent="0.2">
      <c r="A428" t="s">
        <v>1569</v>
      </c>
      <c r="D428" s="13">
        <f t="shared" ca="1" si="220"/>
        <v>1</v>
      </c>
      <c r="E428" s="13">
        <f t="shared" ca="1" si="220"/>
        <v>1</v>
      </c>
      <c r="F428" s="13">
        <f t="shared" ca="1" si="220"/>
        <v>1</v>
      </c>
      <c r="G428" s="13">
        <f t="shared" si="220"/>
        <v>0</v>
      </c>
      <c r="H428" s="13">
        <f t="shared" ca="1" si="220"/>
        <v>1</v>
      </c>
      <c r="I428" s="13">
        <f t="shared" ca="1" si="220"/>
        <v>1</v>
      </c>
      <c r="J428" s="13">
        <f t="shared" ca="1" si="220"/>
        <v>1</v>
      </c>
      <c r="K428" s="13">
        <f t="shared" ca="1" si="220"/>
        <v>1</v>
      </c>
      <c r="L428" s="13">
        <f t="shared" si="220"/>
        <v>0</v>
      </c>
      <c r="M428" s="13">
        <f t="shared" ca="1" si="220"/>
        <v>0</v>
      </c>
      <c r="N428" s="13">
        <f t="shared" si="220"/>
        <v>0</v>
      </c>
      <c r="O428" s="13">
        <f t="shared" si="220"/>
        <v>0</v>
      </c>
      <c r="P428" s="13">
        <f t="shared" ca="1" si="197"/>
        <v>7</v>
      </c>
      <c r="Q428">
        <f t="shared" si="221"/>
        <v>3</v>
      </c>
      <c r="R428" s="13" t="str">
        <f t="shared" si="222"/>
        <v>3H</v>
      </c>
      <c r="S428" s="13" t="str">
        <f t="shared" si="222"/>
        <v>3G</v>
      </c>
      <c r="T428" s="13" t="str">
        <f t="shared" si="222"/>
        <v>3B</v>
      </c>
      <c r="U428" s="13" t="str">
        <f t="shared" si="222"/>
        <v>3C</v>
      </c>
      <c r="V428" s="13" t="str">
        <f t="shared" si="222"/>
        <v>3A</v>
      </c>
      <c r="W428" s="13" t="str">
        <f t="shared" si="222"/>
        <v>3F</v>
      </c>
      <c r="X428" s="13" t="str">
        <f t="shared" si="222"/>
        <v>3E</v>
      </c>
      <c r="Y428" s="13" t="str">
        <f t="shared" si="222"/>
        <v>3J</v>
      </c>
      <c r="AA428" s="13" t="str">
        <f t="shared" ca="1" si="198"/>
        <v/>
      </c>
      <c r="AB428" s="13" t="str">
        <f t="shared" ca="1" si="199"/>
        <v/>
      </c>
      <c r="AC428" s="13" t="str">
        <f t="shared" ca="1" si="200"/>
        <v/>
      </c>
      <c r="AD428" s="13" t="str">
        <f t="shared" ca="1" si="201"/>
        <v/>
      </c>
      <c r="AE428" s="13" t="str">
        <f t="shared" ca="1" si="202"/>
        <v/>
      </c>
      <c r="AF428" s="13" t="str">
        <f t="shared" ca="1" si="203"/>
        <v/>
      </c>
      <c r="AG428" s="13" t="str">
        <f t="shared" ca="1" si="204"/>
        <v/>
      </c>
      <c r="AH428" s="13" t="str">
        <f t="shared" ca="1" si="205"/>
        <v/>
      </c>
      <c r="AJ428" s="6" t="str">
        <f t="shared" ca="1" si="206"/>
        <v>3C3H3H</v>
      </c>
      <c r="AK428" s="13" t="str">
        <f t="shared" ca="1" si="207"/>
        <v>3G3G3G</v>
      </c>
      <c r="AL428" s="13" t="str">
        <f t="shared" ca="1" si="208"/>
        <v>3B3E3B</v>
      </c>
      <c r="AM428" s="13" t="str">
        <f t="shared" ca="1" si="209"/>
        <v>3D3C3D</v>
      </c>
      <c r="AN428" s="13" t="str">
        <f t="shared" ca="1" si="210"/>
        <v>3H3A3A</v>
      </c>
      <c r="AO428" s="13" t="str">
        <f t="shared" ca="1" si="211"/>
        <v>3F3F3F</v>
      </c>
      <c r="AP428" s="13" t="str">
        <f t="shared" ca="1" si="212"/>
        <v>3E3D3E</v>
      </c>
      <c r="AQ428" s="58" t="str">
        <f t="shared" ca="1" si="213"/>
        <v>3I3I3I</v>
      </c>
    </row>
    <row r="429" spans="1:43" x14ac:dyDescent="0.2">
      <c r="A429" t="s">
        <v>1570</v>
      </c>
      <c r="D429" s="13">
        <f t="shared" ca="1" si="220"/>
        <v>1</v>
      </c>
      <c r="E429" s="13">
        <f t="shared" ca="1" si="220"/>
        <v>1</v>
      </c>
      <c r="F429" s="13">
        <f t="shared" ca="1" si="220"/>
        <v>1</v>
      </c>
      <c r="G429" s="13">
        <f t="shared" si="220"/>
        <v>0</v>
      </c>
      <c r="H429" s="13">
        <f t="shared" ca="1" si="220"/>
        <v>1</v>
      </c>
      <c r="I429" s="13">
        <f t="shared" ca="1" si="220"/>
        <v>1</v>
      </c>
      <c r="J429" s="13">
        <f t="shared" ca="1" si="220"/>
        <v>1</v>
      </c>
      <c r="K429" s="13">
        <f t="shared" ca="1" si="220"/>
        <v>1</v>
      </c>
      <c r="L429" s="13">
        <f t="shared" ca="1" si="220"/>
        <v>1</v>
      </c>
      <c r="M429" s="13">
        <f t="shared" si="220"/>
        <v>0</v>
      </c>
      <c r="N429" s="13">
        <f t="shared" si="220"/>
        <v>0</v>
      </c>
      <c r="O429" s="13">
        <f t="shared" si="220"/>
        <v>0</v>
      </c>
      <c r="P429" s="13">
        <f t="shared" ca="1" si="197"/>
        <v>8</v>
      </c>
      <c r="Q429">
        <f t="shared" si="221"/>
        <v>3</v>
      </c>
      <c r="R429" s="13" t="str">
        <f t="shared" si="222"/>
        <v>3H</v>
      </c>
      <c r="S429" s="13" t="str">
        <f t="shared" si="222"/>
        <v>3G</v>
      </c>
      <c r="T429" s="13" t="str">
        <f t="shared" si="222"/>
        <v>3B</v>
      </c>
      <c r="U429" s="13" t="str">
        <f t="shared" si="222"/>
        <v>3C</v>
      </c>
      <c r="V429" s="13" t="str">
        <f t="shared" si="222"/>
        <v>3A</v>
      </c>
      <c r="W429" s="13" t="str">
        <f t="shared" si="222"/>
        <v>3F</v>
      </c>
      <c r="X429" s="13" t="str">
        <f t="shared" si="222"/>
        <v>3E</v>
      </c>
      <c r="Y429" s="13" t="str">
        <f t="shared" si="222"/>
        <v>3I</v>
      </c>
      <c r="AA429" s="13" t="str">
        <f t="shared" ca="1" si="198"/>
        <v>3H</v>
      </c>
      <c r="AB429" s="13" t="str">
        <f t="shared" ca="1" si="199"/>
        <v>3G</v>
      </c>
      <c r="AC429" s="13" t="str">
        <f t="shared" ca="1" si="200"/>
        <v>3B</v>
      </c>
      <c r="AD429" s="13" t="str">
        <f t="shared" ca="1" si="201"/>
        <v>3C</v>
      </c>
      <c r="AE429" s="13" t="str">
        <f t="shared" ca="1" si="202"/>
        <v>3A</v>
      </c>
      <c r="AF429" s="13" t="str">
        <f t="shared" ca="1" si="203"/>
        <v>3F</v>
      </c>
      <c r="AG429" s="13" t="str">
        <f t="shared" ca="1" si="204"/>
        <v>3E</v>
      </c>
      <c r="AH429" s="13" t="str">
        <f t="shared" ca="1" si="205"/>
        <v>3I</v>
      </c>
      <c r="AJ429" s="6" t="str">
        <f t="shared" ca="1" si="206"/>
        <v>3C3H3H3H</v>
      </c>
      <c r="AK429" s="13" t="str">
        <f t="shared" ca="1" si="207"/>
        <v>3G3G3G3G</v>
      </c>
      <c r="AL429" s="13" t="str">
        <f t="shared" ca="1" si="208"/>
        <v>3B3E3B3B</v>
      </c>
      <c r="AM429" s="13" t="str">
        <f t="shared" ca="1" si="209"/>
        <v>3D3C3D3C</v>
      </c>
      <c r="AN429" s="13" t="str">
        <f t="shared" ca="1" si="210"/>
        <v>3H3A3A3A</v>
      </c>
      <c r="AO429" s="13" t="str">
        <f t="shared" ca="1" si="211"/>
        <v>3F3F3F3F</v>
      </c>
      <c r="AP429" s="13" t="str">
        <f t="shared" ca="1" si="212"/>
        <v>3E3D3E3E</v>
      </c>
      <c r="AQ429" s="58" t="str">
        <f t="shared" ca="1" si="213"/>
        <v>3I3I3I3I</v>
      </c>
    </row>
    <row r="430" spans="1:43" x14ac:dyDescent="0.2">
      <c r="A430" t="s">
        <v>1571</v>
      </c>
      <c r="D430" s="13">
        <f t="shared" ca="1" si="220"/>
        <v>1</v>
      </c>
      <c r="E430" s="13">
        <f t="shared" ca="1" si="220"/>
        <v>1</v>
      </c>
      <c r="F430" s="13">
        <f t="shared" ca="1" si="220"/>
        <v>1</v>
      </c>
      <c r="G430" s="13">
        <f t="shared" ca="1" si="220"/>
        <v>1</v>
      </c>
      <c r="H430" s="13">
        <f t="shared" si="220"/>
        <v>0</v>
      </c>
      <c r="I430" s="13">
        <f t="shared" si="220"/>
        <v>0</v>
      </c>
      <c r="J430" s="13">
        <f t="shared" si="220"/>
        <v>0</v>
      </c>
      <c r="K430" s="13">
        <f t="shared" si="220"/>
        <v>0</v>
      </c>
      <c r="L430" s="13">
        <f t="shared" ca="1" si="220"/>
        <v>1</v>
      </c>
      <c r="M430" s="13">
        <f t="shared" ca="1" si="220"/>
        <v>0</v>
      </c>
      <c r="N430" s="13">
        <f t="shared" ca="1" si="220"/>
        <v>0</v>
      </c>
      <c r="O430" s="13">
        <f t="shared" ca="1" si="220"/>
        <v>0</v>
      </c>
      <c r="P430" s="13">
        <f t="shared" ca="1" si="197"/>
        <v>5</v>
      </c>
      <c r="Q430">
        <f t="shared" si="221"/>
        <v>3</v>
      </c>
      <c r="R430" s="13" t="str">
        <f t="shared" si="222"/>
        <v>3I</v>
      </c>
      <c r="S430" s="13" t="str">
        <f t="shared" si="222"/>
        <v>3J</v>
      </c>
      <c r="T430" s="13" t="str">
        <f t="shared" si="222"/>
        <v>3B</v>
      </c>
      <c r="U430" s="13" t="str">
        <f t="shared" si="222"/>
        <v>3C</v>
      </c>
      <c r="V430" s="13" t="str">
        <f t="shared" si="222"/>
        <v>3A</v>
      </c>
      <c r="W430" s="13" t="str">
        <f t="shared" si="222"/>
        <v>3D</v>
      </c>
      <c r="X430" s="13" t="str">
        <f t="shared" si="222"/>
        <v>3L</v>
      </c>
      <c r="Y430" s="13" t="str">
        <f t="shared" si="222"/>
        <v>3K</v>
      </c>
      <c r="AA430" s="13" t="str">
        <f t="shared" ca="1" si="198"/>
        <v/>
      </c>
      <c r="AB430" s="13" t="str">
        <f t="shared" ca="1" si="199"/>
        <v/>
      </c>
      <c r="AC430" s="13" t="str">
        <f t="shared" ca="1" si="200"/>
        <v/>
      </c>
      <c r="AD430" s="13" t="str">
        <f t="shared" ca="1" si="201"/>
        <v/>
      </c>
      <c r="AE430" s="13" t="str">
        <f t="shared" ca="1" si="202"/>
        <v/>
      </c>
      <c r="AF430" s="13" t="str">
        <f t="shared" ca="1" si="203"/>
        <v/>
      </c>
      <c r="AG430" s="13" t="str">
        <f t="shared" ca="1" si="204"/>
        <v/>
      </c>
      <c r="AH430" s="13" t="str">
        <f t="shared" ca="1" si="205"/>
        <v/>
      </c>
      <c r="AJ430" s="6" t="str">
        <f t="shared" ca="1" si="206"/>
        <v>3C3H3H3H</v>
      </c>
      <c r="AK430" s="13" t="str">
        <f t="shared" ca="1" si="207"/>
        <v>3G3G3G3G</v>
      </c>
      <c r="AL430" s="13" t="str">
        <f t="shared" ca="1" si="208"/>
        <v>3B3E3B3B</v>
      </c>
      <c r="AM430" s="13" t="str">
        <f t="shared" ca="1" si="209"/>
        <v>3D3C3D3C</v>
      </c>
      <c r="AN430" s="13" t="str">
        <f t="shared" ca="1" si="210"/>
        <v>3H3A3A3A</v>
      </c>
      <c r="AO430" s="13" t="str">
        <f t="shared" ca="1" si="211"/>
        <v>3F3F3F3F</v>
      </c>
      <c r="AP430" s="13" t="str">
        <f t="shared" ca="1" si="212"/>
        <v>3E3D3E3E</v>
      </c>
      <c r="AQ430" s="58" t="str">
        <f t="shared" ca="1" si="213"/>
        <v>3I3I3I3I</v>
      </c>
    </row>
    <row r="431" spans="1:43" x14ac:dyDescent="0.2">
      <c r="A431" t="s">
        <v>1572</v>
      </c>
      <c r="D431" s="13">
        <f t="shared" ca="1" si="220"/>
        <v>1</v>
      </c>
      <c r="E431" s="13">
        <f t="shared" ca="1" si="220"/>
        <v>1</v>
      </c>
      <c r="F431" s="13">
        <f t="shared" ca="1" si="220"/>
        <v>1</v>
      </c>
      <c r="G431" s="13">
        <f t="shared" ca="1" si="220"/>
        <v>1</v>
      </c>
      <c r="H431" s="13">
        <f t="shared" si="220"/>
        <v>0</v>
      </c>
      <c r="I431" s="13">
        <f t="shared" si="220"/>
        <v>0</v>
      </c>
      <c r="J431" s="13">
        <f t="shared" si="220"/>
        <v>0</v>
      </c>
      <c r="K431" s="13">
        <f t="shared" ca="1" si="220"/>
        <v>1</v>
      </c>
      <c r="L431" s="13">
        <f t="shared" si="220"/>
        <v>0</v>
      </c>
      <c r="M431" s="13">
        <f t="shared" ca="1" si="220"/>
        <v>0</v>
      </c>
      <c r="N431" s="13">
        <f t="shared" ca="1" si="220"/>
        <v>0</v>
      </c>
      <c r="O431" s="13">
        <f t="shared" ca="1" si="220"/>
        <v>0</v>
      </c>
      <c r="P431" s="13">
        <f t="shared" ca="1" si="197"/>
        <v>5</v>
      </c>
      <c r="Q431">
        <f t="shared" si="221"/>
        <v>3</v>
      </c>
      <c r="R431" s="13" t="str">
        <f t="shared" si="222"/>
        <v>3H</v>
      </c>
      <c r="S431" s="13" t="str">
        <f t="shared" si="222"/>
        <v>3J</v>
      </c>
      <c r="T431" s="13" t="str">
        <f t="shared" si="222"/>
        <v>3B</v>
      </c>
      <c r="U431" s="13" t="str">
        <f t="shared" si="222"/>
        <v>3C</v>
      </c>
      <c r="V431" s="13" t="str">
        <f t="shared" si="222"/>
        <v>3A</v>
      </c>
      <c r="W431" s="13" t="str">
        <f t="shared" si="222"/>
        <v>3D</v>
      </c>
      <c r="X431" s="13" t="str">
        <f t="shared" si="222"/>
        <v>3L</v>
      </c>
      <c r="Y431" s="13" t="str">
        <f t="shared" si="222"/>
        <v>3K</v>
      </c>
      <c r="AA431" s="13" t="str">
        <f t="shared" ca="1" si="198"/>
        <v/>
      </c>
      <c r="AB431" s="13" t="str">
        <f t="shared" ca="1" si="199"/>
        <v/>
      </c>
      <c r="AC431" s="13" t="str">
        <f t="shared" ca="1" si="200"/>
        <v/>
      </c>
      <c r="AD431" s="13" t="str">
        <f t="shared" ca="1" si="201"/>
        <v/>
      </c>
      <c r="AE431" s="13" t="str">
        <f t="shared" ca="1" si="202"/>
        <v/>
      </c>
      <c r="AF431" s="13" t="str">
        <f t="shared" ca="1" si="203"/>
        <v/>
      </c>
      <c r="AG431" s="13" t="str">
        <f t="shared" ca="1" si="204"/>
        <v/>
      </c>
      <c r="AH431" s="13" t="str">
        <f t="shared" ca="1" si="205"/>
        <v/>
      </c>
      <c r="AJ431" s="6" t="str">
        <f t="shared" ca="1" si="206"/>
        <v>3C3H3H3H</v>
      </c>
      <c r="AK431" s="13" t="str">
        <f t="shared" ca="1" si="207"/>
        <v>3G3G3G3G</v>
      </c>
      <c r="AL431" s="13" t="str">
        <f t="shared" ca="1" si="208"/>
        <v>3B3E3B3B</v>
      </c>
      <c r="AM431" s="13" t="str">
        <f t="shared" ca="1" si="209"/>
        <v>3D3C3D3C</v>
      </c>
      <c r="AN431" s="13" t="str">
        <f t="shared" ca="1" si="210"/>
        <v>3H3A3A3A</v>
      </c>
      <c r="AO431" s="13" t="str">
        <f t="shared" ca="1" si="211"/>
        <v>3F3F3F3F</v>
      </c>
      <c r="AP431" s="13" t="str">
        <f t="shared" ca="1" si="212"/>
        <v>3E3D3E3E</v>
      </c>
      <c r="AQ431" s="58" t="str">
        <f t="shared" ca="1" si="213"/>
        <v>3I3I3I3I</v>
      </c>
    </row>
    <row r="432" spans="1:43" x14ac:dyDescent="0.2">
      <c r="A432" t="s">
        <v>1573</v>
      </c>
      <c r="D432" s="13">
        <f t="shared" ca="1" si="220"/>
        <v>1</v>
      </c>
      <c r="E432" s="13">
        <f t="shared" ca="1" si="220"/>
        <v>1</v>
      </c>
      <c r="F432" s="13">
        <f t="shared" ca="1" si="220"/>
        <v>1</v>
      </c>
      <c r="G432" s="13">
        <f t="shared" ca="1" si="220"/>
        <v>1</v>
      </c>
      <c r="H432" s="13">
        <f t="shared" si="220"/>
        <v>0</v>
      </c>
      <c r="I432" s="13">
        <f t="shared" si="220"/>
        <v>0</v>
      </c>
      <c r="J432" s="13">
        <f t="shared" si="220"/>
        <v>0</v>
      </c>
      <c r="K432" s="13">
        <f t="shared" ca="1" si="220"/>
        <v>1</v>
      </c>
      <c r="L432" s="13">
        <f t="shared" ca="1" si="220"/>
        <v>1</v>
      </c>
      <c r="M432" s="13">
        <f t="shared" si="220"/>
        <v>0</v>
      </c>
      <c r="N432" s="13">
        <f t="shared" ca="1" si="220"/>
        <v>0</v>
      </c>
      <c r="O432" s="13">
        <f t="shared" ca="1" si="220"/>
        <v>0</v>
      </c>
      <c r="P432" s="13">
        <f t="shared" ca="1" si="197"/>
        <v>6</v>
      </c>
      <c r="Q432">
        <f t="shared" si="221"/>
        <v>3</v>
      </c>
      <c r="R432" s="13" t="str">
        <f t="shared" si="222"/>
        <v>3H</v>
      </c>
      <c r="S432" s="13" t="str">
        <f t="shared" si="222"/>
        <v>3I</v>
      </c>
      <c r="T432" s="13" t="str">
        <f t="shared" si="222"/>
        <v>3B</v>
      </c>
      <c r="U432" s="13" t="str">
        <f t="shared" si="222"/>
        <v>3C</v>
      </c>
      <c r="V432" s="13" t="str">
        <f t="shared" si="222"/>
        <v>3A</v>
      </c>
      <c r="W432" s="13" t="str">
        <f t="shared" si="222"/>
        <v>3D</v>
      </c>
      <c r="X432" s="13" t="str">
        <f t="shared" si="222"/>
        <v>3L</v>
      </c>
      <c r="Y432" s="13" t="str">
        <f t="shared" si="222"/>
        <v>3K</v>
      </c>
      <c r="AA432" s="13" t="str">
        <f t="shared" ca="1" si="198"/>
        <v/>
      </c>
      <c r="AB432" s="13" t="str">
        <f t="shared" ca="1" si="199"/>
        <v/>
      </c>
      <c r="AC432" s="13" t="str">
        <f t="shared" ca="1" si="200"/>
        <v/>
      </c>
      <c r="AD432" s="13" t="str">
        <f t="shared" ca="1" si="201"/>
        <v/>
      </c>
      <c r="AE432" s="13" t="str">
        <f t="shared" ca="1" si="202"/>
        <v/>
      </c>
      <c r="AF432" s="13" t="str">
        <f t="shared" ca="1" si="203"/>
        <v/>
      </c>
      <c r="AG432" s="13" t="str">
        <f t="shared" ca="1" si="204"/>
        <v/>
      </c>
      <c r="AH432" s="13" t="str">
        <f t="shared" ca="1" si="205"/>
        <v/>
      </c>
      <c r="AJ432" s="6" t="str">
        <f t="shared" ca="1" si="206"/>
        <v>3C3H3H3H</v>
      </c>
      <c r="AK432" s="13" t="str">
        <f t="shared" ca="1" si="207"/>
        <v>3G3G3G3G</v>
      </c>
      <c r="AL432" s="13" t="str">
        <f t="shared" ca="1" si="208"/>
        <v>3B3E3B3B</v>
      </c>
      <c r="AM432" s="13" t="str">
        <f t="shared" ca="1" si="209"/>
        <v>3D3C3D3C</v>
      </c>
      <c r="AN432" s="13" t="str">
        <f t="shared" ca="1" si="210"/>
        <v>3H3A3A3A</v>
      </c>
      <c r="AO432" s="13" t="str">
        <f t="shared" ca="1" si="211"/>
        <v>3F3F3F3F</v>
      </c>
      <c r="AP432" s="13" t="str">
        <f t="shared" ca="1" si="212"/>
        <v>3E3D3E3E</v>
      </c>
      <c r="AQ432" s="58" t="str">
        <f t="shared" ca="1" si="213"/>
        <v>3I3I3I3I</v>
      </c>
    </row>
    <row r="433" spans="1:43" x14ac:dyDescent="0.2">
      <c r="A433" t="s">
        <v>1574</v>
      </c>
      <c r="D433" s="13">
        <f t="shared" ca="1" si="220"/>
        <v>1</v>
      </c>
      <c r="E433" s="13">
        <f t="shared" ca="1" si="220"/>
        <v>1</v>
      </c>
      <c r="F433" s="13">
        <f t="shared" ca="1" si="220"/>
        <v>1</v>
      </c>
      <c r="G433" s="13">
        <f t="shared" ca="1" si="220"/>
        <v>1</v>
      </c>
      <c r="H433" s="13">
        <f t="shared" si="220"/>
        <v>0</v>
      </c>
      <c r="I433" s="13">
        <f t="shared" si="220"/>
        <v>0</v>
      </c>
      <c r="J433" s="13">
        <f t="shared" si="220"/>
        <v>0</v>
      </c>
      <c r="K433" s="13">
        <f t="shared" ca="1" si="220"/>
        <v>1</v>
      </c>
      <c r="L433" s="13">
        <f t="shared" ca="1" si="220"/>
        <v>1</v>
      </c>
      <c r="M433" s="13">
        <f t="shared" ca="1" si="220"/>
        <v>0</v>
      </c>
      <c r="N433" s="13">
        <f t="shared" si="220"/>
        <v>0</v>
      </c>
      <c r="O433" s="13">
        <f t="shared" ca="1" si="220"/>
        <v>0</v>
      </c>
      <c r="P433" s="13">
        <f t="shared" ca="1" si="197"/>
        <v>6</v>
      </c>
      <c r="Q433">
        <f t="shared" si="221"/>
        <v>3</v>
      </c>
      <c r="R433" s="13" t="str">
        <f t="shared" si="222"/>
        <v>3H</v>
      </c>
      <c r="S433" s="13" t="str">
        <f t="shared" si="222"/>
        <v>3J</v>
      </c>
      <c r="T433" s="13" t="str">
        <f t="shared" si="222"/>
        <v>3B</v>
      </c>
      <c r="U433" s="13" t="str">
        <f t="shared" si="222"/>
        <v>3C</v>
      </c>
      <c r="V433" s="13" t="str">
        <f t="shared" si="222"/>
        <v>3A</v>
      </c>
      <c r="W433" s="13" t="str">
        <f t="shared" si="222"/>
        <v>3D</v>
      </c>
      <c r="X433" s="13" t="str">
        <f t="shared" si="222"/>
        <v>3L</v>
      </c>
      <c r="Y433" s="13" t="str">
        <f t="shared" si="222"/>
        <v>3I</v>
      </c>
      <c r="AA433" s="13" t="str">
        <f t="shared" ca="1" si="198"/>
        <v/>
      </c>
      <c r="AB433" s="13" t="str">
        <f t="shared" ca="1" si="199"/>
        <v/>
      </c>
      <c r="AC433" s="13" t="str">
        <f t="shared" ca="1" si="200"/>
        <v/>
      </c>
      <c r="AD433" s="13" t="str">
        <f t="shared" ca="1" si="201"/>
        <v/>
      </c>
      <c r="AE433" s="13" t="str">
        <f t="shared" ca="1" si="202"/>
        <v/>
      </c>
      <c r="AF433" s="13" t="str">
        <f t="shared" ca="1" si="203"/>
        <v/>
      </c>
      <c r="AG433" s="13" t="str">
        <f t="shared" ca="1" si="204"/>
        <v/>
      </c>
      <c r="AH433" s="13" t="str">
        <f t="shared" ca="1" si="205"/>
        <v/>
      </c>
      <c r="AJ433" s="6" t="str">
        <f t="shared" ca="1" si="206"/>
        <v>3C3H3H3H</v>
      </c>
      <c r="AK433" s="13" t="str">
        <f t="shared" ca="1" si="207"/>
        <v>3G3G3G3G</v>
      </c>
      <c r="AL433" s="13" t="str">
        <f t="shared" ca="1" si="208"/>
        <v>3B3E3B3B</v>
      </c>
      <c r="AM433" s="13" t="str">
        <f t="shared" ca="1" si="209"/>
        <v>3D3C3D3C</v>
      </c>
      <c r="AN433" s="13" t="str">
        <f t="shared" ca="1" si="210"/>
        <v>3H3A3A3A</v>
      </c>
      <c r="AO433" s="13" t="str">
        <f t="shared" ca="1" si="211"/>
        <v>3F3F3F3F</v>
      </c>
      <c r="AP433" s="13" t="str">
        <f t="shared" ca="1" si="212"/>
        <v>3E3D3E3E</v>
      </c>
      <c r="AQ433" s="58" t="str">
        <f t="shared" ca="1" si="213"/>
        <v>3I3I3I3I</v>
      </c>
    </row>
    <row r="434" spans="1:43" x14ac:dyDescent="0.2">
      <c r="A434" t="s">
        <v>1575</v>
      </c>
      <c r="D434" s="13">
        <f t="shared" ca="1" si="220"/>
        <v>1</v>
      </c>
      <c r="E434" s="13">
        <f t="shared" ca="1" si="220"/>
        <v>1</v>
      </c>
      <c r="F434" s="13">
        <f t="shared" ca="1" si="220"/>
        <v>1</v>
      </c>
      <c r="G434" s="13">
        <f t="shared" ca="1" si="220"/>
        <v>1</v>
      </c>
      <c r="H434" s="13">
        <f t="shared" si="220"/>
        <v>0</v>
      </c>
      <c r="I434" s="13">
        <f t="shared" si="220"/>
        <v>0</v>
      </c>
      <c r="J434" s="13">
        <f t="shared" si="220"/>
        <v>0</v>
      </c>
      <c r="K434" s="13">
        <f t="shared" ca="1" si="220"/>
        <v>1</v>
      </c>
      <c r="L434" s="13">
        <f t="shared" ca="1" si="220"/>
        <v>1</v>
      </c>
      <c r="M434" s="13">
        <f t="shared" ca="1" si="220"/>
        <v>0</v>
      </c>
      <c r="N434" s="13">
        <f t="shared" ca="1" si="220"/>
        <v>0</v>
      </c>
      <c r="O434" s="13">
        <f t="shared" si="220"/>
        <v>0</v>
      </c>
      <c r="P434" s="13">
        <f t="shared" ca="1" si="197"/>
        <v>6</v>
      </c>
      <c r="Q434">
        <f t="shared" si="221"/>
        <v>3</v>
      </c>
      <c r="R434" s="13" t="str">
        <f t="shared" si="222"/>
        <v>3H</v>
      </c>
      <c r="S434" s="13" t="str">
        <f t="shared" si="222"/>
        <v>3J</v>
      </c>
      <c r="T434" s="13" t="str">
        <f t="shared" si="222"/>
        <v>3B</v>
      </c>
      <c r="U434" s="13" t="str">
        <f t="shared" si="222"/>
        <v>3C</v>
      </c>
      <c r="V434" s="13" t="str">
        <f t="shared" si="222"/>
        <v>3A</v>
      </c>
      <c r="W434" s="13" t="str">
        <f t="shared" si="222"/>
        <v>3D</v>
      </c>
      <c r="X434" s="13" t="str">
        <f t="shared" si="222"/>
        <v>3I</v>
      </c>
      <c r="Y434" s="13" t="str">
        <f t="shared" si="222"/>
        <v>3K</v>
      </c>
      <c r="AA434" s="13" t="str">
        <f t="shared" ca="1" si="198"/>
        <v/>
      </c>
      <c r="AB434" s="13" t="str">
        <f t="shared" ca="1" si="199"/>
        <v/>
      </c>
      <c r="AC434" s="13" t="str">
        <f t="shared" ca="1" si="200"/>
        <v/>
      </c>
      <c r="AD434" s="13" t="str">
        <f t="shared" ca="1" si="201"/>
        <v/>
      </c>
      <c r="AE434" s="13" t="str">
        <f t="shared" ca="1" si="202"/>
        <v/>
      </c>
      <c r="AF434" s="13" t="str">
        <f t="shared" ca="1" si="203"/>
        <v/>
      </c>
      <c r="AG434" s="13" t="str">
        <f t="shared" ca="1" si="204"/>
        <v/>
      </c>
      <c r="AH434" s="13" t="str">
        <f t="shared" ca="1" si="205"/>
        <v/>
      </c>
      <c r="AJ434" s="6" t="str">
        <f t="shared" ca="1" si="206"/>
        <v>3C3H3H3H</v>
      </c>
      <c r="AK434" s="13" t="str">
        <f t="shared" ca="1" si="207"/>
        <v>3G3G3G3G</v>
      </c>
      <c r="AL434" s="13" t="str">
        <f t="shared" ca="1" si="208"/>
        <v>3B3E3B3B</v>
      </c>
      <c r="AM434" s="13" t="str">
        <f t="shared" ca="1" si="209"/>
        <v>3D3C3D3C</v>
      </c>
      <c r="AN434" s="13" t="str">
        <f t="shared" ca="1" si="210"/>
        <v>3H3A3A3A</v>
      </c>
      <c r="AO434" s="13" t="str">
        <f t="shared" ca="1" si="211"/>
        <v>3F3F3F3F</v>
      </c>
      <c r="AP434" s="13" t="str">
        <f t="shared" ca="1" si="212"/>
        <v>3E3D3E3E</v>
      </c>
      <c r="AQ434" s="58" t="str">
        <f t="shared" ca="1" si="213"/>
        <v>3I3I3I3I</v>
      </c>
    </row>
    <row r="435" spans="1:43" x14ac:dyDescent="0.2">
      <c r="A435" t="s">
        <v>1576</v>
      </c>
      <c r="D435" s="13">
        <f t="shared" ref="D435:O444" ca="1" si="223">IF(IFERROR(FIND(D$3,$A435),0)&gt;0,D$4,0)</f>
        <v>1</v>
      </c>
      <c r="E435" s="13">
        <f t="shared" ca="1" si="223"/>
        <v>1</v>
      </c>
      <c r="F435" s="13">
        <f t="shared" ca="1" si="223"/>
        <v>1</v>
      </c>
      <c r="G435" s="13">
        <f t="shared" ca="1" si="223"/>
        <v>1</v>
      </c>
      <c r="H435" s="13">
        <f t="shared" si="223"/>
        <v>0</v>
      </c>
      <c r="I435" s="13">
        <f t="shared" si="223"/>
        <v>0</v>
      </c>
      <c r="J435" s="13">
        <f t="shared" ca="1" si="223"/>
        <v>1</v>
      </c>
      <c r="K435" s="13">
        <f t="shared" si="223"/>
        <v>0</v>
      </c>
      <c r="L435" s="13">
        <f t="shared" si="223"/>
        <v>0</v>
      </c>
      <c r="M435" s="13">
        <f t="shared" ca="1" si="223"/>
        <v>0</v>
      </c>
      <c r="N435" s="13">
        <f t="shared" ca="1" si="223"/>
        <v>0</v>
      </c>
      <c r="O435" s="13">
        <f t="shared" ca="1" si="223"/>
        <v>0</v>
      </c>
      <c r="P435" s="13">
        <f t="shared" ca="1" si="197"/>
        <v>5</v>
      </c>
      <c r="Q435">
        <f t="shared" si="221"/>
        <v>3</v>
      </c>
      <c r="R435" s="13" t="str">
        <f t="shared" ref="R435:Y444" si="224">RIGHT(LEFT($A435,R$3+$Q435),2)</f>
        <v>3C</v>
      </c>
      <c r="S435" s="13" t="str">
        <f t="shared" si="224"/>
        <v>3J</v>
      </c>
      <c r="T435" s="13" t="str">
        <f t="shared" si="224"/>
        <v>3B</v>
      </c>
      <c r="U435" s="13" t="str">
        <f t="shared" si="224"/>
        <v>3D</v>
      </c>
      <c r="V435" s="13" t="str">
        <f t="shared" si="224"/>
        <v>3A</v>
      </c>
      <c r="W435" s="13" t="str">
        <f t="shared" si="224"/>
        <v>3G</v>
      </c>
      <c r="X435" s="13" t="str">
        <f t="shared" si="224"/>
        <v>3L</v>
      </c>
      <c r="Y435" s="13" t="str">
        <f t="shared" si="224"/>
        <v>3K</v>
      </c>
      <c r="AA435" s="13" t="str">
        <f t="shared" ca="1" si="198"/>
        <v/>
      </c>
      <c r="AB435" s="13" t="str">
        <f t="shared" ca="1" si="199"/>
        <v/>
      </c>
      <c r="AC435" s="13" t="str">
        <f t="shared" ca="1" si="200"/>
        <v/>
      </c>
      <c r="AD435" s="13" t="str">
        <f t="shared" ca="1" si="201"/>
        <v/>
      </c>
      <c r="AE435" s="13" t="str">
        <f t="shared" ca="1" si="202"/>
        <v/>
      </c>
      <c r="AF435" s="13" t="str">
        <f t="shared" ca="1" si="203"/>
        <v/>
      </c>
      <c r="AG435" s="13" t="str">
        <f t="shared" ca="1" si="204"/>
        <v/>
      </c>
      <c r="AH435" s="13" t="str">
        <f t="shared" ca="1" si="205"/>
        <v/>
      </c>
      <c r="AJ435" s="6" t="str">
        <f t="shared" ca="1" si="206"/>
        <v>3C3H3H3H</v>
      </c>
      <c r="AK435" s="13" t="str">
        <f t="shared" ca="1" si="207"/>
        <v>3G3G3G3G</v>
      </c>
      <c r="AL435" s="13" t="str">
        <f t="shared" ca="1" si="208"/>
        <v>3B3E3B3B</v>
      </c>
      <c r="AM435" s="13" t="str">
        <f t="shared" ca="1" si="209"/>
        <v>3D3C3D3C</v>
      </c>
      <c r="AN435" s="13" t="str">
        <f t="shared" ca="1" si="210"/>
        <v>3H3A3A3A</v>
      </c>
      <c r="AO435" s="13" t="str">
        <f t="shared" ca="1" si="211"/>
        <v>3F3F3F3F</v>
      </c>
      <c r="AP435" s="13" t="str">
        <f t="shared" ca="1" si="212"/>
        <v>3E3D3E3E</v>
      </c>
      <c r="AQ435" s="58" t="str">
        <f t="shared" ca="1" si="213"/>
        <v>3I3I3I3I</v>
      </c>
    </row>
    <row r="436" spans="1:43" x14ac:dyDescent="0.2">
      <c r="A436" t="s">
        <v>1577</v>
      </c>
      <c r="D436" s="13">
        <f t="shared" ca="1" si="223"/>
        <v>1</v>
      </c>
      <c r="E436" s="13">
        <f t="shared" ca="1" si="223"/>
        <v>1</v>
      </c>
      <c r="F436" s="13">
        <f t="shared" ca="1" si="223"/>
        <v>1</v>
      </c>
      <c r="G436" s="13">
        <f t="shared" ca="1" si="223"/>
        <v>1</v>
      </c>
      <c r="H436" s="13">
        <f t="shared" si="223"/>
        <v>0</v>
      </c>
      <c r="I436" s="13">
        <f t="shared" si="223"/>
        <v>0</v>
      </c>
      <c r="J436" s="13">
        <f t="shared" ca="1" si="223"/>
        <v>1</v>
      </c>
      <c r="K436" s="13">
        <f t="shared" si="223"/>
        <v>0</v>
      </c>
      <c r="L436" s="13">
        <f t="shared" ca="1" si="223"/>
        <v>1</v>
      </c>
      <c r="M436" s="13">
        <f t="shared" si="223"/>
        <v>0</v>
      </c>
      <c r="N436" s="13">
        <f t="shared" ca="1" si="223"/>
        <v>0</v>
      </c>
      <c r="O436" s="13">
        <f t="shared" ca="1" si="223"/>
        <v>0</v>
      </c>
      <c r="P436" s="13">
        <f t="shared" ca="1" si="197"/>
        <v>6</v>
      </c>
      <c r="Q436">
        <f t="shared" si="221"/>
        <v>3</v>
      </c>
      <c r="R436" s="13" t="str">
        <f t="shared" si="224"/>
        <v>3I</v>
      </c>
      <c r="S436" s="13" t="str">
        <f t="shared" si="224"/>
        <v>3G</v>
      </c>
      <c r="T436" s="13" t="str">
        <f t="shared" si="224"/>
        <v>3B</v>
      </c>
      <c r="U436" s="13" t="str">
        <f t="shared" si="224"/>
        <v>3C</v>
      </c>
      <c r="V436" s="13" t="str">
        <f t="shared" si="224"/>
        <v>3A</v>
      </c>
      <c r="W436" s="13" t="str">
        <f t="shared" si="224"/>
        <v>3D</v>
      </c>
      <c r="X436" s="13" t="str">
        <f t="shared" si="224"/>
        <v>3L</v>
      </c>
      <c r="Y436" s="13" t="str">
        <f t="shared" si="224"/>
        <v>3K</v>
      </c>
      <c r="AA436" s="13" t="str">
        <f t="shared" ca="1" si="198"/>
        <v/>
      </c>
      <c r="AB436" s="13" t="str">
        <f t="shared" ca="1" si="199"/>
        <v/>
      </c>
      <c r="AC436" s="13" t="str">
        <f t="shared" ca="1" si="200"/>
        <v/>
      </c>
      <c r="AD436" s="13" t="str">
        <f t="shared" ca="1" si="201"/>
        <v/>
      </c>
      <c r="AE436" s="13" t="str">
        <f t="shared" ca="1" si="202"/>
        <v/>
      </c>
      <c r="AF436" s="13" t="str">
        <f t="shared" ca="1" si="203"/>
        <v/>
      </c>
      <c r="AG436" s="13" t="str">
        <f t="shared" ca="1" si="204"/>
        <v/>
      </c>
      <c r="AH436" s="13" t="str">
        <f t="shared" ca="1" si="205"/>
        <v/>
      </c>
      <c r="AJ436" s="6" t="str">
        <f t="shared" ca="1" si="206"/>
        <v>3C3H3H3H</v>
      </c>
      <c r="AK436" s="13" t="str">
        <f t="shared" ca="1" si="207"/>
        <v>3G3G3G3G</v>
      </c>
      <c r="AL436" s="13" t="str">
        <f t="shared" ca="1" si="208"/>
        <v>3B3E3B3B</v>
      </c>
      <c r="AM436" s="13" t="str">
        <f t="shared" ca="1" si="209"/>
        <v>3D3C3D3C</v>
      </c>
      <c r="AN436" s="13" t="str">
        <f t="shared" ca="1" si="210"/>
        <v>3H3A3A3A</v>
      </c>
      <c r="AO436" s="13" t="str">
        <f t="shared" ca="1" si="211"/>
        <v>3F3F3F3F</v>
      </c>
      <c r="AP436" s="13" t="str">
        <f t="shared" ca="1" si="212"/>
        <v>3E3D3E3E</v>
      </c>
      <c r="AQ436" s="58" t="str">
        <f t="shared" ca="1" si="213"/>
        <v>3I3I3I3I</v>
      </c>
    </row>
    <row r="437" spans="1:43" x14ac:dyDescent="0.2">
      <c r="A437" t="s">
        <v>1578</v>
      </c>
      <c r="D437" s="13">
        <f t="shared" ca="1" si="223"/>
        <v>1</v>
      </c>
      <c r="E437" s="13">
        <f t="shared" ca="1" si="223"/>
        <v>1</v>
      </c>
      <c r="F437" s="13">
        <f t="shared" ca="1" si="223"/>
        <v>1</v>
      </c>
      <c r="G437" s="13">
        <f t="shared" ca="1" si="223"/>
        <v>1</v>
      </c>
      <c r="H437" s="13">
        <f t="shared" si="223"/>
        <v>0</v>
      </c>
      <c r="I437" s="13">
        <f t="shared" si="223"/>
        <v>0</v>
      </c>
      <c r="J437" s="13">
        <f t="shared" ca="1" si="223"/>
        <v>1</v>
      </c>
      <c r="K437" s="13">
        <f t="shared" si="223"/>
        <v>0</v>
      </c>
      <c r="L437" s="13">
        <f t="shared" ca="1" si="223"/>
        <v>1</v>
      </c>
      <c r="M437" s="13">
        <f t="shared" ca="1" si="223"/>
        <v>0</v>
      </c>
      <c r="N437" s="13">
        <f t="shared" si="223"/>
        <v>0</v>
      </c>
      <c r="O437" s="13">
        <f t="shared" ca="1" si="223"/>
        <v>0</v>
      </c>
      <c r="P437" s="13">
        <f t="shared" ca="1" si="197"/>
        <v>6</v>
      </c>
      <c r="Q437">
        <f t="shared" si="221"/>
        <v>3</v>
      </c>
      <c r="R437" s="13" t="str">
        <f t="shared" si="224"/>
        <v>3C</v>
      </c>
      <c r="S437" s="13" t="str">
        <f t="shared" si="224"/>
        <v>3J</v>
      </c>
      <c r="T437" s="13" t="str">
        <f t="shared" si="224"/>
        <v>3B</v>
      </c>
      <c r="U437" s="13" t="str">
        <f t="shared" si="224"/>
        <v>3D</v>
      </c>
      <c r="V437" s="13" t="str">
        <f t="shared" si="224"/>
        <v>3A</v>
      </c>
      <c r="W437" s="13" t="str">
        <f t="shared" si="224"/>
        <v>3G</v>
      </c>
      <c r="X437" s="13" t="str">
        <f t="shared" si="224"/>
        <v>3L</v>
      </c>
      <c r="Y437" s="13" t="str">
        <f t="shared" si="224"/>
        <v>3I</v>
      </c>
      <c r="AA437" s="13" t="str">
        <f t="shared" ca="1" si="198"/>
        <v/>
      </c>
      <c r="AB437" s="13" t="str">
        <f t="shared" ca="1" si="199"/>
        <v/>
      </c>
      <c r="AC437" s="13" t="str">
        <f t="shared" ca="1" si="200"/>
        <v/>
      </c>
      <c r="AD437" s="13" t="str">
        <f t="shared" ca="1" si="201"/>
        <v/>
      </c>
      <c r="AE437" s="13" t="str">
        <f t="shared" ca="1" si="202"/>
        <v/>
      </c>
      <c r="AF437" s="13" t="str">
        <f t="shared" ca="1" si="203"/>
        <v/>
      </c>
      <c r="AG437" s="13" t="str">
        <f t="shared" ca="1" si="204"/>
        <v/>
      </c>
      <c r="AH437" s="13" t="str">
        <f t="shared" ca="1" si="205"/>
        <v/>
      </c>
      <c r="AJ437" s="6" t="str">
        <f t="shared" ca="1" si="206"/>
        <v>3C3H3H3H</v>
      </c>
      <c r="AK437" s="13" t="str">
        <f t="shared" ca="1" si="207"/>
        <v>3G3G3G3G</v>
      </c>
      <c r="AL437" s="13" t="str">
        <f t="shared" ca="1" si="208"/>
        <v>3B3E3B3B</v>
      </c>
      <c r="AM437" s="13" t="str">
        <f t="shared" ca="1" si="209"/>
        <v>3D3C3D3C</v>
      </c>
      <c r="AN437" s="13" t="str">
        <f t="shared" ca="1" si="210"/>
        <v>3H3A3A3A</v>
      </c>
      <c r="AO437" s="13" t="str">
        <f t="shared" ca="1" si="211"/>
        <v>3F3F3F3F</v>
      </c>
      <c r="AP437" s="13" t="str">
        <f t="shared" ca="1" si="212"/>
        <v>3E3D3E3E</v>
      </c>
      <c r="AQ437" s="58" t="str">
        <f t="shared" ca="1" si="213"/>
        <v>3I3I3I3I</v>
      </c>
    </row>
    <row r="438" spans="1:43" x14ac:dyDescent="0.2">
      <c r="A438" t="s">
        <v>1579</v>
      </c>
      <c r="D438" s="13">
        <f t="shared" ca="1" si="223"/>
        <v>1</v>
      </c>
      <c r="E438" s="13">
        <f t="shared" ca="1" si="223"/>
        <v>1</v>
      </c>
      <c r="F438" s="13">
        <f t="shared" ca="1" si="223"/>
        <v>1</v>
      </c>
      <c r="G438" s="13">
        <f t="shared" ca="1" si="223"/>
        <v>1</v>
      </c>
      <c r="H438" s="13">
        <f t="shared" si="223"/>
        <v>0</v>
      </c>
      <c r="I438" s="13">
        <f t="shared" si="223"/>
        <v>0</v>
      </c>
      <c r="J438" s="13">
        <f t="shared" ca="1" si="223"/>
        <v>1</v>
      </c>
      <c r="K438" s="13">
        <f t="shared" si="223"/>
        <v>0</v>
      </c>
      <c r="L438" s="13">
        <f t="shared" ca="1" si="223"/>
        <v>1</v>
      </c>
      <c r="M438" s="13">
        <f t="shared" ca="1" si="223"/>
        <v>0</v>
      </c>
      <c r="N438" s="13">
        <f t="shared" ca="1" si="223"/>
        <v>0</v>
      </c>
      <c r="O438" s="13">
        <f t="shared" si="223"/>
        <v>0</v>
      </c>
      <c r="P438" s="13">
        <f t="shared" ca="1" si="197"/>
        <v>6</v>
      </c>
      <c r="Q438">
        <f t="shared" si="221"/>
        <v>3</v>
      </c>
      <c r="R438" s="13" t="str">
        <f t="shared" si="224"/>
        <v>3C</v>
      </c>
      <c r="S438" s="13" t="str">
        <f t="shared" si="224"/>
        <v>3J</v>
      </c>
      <c r="T438" s="13" t="str">
        <f t="shared" si="224"/>
        <v>3B</v>
      </c>
      <c r="U438" s="13" t="str">
        <f t="shared" si="224"/>
        <v>3D</v>
      </c>
      <c r="V438" s="13" t="str">
        <f t="shared" si="224"/>
        <v>3A</v>
      </c>
      <c r="W438" s="13" t="str">
        <f t="shared" si="224"/>
        <v>3G</v>
      </c>
      <c r="X438" s="13" t="str">
        <f t="shared" si="224"/>
        <v>3I</v>
      </c>
      <c r="Y438" s="13" t="str">
        <f t="shared" si="224"/>
        <v>3K</v>
      </c>
      <c r="AA438" s="13" t="str">
        <f t="shared" ca="1" si="198"/>
        <v/>
      </c>
      <c r="AB438" s="13" t="str">
        <f t="shared" ca="1" si="199"/>
        <v/>
      </c>
      <c r="AC438" s="13" t="str">
        <f t="shared" ca="1" si="200"/>
        <v/>
      </c>
      <c r="AD438" s="13" t="str">
        <f t="shared" ca="1" si="201"/>
        <v/>
      </c>
      <c r="AE438" s="13" t="str">
        <f t="shared" ca="1" si="202"/>
        <v/>
      </c>
      <c r="AF438" s="13" t="str">
        <f t="shared" ca="1" si="203"/>
        <v/>
      </c>
      <c r="AG438" s="13" t="str">
        <f t="shared" ca="1" si="204"/>
        <v/>
      </c>
      <c r="AH438" s="13" t="str">
        <f t="shared" ca="1" si="205"/>
        <v/>
      </c>
      <c r="AJ438" s="6" t="str">
        <f t="shared" ca="1" si="206"/>
        <v>3C3H3H3H</v>
      </c>
      <c r="AK438" s="13" t="str">
        <f t="shared" ca="1" si="207"/>
        <v>3G3G3G3G</v>
      </c>
      <c r="AL438" s="13" t="str">
        <f t="shared" ca="1" si="208"/>
        <v>3B3E3B3B</v>
      </c>
      <c r="AM438" s="13" t="str">
        <f t="shared" ca="1" si="209"/>
        <v>3D3C3D3C</v>
      </c>
      <c r="AN438" s="13" t="str">
        <f t="shared" ca="1" si="210"/>
        <v>3H3A3A3A</v>
      </c>
      <c r="AO438" s="13" t="str">
        <f t="shared" ca="1" si="211"/>
        <v>3F3F3F3F</v>
      </c>
      <c r="AP438" s="13" t="str">
        <f t="shared" ca="1" si="212"/>
        <v>3E3D3E3E</v>
      </c>
      <c r="AQ438" s="58" t="str">
        <f t="shared" ca="1" si="213"/>
        <v>3I3I3I3I</v>
      </c>
    </row>
    <row r="439" spans="1:43" x14ac:dyDescent="0.2">
      <c r="A439" t="s">
        <v>1580</v>
      </c>
      <c r="D439" s="13">
        <f t="shared" ca="1" si="223"/>
        <v>1</v>
      </c>
      <c r="E439" s="13">
        <f t="shared" ca="1" si="223"/>
        <v>1</v>
      </c>
      <c r="F439" s="13">
        <f t="shared" ca="1" si="223"/>
        <v>1</v>
      </c>
      <c r="G439" s="13">
        <f t="shared" ca="1" si="223"/>
        <v>1</v>
      </c>
      <c r="H439" s="13">
        <f t="shared" si="223"/>
        <v>0</v>
      </c>
      <c r="I439" s="13">
        <f t="shared" si="223"/>
        <v>0</v>
      </c>
      <c r="J439" s="13">
        <f t="shared" ca="1" si="223"/>
        <v>1</v>
      </c>
      <c r="K439" s="13">
        <f t="shared" ca="1" si="223"/>
        <v>1</v>
      </c>
      <c r="L439" s="13">
        <f t="shared" si="223"/>
        <v>0</v>
      </c>
      <c r="M439" s="13">
        <f t="shared" si="223"/>
        <v>0</v>
      </c>
      <c r="N439" s="13">
        <f t="shared" ca="1" si="223"/>
        <v>0</v>
      </c>
      <c r="O439" s="13">
        <f t="shared" ca="1" si="223"/>
        <v>0</v>
      </c>
      <c r="P439" s="13">
        <f t="shared" ca="1" si="197"/>
        <v>6</v>
      </c>
      <c r="Q439">
        <f t="shared" si="221"/>
        <v>3</v>
      </c>
      <c r="R439" s="13" t="str">
        <f t="shared" si="224"/>
        <v>3H</v>
      </c>
      <c r="S439" s="13" t="str">
        <f t="shared" si="224"/>
        <v>3G</v>
      </c>
      <c r="T439" s="13" t="str">
        <f t="shared" si="224"/>
        <v>3B</v>
      </c>
      <c r="U439" s="13" t="str">
        <f t="shared" si="224"/>
        <v>3C</v>
      </c>
      <c r="V439" s="13" t="str">
        <f t="shared" si="224"/>
        <v>3A</v>
      </c>
      <c r="W439" s="13" t="str">
        <f t="shared" si="224"/>
        <v>3D</v>
      </c>
      <c r="X439" s="13" t="str">
        <f t="shared" si="224"/>
        <v>3L</v>
      </c>
      <c r="Y439" s="13" t="str">
        <f t="shared" si="224"/>
        <v>3K</v>
      </c>
      <c r="AA439" s="13" t="str">
        <f t="shared" ca="1" si="198"/>
        <v/>
      </c>
      <c r="AB439" s="13" t="str">
        <f t="shared" ca="1" si="199"/>
        <v/>
      </c>
      <c r="AC439" s="13" t="str">
        <f t="shared" ca="1" si="200"/>
        <v/>
      </c>
      <c r="AD439" s="13" t="str">
        <f t="shared" ca="1" si="201"/>
        <v/>
      </c>
      <c r="AE439" s="13" t="str">
        <f t="shared" ca="1" si="202"/>
        <v/>
      </c>
      <c r="AF439" s="13" t="str">
        <f t="shared" ca="1" si="203"/>
        <v/>
      </c>
      <c r="AG439" s="13" t="str">
        <f t="shared" ca="1" si="204"/>
        <v/>
      </c>
      <c r="AH439" s="13" t="str">
        <f t="shared" ca="1" si="205"/>
        <v/>
      </c>
      <c r="AJ439" s="6" t="str">
        <f t="shared" ca="1" si="206"/>
        <v>3C3H3H3H</v>
      </c>
      <c r="AK439" s="13" t="str">
        <f t="shared" ca="1" si="207"/>
        <v>3G3G3G3G</v>
      </c>
      <c r="AL439" s="13" t="str">
        <f t="shared" ca="1" si="208"/>
        <v>3B3E3B3B</v>
      </c>
      <c r="AM439" s="13" t="str">
        <f t="shared" ca="1" si="209"/>
        <v>3D3C3D3C</v>
      </c>
      <c r="AN439" s="13" t="str">
        <f t="shared" ca="1" si="210"/>
        <v>3H3A3A3A</v>
      </c>
      <c r="AO439" s="13" t="str">
        <f t="shared" ca="1" si="211"/>
        <v>3F3F3F3F</v>
      </c>
      <c r="AP439" s="13" t="str">
        <f t="shared" ca="1" si="212"/>
        <v>3E3D3E3E</v>
      </c>
      <c r="AQ439" s="58" t="str">
        <f t="shared" ca="1" si="213"/>
        <v>3I3I3I3I</v>
      </c>
    </row>
    <row r="440" spans="1:43" x14ac:dyDescent="0.2">
      <c r="A440" t="s">
        <v>1581</v>
      </c>
      <c r="D440" s="13">
        <f t="shared" ca="1" si="223"/>
        <v>1</v>
      </c>
      <c r="E440" s="13">
        <f t="shared" ca="1" si="223"/>
        <v>1</v>
      </c>
      <c r="F440" s="13">
        <f t="shared" ca="1" si="223"/>
        <v>1</v>
      </c>
      <c r="G440" s="13">
        <f t="shared" ca="1" si="223"/>
        <v>1</v>
      </c>
      <c r="H440" s="13">
        <f t="shared" si="223"/>
        <v>0</v>
      </c>
      <c r="I440" s="13">
        <f t="shared" si="223"/>
        <v>0</v>
      </c>
      <c r="J440" s="13">
        <f t="shared" ca="1" si="223"/>
        <v>1</v>
      </c>
      <c r="K440" s="13">
        <f t="shared" ca="1" si="223"/>
        <v>1</v>
      </c>
      <c r="L440" s="13">
        <f t="shared" si="223"/>
        <v>0</v>
      </c>
      <c r="M440" s="13">
        <f t="shared" ca="1" si="223"/>
        <v>0</v>
      </c>
      <c r="N440" s="13">
        <f t="shared" si="223"/>
        <v>0</v>
      </c>
      <c r="O440" s="13">
        <f t="shared" ca="1" si="223"/>
        <v>0</v>
      </c>
      <c r="P440" s="13">
        <f t="shared" ca="1" si="197"/>
        <v>6</v>
      </c>
      <c r="Q440">
        <f t="shared" si="221"/>
        <v>3</v>
      </c>
      <c r="R440" s="13" t="str">
        <f t="shared" si="224"/>
        <v>3H</v>
      </c>
      <c r="S440" s="13" t="str">
        <f t="shared" si="224"/>
        <v>3G</v>
      </c>
      <c r="T440" s="13" t="str">
        <f t="shared" si="224"/>
        <v>3B</v>
      </c>
      <c r="U440" s="13" t="str">
        <f t="shared" si="224"/>
        <v>3C</v>
      </c>
      <c r="V440" s="13" t="str">
        <f t="shared" si="224"/>
        <v>3A</v>
      </c>
      <c r="W440" s="13" t="str">
        <f t="shared" si="224"/>
        <v>3D</v>
      </c>
      <c r="X440" s="13" t="str">
        <f t="shared" si="224"/>
        <v>3L</v>
      </c>
      <c r="Y440" s="13" t="str">
        <f t="shared" si="224"/>
        <v>3J</v>
      </c>
      <c r="AA440" s="13" t="str">
        <f t="shared" ca="1" si="198"/>
        <v/>
      </c>
      <c r="AB440" s="13" t="str">
        <f t="shared" ca="1" si="199"/>
        <v/>
      </c>
      <c r="AC440" s="13" t="str">
        <f t="shared" ca="1" si="200"/>
        <v/>
      </c>
      <c r="AD440" s="13" t="str">
        <f t="shared" ca="1" si="201"/>
        <v/>
      </c>
      <c r="AE440" s="13" t="str">
        <f t="shared" ca="1" si="202"/>
        <v/>
      </c>
      <c r="AF440" s="13" t="str">
        <f t="shared" ca="1" si="203"/>
        <v/>
      </c>
      <c r="AG440" s="13" t="str">
        <f t="shared" ca="1" si="204"/>
        <v/>
      </c>
      <c r="AH440" s="13" t="str">
        <f t="shared" ca="1" si="205"/>
        <v/>
      </c>
      <c r="AJ440" s="6" t="str">
        <f t="shared" ca="1" si="206"/>
        <v>3C3H3H3H</v>
      </c>
      <c r="AK440" s="13" t="str">
        <f t="shared" ca="1" si="207"/>
        <v>3G3G3G3G</v>
      </c>
      <c r="AL440" s="13" t="str">
        <f t="shared" ca="1" si="208"/>
        <v>3B3E3B3B</v>
      </c>
      <c r="AM440" s="13" t="str">
        <f t="shared" ca="1" si="209"/>
        <v>3D3C3D3C</v>
      </c>
      <c r="AN440" s="13" t="str">
        <f t="shared" ca="1" si="210"/>
        <v>3H3A3A3A</v>
      </c>
      <c r="AO440" s="13" t="str">
        <f t="shared" ca="1" si="211"/>
        <v>3F3F3F3F</v>
      </c>
      <c r="AP440" s="13" t="str">
        <f t="shared" ca="1" si="212"/>
        <v>3E3D3E3E</v>
      </c>
      <c r="AQ440" s="58" t="str">
        <f t="shared" ca="1" si="213"/>
        <v>3I3I3I3I</v>
      </c>
    </row>
    <row r="441" spans="1:43" x14ac:dyDescent="0.2">
      <c r="A441" t="s">
        <v>1582</v>
      </c>
      <c r="D441" s="13">
        <f t="shared" ca="1" si="223"/>
        <v>1</v>
      </c>
      <c r="E441" s="13">
        <f t="shared" ca="1" si="223"/>
        <v>1</v>
      </c>
      <c r="F441" s="13">
        <f t="shared" ca="1" si="223"/>
        <v>1</v>
      </c>
      <c r="G441" s="13">
        <f t="shared" ca="1" si="223"/>
        <v>1</v>
      </c>
      <c r="H441" s="13">
        <f t="shared" si="223"/>
        <v>0</v>
      </c>
      <c r="I441" s="13">
        <f t="shared" si="223"/>
        <v>0</v>
      </c>
      <c r="J441" s="13">
        <f t="shared" ca="1" si="223"/>
        <v>1</v>
      </c>
      <c r="K441" s="13">
        <f t="shared" ca="1" si="223"/>
        <v>1</v>
      </c>
      <c r="L441" s="13">
        <f t="shared" si="223"/>
        <v>0</v>
      </c>
      <c r="M441" s="13">
        <f t="shared" ca="1" si="223"/>
        <v>0</v>
      </c>
      <c r="N441" s="13">
        <f t="shared" ca="1" si="223"/>
        <v>0</v>
      </c>
      <c r="O441" s="13">
        <f t="shared" si="223"/>
        <v>0</v>
      </c>
      <c r="P441" s="13">
        <f t="shared" ca="1" si="197"/>
        <v>6</v>
      </c>
      <c r="Q441">
        <f t="shared" si="221"/>
        <v>3</v>
      </c>
      <c r="R441" s="13" t="str">
        <f t="shared" si="224"/>
        <v>3H</v>
      </c>
      <c r="S441" s="13" t="str">
        <f t="shared" si="224"/>
        <v>3G</v>
      </c>
      <c r="T441" s="13" t="str">
        <f t="shared" si="224"/>
        <v>3B</v>
      </c>
      <c r="U441" s="13" t="str">
        <f t="shared" si="224"/>
        <v>3C</v>
      </c>
      <c r="V441" s="13" t="str">
        <f t="shared" si="224"/>
        <v>3A</v>
      </c>
      <c r="W441" s="13" t="str">
        <f t="shared" si="224"/>
        <v>3D</v>
      </c>
      <c r="X441" s="13" t="str">
        <f t="shared" si="224"/>
        <v>3J</v>
      </c>
      <c r="Y441" s="13" t="str">
        <f t="shared" si="224"/>
        <v>3K</v>
      </c>
      <c r="AA441" s="13" t="str">
        <f t="shared" ca="1" si="198"/>
        <v/>
      </c>
      <c r="AB441" s="13" t="str">
        <f t="shared" ca="1" si="199"/>
        <v/>
      </c>
      <c r="AC441" s="13" t="str">
        <f t="shared" ca="1" si="200"/>
        <v/>
      </c>
      <c r="AD441" s="13" t="str">
        <f t="shared" ca="1" si="201"/>
        <v/>
      </c>
      <c r="AE441" s="13" t="str">
        <f t="shared" ca="1" si="202"/>
        <v/>
      </c>
      <c r="AF441" s="13" t="str">
        <f t="shared" ca="1" si="203"/>
        <v/>
      </c>
      <c r="AG441" s="13" t="str">
        <f t="shared" ca="1" si="204"/>
        <v/>
      </c>
      <c r="AH441" s="13" t="str">
        <f t="shared" ca="1" si="205"/>
        <v/>
      </c>
      <c r="AJ441" s="6" t="str">
        <f t="shared" ca="1" si="206"/>
        <v>3C3H3H3H</v>
      </c>
      <c r="AK441" s="13" t="str">
        <f t="shared" ca="1" si="207"/>
        <v>3G3G3G3G</v>
      </c>
      <c r="AL441" s="13" t="str">
        <f t="shared" ca="1" si="208"/>
        <v>3B3E3B3B</v>
      </c>
      <c r="AM441" s="13" t="str">
        <f t="shared" ca="1" si="209"/>
        <v>3D3C3D3C</v>
      </c>
      <c r="AN441" s="13" t="str">
        <f t="shared" ca="1" si="210"/>
        <v>3H3A3A3A</v>
      </c>
      <c r="AO441" s="13" t="str">
        <f t="shared" ca="1" si="211"/>
        <v>3F3F3F3F</v>
      </c>
      <c r="AP441" s="13" t="str">
        <f t="shared" ca="1" si="212"/>
        <v>3E3D3E3E</v>
      </c>
      <c r="AQ441" s="58" t="str">
        <f t="shared" ca="1" si="213"/>
        <v>3I3I3I3I</v>
      </c>
    </row>
    <row r="442" spans="1:43" x14ac:dyDescent="0.2">
      <c r="A442" t="s">
        <v>1583</v>
      </c>
      <c r="D442" s="13">
        <f t="shared" ca="1" si="223"/>
        <v>1</v>
      </c>
      <c r="E442" s="13">
        <f t="shared" ca="1" si="223"/>
        <v>1</v>
      </c>
      <c r="F442" s="13">
        <f t="shared" ca="1" si="223"/>
        <v>1</v>
      </c>
      <c r="G442" s="13">
        <f t="shared" ca="1" si="223"/>
        <v>1</v>
      </c>
      <c r="H442" s="13">
        <f t="shared" si="223"/>
        <v>0</v>
      </c>
      <c r="I442" s="13">
        <f t="shared" si="223"/>
        <v>0</v>
      </c>
      <c r="J442" s="13">
        <f t="shared" ca="1" si="223"/>
        <v>1</v>
      </c>
      <c r="K442" s="13">
        <f t="shared" ca="1" si="223"/>
        <v>1</v>
      </c>
      <c r="L442" s="13">
        <f t="shared" ca="1" si="223"/>
        <v>1</v>
      </c>
      <c r="M442" s="13">
        <f t="shared" si="223"/>
        <v>0</v>
      </c>
      <c r="N442" s="13">
        <f t="shared" si="223"/>
        <v>0</v>
      </c>
      <c r="O442" s="13">
        <f t="shared" ca="1" si="223"/>
        <v>0</v>
      </c>
      <c r="P442" s="13">
        <f t="shared" ca="1" si="197"/>
        <v>7</v>
      </c>
      <c r="Q442">
        <f t="shared" si="221"/>
        <v>3</v>
      </c>
      <c r="R442" s="13" t="str">
        <f t="shared" si="224"/>
        <v>3H</v>
      </c>
      <c r="S442" s="13" t="str">
        <f t="shared" si="224"/>
        <v>3G</v>
      </c>
      <c r="T442" s="13" t="str">
        <f t="shared" si="224"/>
        <v>3B</v>
      </c>
      <c r="U442" s="13" t="str">
        <f t="shared" si="224"/>
        <v>3C</v>
      </c>
      <c r="V442" s="13" t="str">
        <f t="shared" si="224"/>
        <v>3A</v>
      </c>
      <c r="W442" s="13" t="str">
        <f t="shared" si="224"/>
        <v>3D</v>
      </c>
      <c r="X442" s="13" t="str">
        <f t="shared" si="224"/>
        <v>3L</v>
      </c>
      <c r="Y442" s="13" t="str">
        <f t="shared" si="224"/>
        <v>3I</v>
      </c>
      <c r="AA442" s="13" t="str">
        <f t="shared" ca="1" si="198"/>
        <v/>
      </c>
      <c r="AB442" s="13" t="str">
        <f t="shared" ca="1" si="199"/>
        <v/>
      </c>
      <c r="AC442" s="13" t="str">
        <f t="shared" ca="1" si="200"/>
        <v/>
      </c>
      <c r="AD442" s="13" t="str">
        <f t="shared" ca="1" si="201"/>
        <v/>
      </c>
      <c r="AE442" s="13" t="str">
        <f t="shared" ca="1" si="202"/>
        <v/>
      </c>
      <c r="AF442" s="13" t="str">
        <f t="shared" ca="1" si="203"/>
        <v/>
      </c>
      <c r="AG442" s="13" t="str">
        <f t="shared" ca="1" si="204"/>
        <v/>
      </c>
      <c r="AH442" s="13" t="str">
        <f t="shared" ca="1" si="205"/>
        <v/>
      </c>
      <c r="AJ442" s="6" t="str">
        <f t="shared" ca="1" si="206"/>
        <v>3C3H3H3H</v>
      </c>
      <c r="AK442" s="13" t="str">
        <f t="shared" ca="1" si="207"/>
        <v>3G3G3G3G</v>
      </c>
      <c r="AL442" s="13" t="str">
        <f t="shared" ca="1" si="208"/>
        <v>3B3E3B3B</v>
      </c>
      <c r="AM442" s="13" t="str">
        <f t="shared" ca="1" si="209"/>
        <v>3D3C3D3C</v>
      </c>
      <c r="AN442" s="13" t="str">
        <f t="shared" ca="1" si="210"/>
        <v>3H3A3A3A</v>
      </c>
      <c r="AO442" s="13" t="str">
        <f t="shared" ca="1" si="211"/>
        <v>3F3F3F3F</v>
      </c>
      <c r="AP442" s="13" t="str">
        <f t="shared" ca="1" si="212"/>
        <v>3E3D3E3E</v>
      </c>
      <c r="AQ442" s="58" t="str">
        <f t="shared" ca="1" si="213"/>
        <v>3I3I3I3I</v>
      </c>
    </row>
    <row r="443" spans="1:43" x14ac:dyDescent="0.2">
      <c r="A443" t="s">
        <v>1584</v>
      </c>
      <c r="D443" s="13">
        <f t="shared" ca="1" si="223"/>
        <v>1</v>
      </c>
      <c r="E443" s="13">
        <f t="shared" ca="1" si="223"/>
        <v>1</v>
      </c>
      <c r="F443" s="13">
        <f t="shared" ca="1" si="223"/>
        <v>1</v>
      </c>
      <c r="G443" s="13">
        <f t="shared" ca="1" si="223"/>
        <v>1</v>
      </c>
      <c r="H443" s="13">
        <f t="shared" si="223"/>
        <v>0</v>
      </c>
      <c r="I443" s="13">
        <f t="shared" si="223"/>
        <v>0</v>
      </c>
      <c r="J443" s="13">
        <f t="shared" ca="1" si="223"/>
        <v>1</v>
      </c>
      <c r="K443" s="13">
        <f t="shared" ca="1" si="223"/>
        <v>1</v>
      </c>
      <c r="L443" s="13">
        <f t="shared" ca="1" si="223"/>
        <v>1</v>
      </c>
      <c r="M443" s="13">
        <f t="shared" si="223"/>
        <v>0</v>
      </c>
      <c r="N443" s="13">
        <f t="shared" ca="1" si="223"/>
        <v>0</v>
      </c>
      <c r="O443" s="13">
        <f t="shared" si="223"/>
        <v>0</v>
      </c>
      <c r="P443" s="13">
        <f t="shared" ca="1" si="197"/>
        <v>7</v>
      </c>
      <c r="Q443">
        <f t="shared" si="221"/>
        <v>3</v>
      </c>
      <c r="R443" s="13" t="str">
        <f t="shared" si="224"/>
        <v>3H</v>
      </c>
      <c r="S443" s="13" t="str">
        <f t="shared" si="224"/>
        <v>3G</v>
      </c>
      <c r="T443" s="13" t="str">
        <f t="shared" si="224"/>
        <v>3B</v>
      </c>
      <c r="U443" s="13" t="str">
        <f t="shared" si="224"/>
        <v>3C</v>
      </c>
      <c r="V443" s="13" t="str">
        <f t="shared" si="224"/>
        <v>3A</v>
      </c>
      <c r="W443" s="13" t="str">
        <f t="shared" si="224"/>
        <v>3D</v>
      </c>
      <c r="X443" s="13" t="str">
        <f t="shared" si="224"/>
        <v>3I</v>
      </c>
      <c r="Y443" s="13" t="str">
        <f t="shared" si="224"/>
        <v>3K</v>
      </c>
      <c r="AA443" s="13" t="str">
        <f t="shared" ca="1" si="198"/>
        <v/>
      </c>
      <c r="AB443" s="13" t="str">
        <f t="shared" ca="1" si="199"/>
        <v/>
      </c>
      <c r="AC443" s="13" t="str">
        <f t="shared" ca="1" si="200"/>
        <v/>
      </c>
      <c r="AD443" s="13" t="str">
        <f t="shared" ca="1" si="201"/>
        <v/>
      </c>
      <c r="AE443" s="13" t="str">
        <f t="shared" ca="1" si="202"/>
        <v/>
      </c>
      <c r="AF443" s="13" t="str">
        <f t="shared" ca="1" si="203"/>
        <v/>
      </c>
      <c r="AG443" s="13" t="str">
        <f t="shared" ca="1" si="204"/>
        <v/>
      </c>
      <c r="AH443" s="13" t="str">
        <f t="shared" ca="1" si="205"/>
        <v/>
      </c>
      <c r="AJ443" s="6" t="str">
        <f t="shared" ca="1" si="206"/>
        <v>3C3H3H3H</v>
      </c>
      <c r="AK443" s="13" t="str">
        <f t="shared" ca="1" si="207"/>
        <v>3G3G3G3G</v>
      </c>
      <c r="AL443" s="13" t="str">
        <f t="shared" ca="1" si="208"/>
        <v>3B3E3B3B</v>
      </c>
      <c r="AM443" s="13" t="str">
        <f t="shared" ca="1" si="209"/>
        <v>3D3C3D3C</v>
      </c>
      <c r="AN443" s="13" t="str">
        <f t="shared" ca="1" si="210"/>
        <v>3H3A3A3A</v>
      </c>
      <c r="AO443" s="13" t="str">
        <f t="shared" ca="1" si="211"/>
        <v>3F3F3F3F</v>
      </c>
      <c r="AP443" s="13" t="str">
        <f t="shared" ca="1" si="212"/>
        <v>3E3D3E3E</v>
      </c>
      <c r="AQ443" s="58" t="str">
        <f t="shared" ca="1" si="213"/>
        <v>3I3I3I3I</v>
      </c>
    </row>
    <row r="444" spans="1:43" x14ac:dyDescent="0.2">
      <c r="A444" t="s">
        <v>1585</v>
      </c>
      <c r="D444" s="13">
        <f t="shared" ca="1" si="223"/>
        <v>1</v>
      </c>
      <c r="E444" s="13">
        <f t="shared" ca="1" si="223"/>
        <v>1</v>
      </c>
      <c r="F444" s="13">
        <f t="shared" ca="1" si="223"/>
        <v>1</v>
      </c>
      <c r="G444" s="13">
        <f t="shared" ca="1" si="223"/>
        <v>1</v>
      </c>
      <c r="H444" s="13">
        <f t="shared" si="223"/>
        <v>0</v>
      </c>
      <c r="I444" s="13">
        <f t="shared" si="223"/>
        <v>0</v>
      </c>
      <c r="J444" s="13">
        <f t="shared" ca="1" si="223"/>
        <v>1</v>
      </c>
      <c r="K444" s="13">
        <f t="shared" ca="1" si="223"/>
        <v>1</v>
      </c>
      <c r="L444" s="13">
        <f t="shared" ca="1" si="223"/>
        <v>1</v>
      </c>
      <c r="M444" s="13">
        <f t="shared" ca="1" si="223"/>
        <v>0</v>
      </c>
      <c r="N444" s="13">
        <f t="shared" si="223"/>
        <v>0</v>
      </c>
      <c r="O444" s="13">
        <f t="shared" si="223"/>
        <v>0</v>
      </c>
      <c r="P444" s="13">
        <f t="shared" ca="1" si="197"/>
        <v>7</v>
      </c>
      <c r="Q444">
        <f t="shared" si="221"/>
        <v>3</v>
      </c>
      <c r="R444" s="13" t="str">
        <f t="shared" si="224"/>
        <v>3H</v>
      </c>
      <c r="S444" s="13" t="str">
        <f t="shared" si="224"/>
        <v>3G</v>
      </c>
      <c r="T444" s="13" t="str">
        <f t="shared" si="224"/>
        <v>3B</v>
      </c>
      <c r="U444" s="13" t="str">
        <f t="shared" si="224"/>
        <v>3C</v>
      </c>
      <c r="V444" s="13" t="str">
        <f t="shared" si="224"/>
        <v>3A</v>
      </c>
      <c r="W444" s="13" t="str">
        <f t="shared" si="224"/>
        <v>3D</v>
      </c>
      <c r="X444" s="13" t="str">
        <f t="shared" si="224"/>
        <v>3I</v>
      </c>
      <c r="Y444" s="13" t="str">
        <f t="shared" si="224"/>
        <v>3J</v>
      </c>
      <c r="AA444" s="13" t="str">
        <f t="shared" ca="1" si="198"/>
        <v/>
      </c>
      <c r="AB444" s="13" t="str">
        <f t="shared" ca="1" si="199"/>
        <v/>
      </c>
      <c r="AC444" s="13" t="str">
        <f t="shared" ca="1" si="200"/>
        <v/>
      </c>
      <c r="AD444" s="13" t="str">
        <f t="shared" ca="1" si="201"/>
        <v/>
      </c>
      <c r="AE444" s="13" t="str">
        <f t="shared" ca="1" si="202"/>
        <v/>
      </c>
      <c r="AF444" s="13" t="str">
        <f t="shared" ca="1" si="203"/>
        <v/>
      </c>
      <c r="AG444" s="13" t="str">
        <f t="shared" ca="1" si="204"/>
        <v/>
      </c>
      <c r="AH444" s="13" t="str">
        <f t="shared" ca="1" si="205"/>
        <v/>
      </c>
      <c r="AJ444" s="6" t="str">
        <f t="shared" ca="1" si="206"/>
        <v>3C3H3H3H</v>
      </c>
      <c r="AK444" s="13" t="str">
        <f t="shared" ca="1" si="207"/>
        <v>3G3G3G3G</v>
      </c>
      <c r="AL444" s="13" t="str">
        <f t="shared" ca="1" si="208"/>
        <v>3B3E3B3B</v>
      </c>
      <c r="AM444" s="13" t="str">
        <f t="shared" ca="1" si="209"/>
        <v>3D3C3D3C</v>
      </c>
      <c r="AN444" s="13" t="str">
        <f t="shared" ca="1" si="210"/>
        <v>3H3A3A3A</v>
      </c>
      <c r="AO444" s="13" t="str">
        <f t="shared" ca="1" si="211"/>
        <v>3F3F3F3F</v>
      </c>
      <c r="AP444" s="13" t="str">
        <f t="shared" ca="1" si="212"/>
        <v>3E3D3E3E</v>
      </c>
      <c r="AQ444" s="58" t="str">
        <f t="shared" ca="1" si="213"/>
        <v>3I3I3I3I</v>
      </c>
    </row>
    <row r="445" spans="1:43" x14ac:dyDescent="0.2">
      <c r="A445" t="s">
        <v>1586</v>
      </c>
      <c r="D445" s="13">
        <f t="shared" ref="D445:O454" ca="1" si="225">IF(IFERROR(FIND(D$3,$A445),0)&gt;0,D$4,0)</f>
        <v>1</v>
      </c>
      <c r="E445" s="13">
        <f t="shared" ca="1" si="225"/>
        <v>1</v>
      </c>
      <c r="F445" s="13">
        <f t="shared" ca="1" si="225"/>
        <v>1</v>
      </c>
      <c r="G445" s="13">
        <f t="shared" ca="1" si="225"/>
        <v>1</v>
      </c>
      <c r="H445" s="13">
        <f t="shared" si="225"/>
        <v>0</v>
      </c>
      <c r="I445" s="13">
        <f t="shared" ca="1" si="225"/>
        <v>1</v>
      </c>
      <c r="J445" s="13">
        <f t="shared" si="225"/>
        <v>0</v>
      </c>
      <c r="K445" s="13">
        <f t="shared" si="225"/>
        <v>0</v>
      </c>
      <c r="L445" s="13">
        <f t="shared" si="225"/>
        <v>0</v>
      </c>
      <c r="M445" s="13">
        <f t="shared" ca="1" si="225"/>
        <v>0</v>
      </c>
      <c r="N445" s="13">
        <f t="shared" ca="1" si="225"/>
        <v>0</v>
      </c>
      <c r="O445" s="13">
        <f t="shared" ca="1" si="225"/>
        <v>0</v>
      </c>
      <c r="P445" s="13">
        <f t="shared" ca="1" si="197"/>
        <v>5</v>
      </c>
      <c r="Q445">
        <f t="shared" si="221"/>
        <v>3</v>
      </c>
      <c r="R445" s="13" t="str">
        <f t="shared" ref="R445:Y454" si="226">RIGHT(LEFT($A445,R$3+$Q445),2)</f>
        <v>3C</v>
      </c>
      <c r="S445" s="13" t="str">
        <f t="shared" si="226"/>
        <v>3J</v>
      </c>
      <c r="T445" s="13" t="str">
        <f t="shared" si="226"/>
        <v>3B</v>
      </c>
      <c r="U445" s="13" t="str">
        <f t="shared" si="226"/>
        <v>3D</v>
      </c>
      <c r="V445" s="13" t="str">
        <f t="shared" si="226"/>
        <v>3A</v>
      </c>
      <c r="W445" s="13" t="str">
        <f t="shared" si="226"/>
        <v>3F</v>
      </c>
      <c r="X445" s="13" t="str">
        <f t="shared" si="226"/>
        <v>3L</v>
      </c>
      <c r="Y445" s="13" t="str">
        <f t="shared" si="226"/>
        <v>3K</v>
      </c>
      <c r="AA445" s="13" t="str">
        <f t="shared" ca="1" si="198"/>
        <v/>
      </c>
      <c r="AB445" s="13" t="str">
        <f t="shared" ca="1" si="199"/>
        <v/>
      </c>
      <c r="AC445" s="13" t="str">
        <f t="shared" ca="1" si="200"/>
        <v/>
      </c>
      <c r="AD445" s="13" t="str">
        <f t="shared" ca="1" si="201"/>
        <v/>
      </c>
      <c r="AE445" s="13" t="str">
        <f t="shared" ca="1" si="202"/>
        <v/>
      </c>
      <c r="AF445" s="13" t="str">
        <f t="shared" ca="1" si="203"/>
        <v/>
      </c>
      <c r="AG445" s="13" t="str">
        <f t="shared" ca="1" si="204"/>
        <v/>
      </c>
      <c r="AH445" s="13" t="str">
        <f t="shared" ca="1" si="205"/>
        <v/>
      </c>
      <c r="AJ445" s="6" t="str">
        <f t="shared" ca="1" si="206"/>
        <v>3C3H3H3H</v>
      </c>
      <c r="AK445" s="13" t="str">
        <f t="shared" ca="1" si="207"/>
        <v>3G3G3G3G</v>
      </c>
      <c r="AL445" s="13" t="str">
        <f t="shared" ca="1" si="208"/>
        <v>3B3E3B3B</v>
      </c>
      <c r="AM445" s="13" t="str">
        <f t="shared" ca="1" si="209"/>
        <v>3D3C3D3C</v>
      </c>
      <c r="AN445" s="13" t="str">
        <f t="shared" ca="1" si="210"/>
        <v>3H3A3A3A</v>
      </c>
      <c r="AO445" s="13" t="str">
        <f t="shared" ca="1" si="211"/>
        <v>3F3F3F3F</v>
      </c>
      <c r="AP445" s="13" t="str">
        <f t="shared" ca="1" si="212"/>
        <v>3E3D3E3E</v>
      </c>
      <c r="AQ445" s="58" t="str">
        <f t="shared" ca="1" si="213"/>
        <v>3I3I3I3I</v>
      </c>
    </row>
    <row r="446" spans="1:43" x14ac:dyDescent="0.2">
      <c r="A446" t="s">
        <v>1587</v>
      </c>
      <c r="D446" s="13">
        <f t="shared" ca="1" si="225"/>
        <v>1</v>
      </c>
      <c r="E446" s="13">
        <f t="shared" ca="1" si="225"/>
        <v>1</v>
      </c>
      <c r="F446" s="13">
        <f t="shared" ca="1" si="225"/>
        <v>1</v>
      </c>
      <c r="G446" s="13">
        <f t="shared" ca="1" si="225"/>
        <v>1</v>
      </c>
      <c r="H446" s="13">
        <f t="shared" si="225"/>
        <v>0</v>
      </c>
      <c r="I446" s="13">
        <f t="shared" ca="1" si="225"/>
        <v>1</v>
      </c>
      <c r="J446" s="13">
        <f t="shared" si="225"/>
        <v>0</v>
      </c>
      <c r="K446" s="13">
        <f t="shared" si="225"/>
        <v>0</v>
      </c>
      <c r="L446" s="13">
        <f t="shared" ca="1" si="225"/>
        <v>1</v>
      </c>
      <c r="M446" s="13">
        <f t="shared" si="225"/>
        <v>0</v>
      </c>
      <c r="N446" s="13">
        <f t="shared" ca="1" si="225"/>
        <v>0</v>
      </c>
      <c r="O446" s="13">
        <f t="shared" ca="1" si="225"/>
        <v>0</v>
      </c>
      <c r="P446" s="13">
        <f t="shared" ca="1" si="197"/>
        <v>6</v>
      </c>
      <c r="Q446">
        <f t="shared" si="221"/>
        <v>3</v>
      </c>
      <c r="R446" s="13" t="str">
        <f t="shared" si="226"/>
        <v>3C</v>
      </c>
      <c r="S446" s="13" t="str">
        <f t="shared" si="226"/>
        <v>3I</v>
      </c>
      <c r="T446" s="13" t="str">
        <f t="shared" si="226"/>
        <v>3B</v>
      </c>
      <c r="U446" s="13" t="str">
        <f t="shared" si="226"/>
        <v>3D</v>
      </c>
      <c r="V446" s="13" t="str">
        <f t="shared" si="226"/>
        <v>3A</v>
      </c>
      <c r="W446" s="13" t="str">
        <f t="shared" si="226"/>
        <v>3F</v>
      </c>
      <c r="X446" s="13" t="str">
        <f t="shared" si="226"/>
        <v>3L</v>
      </c>
      <c r="Y446" s="13" t="str">
        <f t="shared" si="226"/>
        <v>3K</v>
      </c>
      <c r="AA446" s="13" t="str">
        <f t="shared" ca="1" si="198"/>
        <v/>
      </c>
      <c r="AB446" s="13" t="str">
        <f t="shared" ca="1" si="199"/>
        <v/>
      </c>
      <c r="AC446" s="13" t="str">
        <f t="shared" ca="1" si="200"/>
        <v/>
      </c>
      <c r="AD446" s="13" t="str">
        <f t="shared" ca="1" si="201"/>
        <v/>
      </c>
      <c r="AE446" s="13" t="str">
        <f t="shared" ca="1" si="202"/>
        <v/>
      </c>
      <c r="AF446" s="13" t="str">
        <f t="shared" ca="1" si="203"/>
        <v/>
      </c>
      <c r="AG446" s="13" t="str">
        <f t="shared" ca="1" si="204"/>
        <v/>
      </c>
      <c r="AH446" s="13" t="str">
        <f t="shared" ca="1" si="205"/>
        <v/>
      </c>
      <c r="AJ446" s="6" t="str">
        <f t="shared" ca="1" si="206"/>
        <v>3C3H3H3H</v>
      </c>
      <c r="AK446" s="13" t="str">
        <f t="shared" ca="1" si="207"/>
        <v>3G3G3G3G</v>
      </c>
      <c r="AL446" s="13" t="str">
        <f t="shared" ca="1" si="208"/>
        <v>3B3E3B3B</v>
      </c>
      <c r="AM446" s="13" t="str">
        <f t="shared" ca="1" si="209"/>
        <v>3D3C3D3C</v>
      </c>
      <c r="AN446" s="13" t="str">
        <f t="shared" ca="1" si="210"/>
        <v>3H3A3A3A</v>
      </c>
      <c r="AO446" s="13" t="str">
        <f t="shared" ca="1" si="211"/>
        <v>3F3F3F3F</v>
      </c>
      <c r="AP446" s="13" t="str">
        <f t="shared" ca="1" si="212"/>
        <v>3E3D3E3E</v>
      </c>
      <c r="AQ446" s="58" t="str">
        <f t="shared" ca="1" si="213"/>
        <v>3I3I3I3I</v>
      </c>
    </row>
    <row r="447" spans="1:43" x14ac:dyDescent="0.2">
      <c r="A447" t="s">
        <v>1588</v>
      </c>
      <c r="D447" s="13">
        <f t="shared" ca="1" si="225"/>
        <v>1</v>
      </c>
      <c r="E447" s="13">
        <f t="shared" ca="1" si="225"/>
        <v>1</v>
      </c>
      <c r="F447" s="13">
        <f t="shared" ca="1" si="225"/>
        <v>1</v>
      </c>
      <c r="G447" s="13">
        <f t="shared" ca="1" si="225"/>
        <v>1</v>
      </c>
      <c r="H447" s="13">
        <f t="shared" si="225"/>
        <v>0</v>
      </c>
      <c r="I447" s="13">
        <f t="shared" ca="1" si="225"/>
        <v>1</v>
      </c>
      <c r="J447" s="13">
        <f t="shared" si="225"/>
        <v>0</v>
      </c>
      <c r="K447" s="13">
        <f t="shared" si="225"/>
        <v>0</v>
      </c>
      <c r="L447" s="13">
        <f t="shared" ca="1" si="225"/>
        <v>1</v>
      </c>
      <c r="M447" s="13">
        <f t="shared" ca="1" si="225"/>
        <v>0</v>
      </c>
      <c r="N447" s="13">
        <f t="shared" si="225"/>
        <v>0</v>
      </c>
      <c r="O447" s="13">
        <f t="shared" ca="1" si="225"/>
        <v>0</v>
      </c>
      <c r="P447" s="13">
        <f t="shared" ca="1" si="197"/>
        <v>6</v>
      </c>
      <c r="Q447">
        <f t="shared" si="221"/>
        <v>3</v>
      </c>
      <c r="R447" s="13" t="str">
        <f t="shared" si="226"/>
        <v>3C</v>
      </c>
      <c r="S447" s="13" t="str">
        <f t="shared" si="226"/>
        <v>3J</v>
      </c>
      <c r="T447" s="13" t="str">
        <f t="shared" si="226"/>
        <v>3B</v>
      </c>
      <c r="U447" s="13" t="str">
        <f t="shared" si="226"/>
        <v>3D</v>
      </c>
      <c r="V447" s="13" t="str">
        <f t="shared" si="226"/>
        <v>3A</v>
      </c>
      <c r="W447" s="13" t="str">
        <f t="shared" si="226"/>
        <v>3F</v>
      </c>
      <c r="X447" s="13" t="str">
        <f t="shared" si="226"/>
        <v>3L</v>
      </c>
      <c r="Y447" s="13" t="str">
        <f t="shared" si="226"/>
        <v>3I</v>
      </c>
      <c r="AA447" s="13" t="str">
        <f t="shared" ca="1" si="198"/>
        <v/>
      </c>
      <c r="AB447" s="13" t="str">
        <f t="shared" ca="1" si="199"/>
        <v/>
      </c>
      <c r="AC447" s="13" t="str">
        <f t="shared" ca="1" si="200"/>
        <v/>
      </c>
      <c r="AD447" s="13" t="str">
        <f t="shared" ca="1" si="201"/>
        <v/>
      </c>
      <c r="AE447" s="13" t="str">
        <f t="shared" ca="1" si="202"/>
        <v/>
      </c>
      <c r="AF447" s="13" t="str">
        <f t="shared" ca="1" si="203"/>
        <v/>
      </c>
      <c r="AG447" s="13" t="str">
        <f t="shared" ca="1" si="204"/>
        <v/>
      </c>
      <c r="AH447" s="13" t="str">
        <f t="shared" ca="1" si="205"/>
        <v/>
      </c>
      <c r="AJ447" s="6" t="str">
        <f t="shared" ca="1" si="206"/>
        <v>3C3H3H3H</v>
      </c>
      <c r="AK447" s="13" t="str">
        <f t="shared" ca="1" si="207"/>
        <v>3G3G3G3G</v>
      </c>
      <c r="AL447" s="13" t="str">
        <f t="shared" ca="1" si="208"/>
        <v>3B3E3B3B</v>
      </c>
      <c r="AM447" s="13" t="str">
        <f t="shared" ca="1" si="209"/>
        <v>3D3C3D3C</v>
      </c>
      <c r="AN447" s="13" t="str">
        <f t="shared" ca="1" si="210"/>
        <v>3H3A3A3A</v>
      </c>
      <c r="AO447" s="13" t="str">
        <f t="shared" ca="1" si="211"/>
        <v>3F3F3F3F</v>
      </c>
      <c r="AP447" s="13" t="str">
        <f t="shared" ca="1" si="212"/>
        <v>3E3D3E3E</v>
      </c>
      <c r="AQ447" s="58" t="str">
        <f t="shared" ca="1" si="213"/>
        <v>3I3I3I3I</v>
      </c>
    </row>
    <row r="448" spans="1:43" x14ac:dyDescent="0.2">
      <c r="A448" t="s">
        <v>1589</v>
      </c>
      <c r="D448" s="13">
        <f t="shared" ca="1" si="225"/>
        <v>1</v>
      </c>
      <c r="E448" s="13">
        <f t="shared" ca="1" si="225"/>
        <v>1</v>
      </c>
      <c r="F448" s="13">
        <f t="shared" ca="1" si="225"/>
        <v>1</v>
      </c>
      <c r="G448" s="13">
        <f t="shared" ca="1" si="225"/>
        <v>1</v>
      </c>
      <c r="H448" s="13">
        <f t="shared" si="225"/>
        <v>0</v>
      </c>
      <c r="I448" s="13">
        <f t="shared" ca="1" si="225"/>
        <v>1</v>
      </c>
      <c r="J448" s="13">
        <f t="shared" si="225"/>
        <v>0</v>
      </c>
      <c r="K448" s="13">
        <f t="shared" si="225"/>
        <v>0</v>
      </c>
      <c r="L448" s="13">
        <f t="shared" ca="1" si="225"/>
        <v>1</v>
      </c>
      <c r="M448" s="13">
        <f t="shared" ca="1" si="225"/>
        <v>0</v>
      </c>
      <c r="N448" s="13">
        <f t="shared" ca="1" si="225"/>
        <v>0</v>
      </c>
      <c r="O448" s="13">
        <f t="shared" si="225"/>
        <v>0</v>
      </c>
      <c r="P448" s="13">
        <f t="shared" ca="1" si="197"/>
        <v>6</v>
      </c>
      <c r="Q448">
        <f t="shared" si="221"/>
        <v>3</v>
      </c>
      <c r="R448" s="13" t="str">
        <f t="shared" si="226"/>
        <v>3C</v>
      </c>
      <c r="S448" s="13" t="str">
        <f t="shared" si="226"/>
        <v>3J</v>
      </c>
      <c r="T448" s="13" t="str">
        <f t="shared" si="226"/>
        <v>3B</v>
      </c>
      <c r="U448" s="13" t="str">
        <f t="shared" si="226"/>
        <v>3D</v>
      </c>
      <c r="V448" s="13" t="str">
        <f t="shared" si="226"/>
        <v>3A</v>
      </c>
      <c r="W448" s="13" t="str">
        <f t="shared" si="226"/>
        <v>3F</v>
      </c>
      <c r="X448" s="13" t="str">
        <f t="shared" si="226"/>
        <v>3I</v>
      </c>
      <c r="Y448" s="13" t="str">
        <f t="shared" si="226"/>
        <v>3K</v>
      </c>
      <c r="AA448" s="13" t="str">
        <f t="shared" ca="1" si="198"/>
        <v/>
      </c>
      <c r="AB448" s="13" t="str">
        <f t="shared" ca="1" si="199"/>
        <v/>
      </c>
      <c r="AC448" s="13" t="str">
        <f t="shared" ca="1" si="200"/>
        <v/>
      </c>
      <c r="AD448" s="13" t="str">
        <f t="shared" ca="1" si="201"/>
        <v/>
      </c>
      <c r="AE448" s="13" t="str">
        <f t="shared" ca="1" si="202"/>
        <v/>
      </c>
      <c r="AF448" s="13" t="str">
        <f t="shared" ca="1" si="203"/>
        <v/>
      </c>
      <c r="AG448" s="13" t="str">
        <f t="shared" ca="1" si="204"/>
        <v/>
      </c>
      <c r="AH448" s="13" t="str">
        <f t="shared" ca="1" si="205"/>
        <v/>
      </c>
      <c r="AJ448" s="6" t="str">
        <f t="shared" ca="1" si="206"/>
        <v>3C3H3H3H</v>
      </c>
      <c r="AK448" s="13" t="str">
        <f t="shared" ca="1" si="207"/>
        <v>3G3G3G3G</v>
      </c>
      <c r="AL448" s="13" t="str">
        <f t="shared" ca="1" si="208"/>
        <v>3B3E3B3B</v>
      </c>
      <c r="AM448" s="13" t="str">
        <f t="shared" ca="1" si="209"/>
        <v>3D3C3D3C</v>
      </c>
      <c r="AN448" s="13" t="str">
        <f t="shared" ca="1" si="210"/>
        <v>3H3A3A3A</v>
      </c>
      <c r="AO448" s="13" t="str">
        <f t="shared" ca="1" si="211"/>
        <v>3F3F3F3F</v>
      </c>
      <c r="AP448" s="13" t="str">
        <f t="shared" ca="1" si="212"/>
        <v>3E3D3E3E</v>
      </c>
      <c r="AQ448" s="58" t="str">
        <f t="shared" ca="1" si="213"/>
        <v>3I3I3I3I</v>
      </c>
    </row>
    <row r="449" spans="1:43" x14ac:dyDescent="0.2">
      <c r="A449" t="s">
        <v>1590</v>
      </c>
      <c r="D449" s="13">
        <f t="shared" ca="1" si="225"/>
        <v>1</v>
      </c>
      <c r="E449" s="13">
        <f t="shared" ca="1" si="225"/>
        <v>1</v>
      </c>
      <c r="F449" s="13">
        <f t="shared" ca="1" si="225"/>
        <v>1</v>
      </c>
      <c r="G449" s="13">
        <f t="shared" ca="1" si="225"/>
        <v>1</v>
      </c>
      <c r="H449" s="13">
        <f t="shared" si="225"/>
        <v>0</v>
      </c>
      <c r="I449" s="13">
        <f t="shared" ca="1" si="225"/>
        <v>1</v>
      </c>
      <c r="J449" s="13">
        <f t="shared" si="225"/>
        <v>0</v>
      </c>
      <c r="K449" s="13">
        <f t="shared" ca="1" si="225"/>
        <v>1</v>
      </c>
      <c r="L449" s="13">
        <f t="shared" si="225"/>
        <v>0</v>
      </c>
      <c r="M449" s="13">
        <f t="shared" si="225"/>
        <v>0</v>
      </c>
      <c r="N449" s="13">
        <f t="shared" ca="1" si="225"/>
        <v>0</v>
      </c>
      <c r="O449" s="13">
        <f t="shared" ca="1" si="225"/>
        <v>0</v>
      </c>
      <c r="P449" s="13">
        <f t="shared" ca="1" si="197"/>
        <v>6</v>
      </c>
      <c r="Q449">
        <f t="shared" si="221"/>
        <v>3</v>
      </c>
      <c r="R449" s="13" t="str">
        <f t="shared" si="226"/>
        <v>3H</v>
      </c>
      <c r="S449" s="13" t="str">
        <f t="shared" si="226"/>
        <v>3F</v>
      </c>
      <c r="T449" s="13" t="str">
        <f t="shared" si="226"/>
        <v>3B</v>
      </c>
      <c r="U449" s="13" t="str">
        <f t="shared" si="226"/>
        <v>3C</v>
      </c>
      <c r="V449" s="13" t="str">
        <f t="shared" si="226"/>
        <v>3A</v>
      </c>
      <c r="W449" s="13" t="str">
        <f t="shared" si="226"/>
        <v>3D</v>
      </c>
      <c r="X449" s="13" t="str">
        <f t="shared" si="226"/>
        <v>3L</v>
      </c>
      <c r="Y449" s="13" t="str">
        <f t="shared" si="226"/>
        <v>3K</v>
      </c>
      <c r="AA449" s="13" t="str">
        <f t="shared" ca="1" si="198"/>
        <v/>
      </c>
      <c r="AB449" s="13" t="str">
        <f t="shared" ca="1" si="199"/>
        <v/>
      </c>
      <c r="AC449" s="13" t="str">
        <f t="shared" ca="1" si="200"/>
        <v/>
      </c>
      <c r="AD449" s="13" t="str">
        <f t="shared" ca="1" si="201"/>
        <v/>
      </c>
      <c r="AE449" s="13" t="str">
        <f t="shared" ca="1" si="202"/>
        <v/>
      </c>
      <c r="AF449" s="13" t="str">
        <f t="shared" ca="1" si="203"/>
        <v/>
      </c>
      <c r="AG449" s="13" t="str">
        <f t="shared" ca="1" si="204"/>
        <v/>
      </c>
      <c r="AH449" s="13" t="str">
        <f t="shared" ca="1" si="205"/>
        <v/>
      </c>
      <c r="AJ449" s="6" t="str">
        <f t="shared" ca="1" si="206"/>
        <v>3C3H3H3H</v>
      </c>
      <c r="AK449" s="13" t="str">
        <f t="shared" ca="1" si="207"/>
        <v>3G3G3G3G</v>
      </c>
      <c r="AL449" s="13" t="str">
        <f t="shared" ca="1" si="208"/>
        <v>3B3E3B3B</v>
      </c>
      <c r="AM449" s="13" t="str">
        <f t="shared" ca="1" si="209"/>
        <v>3D3C3D3C</v>
      </c>
      <c r="AN449" s="13" t="str">
        <f t="shared" ca="1" si="210"/>
        <v>3H3A3A3A</v>
      </c>
      <c r="AO449" s="13" t="str">
        <f t="shared" ca="1" si="211"/>
        <v>3F3F3F3F</v>
      </c>
      <c r="AP449" s="13" t="str">
        <f t="shared" ca="1" si="212"/>
        <v>3E3D3E3E</v>
      </c>
      <c r="AQ449" s="58" t="str">
        <f t="shared" ca="1" si="213"/>
        <v>3I3I3I3I</v>
      </c>
    </row>
    <row r="450" spans="1:43" x14ac:dyDescent="0.2">
      <c r="A450" t="s">
        <v>1591</v>
      </c>
      <c r="D450" s="13">
        <f t="shared" ca="1" si="225"/>
        <v>1</v>
      </c>
      <c r="E450" s="13">
        <f t="shared" ca="1" si="225"/>
        <v>1</v>
      </c>
      <c r="F450" s="13">
        <f t="shared" ca="1" si="225"/>
        <v>1</v>
      </c>
      <c r="G450" s="13">
        <f t="shared" ca="1" si="225"/>
        <v>1</v>
      </c>
      <c r="H450" s="13">
        <f t="shared" si="225"/>
        <v>0</v>
      </c>
      <c r="I450" s="13">
        <f t="shared" ca="1" si="225"/>
        <v>1</v>
      </c>
      <c r="J450" s="13">
        <f t="shared" si="225"/>
        <v>0</v>
      </c>
      <c r="K450" s="13">
        <f t="shared" ca="1" si="225"/>
        <v>1</v>
      </c>
      <c r="L450" s="13">
        <f t="shared" si="225"/>
        <v>0</v>
      </c>
      <c r="M450" s="13">
        <f t="shared" ca="1" si="225"/>
        <v>0</v>
      </c>
      <c r="N450" s="13">
        <f t="shared" si="225"/>
        <v>0</v>
      </c>
      <c r="O450" s="13">
        <f t="shared" ca="1" si="225"/>
        <v>0</v>
      </c>
      <c r="P450" s="13">
        <f t="shared" ca="1" si="197"/>
        <v>6</v>
      </c>
      <c r="Q450">
        <f t="shared" si="221"/>
        <v>3</v>
      </c>
      <c r="R450" s="13" t="str">
        <f t="shared" si="226"/>
        <v>3C</v>
      </c>
      <c r="S450" s="13" t="str">
        <f t="shared" si="226"/>
        <v>3J</v>
      </c>
      <c r="T450" s="13" t="str">
        <f t="shared" si="226"/>
        <v>3B</v>
      </c>
      <c r="U450" s="13" t="str">
        <f t="shared" si="226"/>
        <v>3D</v>
      </c>
      <c r="V450" s="13" t="str">
        <f t="shared" si="226"/>
        <v>3A</v>
      </c>
      <c r="W450" s="13" t="str">
        <f t="shared" si="226"/>
        <v>3F</v>
      </c>
      <c r="X450" s="13" t="str">
        <f t="shared" si="226"/>
        <v>3L</v>
      </c>
      <c r="Y450" s="13" t="str">
        <f t="shared" si="226"/>
        <v>3H</v>
      </c>
      <c r="AA450" s="13" t="str">
        <f t="shared" ca="1" si="198"/>
        <v/>
      </c>
      <c r="AB450" s="13" t="str">
        <f t="shared" ca="1" si="199"/>
        <v/>
      </c>
      <c r="AC450" s="13" t="str">
        <f t="shared" ca="1" si="200"/>
        <v/>
      </c>
      <c r="AD450" s="13" t="str">
        <f t="shared" ca="1" si="201"/>
        <v/>
      </c>
      <c r="AE450" s="13" t="str">
        <f t="shared" ca="1" si="202"/>
        <v/>
      </c>
      <c r="AF450" s="13" t="str">
        <f t="shared" ca="1" si="203"/>
        <v/>
      </c>
      <c r="AG450" s="13" t="str">
        <f t="shared" ca="1" si="204"/>
        <v/>
      </c>
      <c r="AH450" s="13" t="str">
        <f t="shared" ca="1" si="205"/>
        <v/>
      </c>
      <c r="AJ450" s="6" t="str">
        <f t="shared" ca="1" si="206"/>
        <v>3C3H3H3H</v>
      </c>
      <c r="AK450" s="13" t="str">
        <f t="shared" ca="1" si="207"/>
        <v>3G3G3G3G</v>
      </c>
      <c r="AL450" s="13" t="str">
        <f t="shared" ca="1" si="208"/>
        <v>3B3E3B3B</v>
      </c>
      <c r="AM450" s="13" t="str">
        <f t="shared" ca="1" si="209"/>
        <v>3D3C3D3C</v>
      </c>
      <c r="AN450" s="13" t="str">
        <f t="shared" ca="1" si="210"/>
        <v>3H3A3A3A</v>
      </c>
      <c r="AO450" s="13" t="str">
        <f t="shared" ca="1" si="211"/>
        <v>3F3F3F3F</v>
      </c>
      <c r="AP450" s="13" t="str">
        <f t="shared" ca="1" si="212"/>
        <v>3E3D3E3E</v>
      </c>
      <c r="AQ450" s="58" t="str">
        <f t="shared" ca="1" si="213"/>
        <v>3I3I3I3I</v>
      </c>
    </row>
    <row r="451" spans="1:43" x14ac:dyDescent="0.2">
      <c r="A451" t="s">
        <v>1592</v>
      </c>
      <c r="D451" s="13">
        <f t="shared" ca="1" si="225"/>
        <v>1</v>
      </c>
      <c r="E451" s="13">
        <f t="shared" ca="1" si="225"/>
        <v>1</v>
      </c>
      <c r="F451" s="13">
        <f t="shared" ca="1" si="225"/>
        <v>1</v>
      </c>
      <c r="G451" s="13">
        <f t="shared" ca="1" si="225"/>
        <v>1</v>
      </c>
      <c r="H451" s="13">
        <f t="shared" si="225"/>
        <v>0</v>
      </c>
      <c r="I451" s="13">
        <f t="shared" ca="1" si="225"/>
        <v>1</v>
      </c>
      <c r="J451" s="13">
        <f t="shared" si="225"/>
        <v>0</v>
      </c>
      <c r="K451" s="13">
        <f t="shared" ca="1" si="225"/>
        <v>1</v>
      </c>
      <c r="L451" s="13">
        <f t="shared" si="225"/>
        <v>0</v>
      </c>
      <c r="M451" s="13">
        <f t="shared" ca="1" si="225"/>
        <v>0</v>
      </c>
      <c r="N451" s="13">
        <f t="shared" ca="1" si="225"/>
        <v>0</v>
      </c>
      <c r="O451" s="13">
        <f t="shared" si="225"/>
        <v>0</v>
      </c>
      <c r="P451" s="13">
        <f t="shared" ca="1" si="197"/>
        <v>6</v>
      </c>
      <c r="Q451">
        <f t="shared" si="221"/>
        <v>3</v>
      </c>
      <c r="R451" s="13" t="str">
        <f t="shared" si="226"/>
        <v>3H</v>
      </c>
      <c r="S451" s="13" t="str">
        <f t="shared" si="226"/>
        <v>3J</v>
      </c>
      <c r="T451" s="13" t="str">
        <f t="shared" si="226"/>
        <v>3B</v>
      </c>
      <c r="U451" s="13" t="str">
        <f t="shared" si="226"/>
        <v>3C</v>
      </c>
      <c r="V451" s="13" t="str">
        <f t="shared" si="226"/>
        <v>3A</v>
      </c>
      <c r="W451" s="13" t="str">
        <f t="shared" si="226"/>
        <v>3F</v>
      </c>
      <c r="X451" s="13" t="str">
        <f t="shared" si="226"/>
        <v>3D</v>
      </c>
      <c r="Y451" s="13" t="str">
        <f t="shared" si="226"/>
        <v>3K</v>
      </c>
      <c r="AA451" s="13" t="str">
        <f t="shared" ca="1" si="198"/>
        <v/>
      </c>
      <c r="AB451" s="13" t="str">
        <f t="shared" ca="1" si="199"/>
        <v/>
      </c>
      <c r="AC451" s="13" t="str">
        <f t="shared" ca="1" si="200"/>
        <v/>
      </c>
      <c r="AD451" s="13" t="str">
        <f t="shared" ca="1" si="201"/>
        <v/>
      </c>
      <c r="AE451" s="13" t="str">
        <f t="shared" ca="1" si="202"/>
        <v/>
      </c>
      <c r="AF451" s="13" t="str">
        <f t="shared" ca="1" si="203"/>
        <v/>
      </c>
      <c r="AG451" s="13" t="str">
        <f t="shared" ca="1" si="204"/>
        <v/>
      </c>
      <c r="AH451" s="13" t="str">
        <f t="shared" ca="1" si="205"/>
        <v/>
      </c>
      <c r="AJ451" s="6" t="str">
        <f t="shared" ca="1" si="206"/>
        <v>3C3H3H3H</v>
      </c>
      <c r="AK451" s="13" t="str">
        <f t="shared" ca="1" si="207"/>
        <v>3G3G3G3G</v>
      </c>
      <c r="AL451" s="13" t="str">
        <f t="shared" ca="1" si="208"/>
        <v>3B3E3B3B</v>
      </c>
      <c r="AM451" s="13" t="str">
        <f t="shared" ca="1" si="209"/>
        <v>3D3C3D3C</v>
      </c>
      <c r="AN451" s="13" t="str">
        <f t="shared" ca="1" si="210"/>
        <v>3H3A3A3A</v>
      </c>
      <c r="AO451" s="13" t="str">
        <f t="shared" ca="1" si="211"/>
        <v>3F3F3F3F</v>
      </c>
      <c r="AP451" s="13" t="str">
        <f t="shared" ca="1" si="212"/>
        <v>3E3D3E3E</v>
      </c>
      <c r="AQ451" s="58" t="str">
        <f t="shared" ca="1" si="213"/>
        <v>3I3I3I3I</v>
      </c>
    </row>
    <row r="452" spans="1:43" x14ac:dyDescent="0.2">
      <c r="A452" t="s">
        <v>1593</v>
      </c>
      <c r="D452" s="13">
        <f t="shared" ca="1" si="225"/>
        <v>1</v>
      </c>
      <c r="E452" s="13">
        <f t="shared" ca="1" si="225"/>
        <v>1</v>
      </c>
      <c r="F452" s="13">
        <f t="shared" ca="1" si="225"/>
        <v>1</v>
      </c>
      <c r="G452" s="13">
        <f t="shared" ca="1" si="225"/>
        <v>1</v>
      </c>
      <c r="H452" s="13">
        <f t="shared" si="225"/>
        <v>0</v>
      </c>
      <c r="I452" s="13">
        <f t="shared" ca="1" si="225"/>
        <v>1</v>
      </c>
      <c r="J452" s="13">
        <f t="shared" si="225"/>
        <v>0</v>
      </c>
      <c r="K452" s="13">
        <f t="shared" ca="1" si="225"/>
        <v>1</v>
      </c>
      <c r="L452" s="13">
        <f t="shared" ca="1" si="225"/>
        <v>1</v>
      </c>
      <c r="M452" s="13">
        <f t="shared" si="225"/>
        <v>0</v>
      </c>
      <c r="N452" s="13">
        <f t="shared" si="225"/>
        <v>0</v>
      </c>
      <c r="O452" s="13">
        <f t="shared" ca="1" si="225"/>
        <v>0</v>
      </c>
      <c r="P452" s="13">
        <f t="shared" ca="1" si="197"/>
        <v>7</v>
      </c>
      <c r="Q452">
        <f t="shared" si="221"/>
        <v>3</v>
      </c>
      <c r="R452" s="13" t="str">
        <f t="shared" si="226"/>
        <v>3H</v>
      </c>
      <c r="S452" s="13" t="str">
        <f t="shared" si="226"/>
        <v>3F</v>
      </c>
      <c r="T452" s="13" t="str">
        <f t="shared" si="226"/>
        <v>3B</v>
      </c>
      <c r="U452" s="13" t="str">
        <f t="shared" si="226"/>
        <v>3C</v>
      </c>
      <c r="V452" s="13" t="str">
        <f t="shared" si="226"/>
        <v>3A</v>
      </c>
      <c r="W452" s="13" t="str">
        <f t="shared" si="226"/>
        <v>3D</v>
      </c>
      <c r="X452" s="13" t="str">
        <f t="shared" si="226"/>
        <v>3L</v>
      </c>
      <c r="Y452" s="13" t="str">
        <f t="shared" si="226"/>
        <v>3I</v>
      </c>
      <c r="AA452" s="13" t="str">
        <f t="shared" ca="1" si="198"/>
        <v/>
      </c>
      <c r="AB452" s="13" t="str">
        <f t="shared" ca="1" si="199"/>
        <v/>
      </c>
      <c r="AC452" s="13" t="str">
        <f t="shared" ca="1" si="200"/>
        <v/>
      </c>
      <c r="AD452" s="13" t="str">
        <f t="shared" ca="1" si="201"/>
        <v/>
      </c>
      <c r="AE452" s="13" t="str">
        <f t="shared" ca="1" si="202"/>
        <v/>
      </c>
      <c r="AF452" s="13" t="str">
        <f t="shared" ca="1" si="203"/>
        <v/>
      </c>
      <c r="AG452" s="13" t="str">
        <f t="shared" ca="1" si="204"/>
        <v/>
      </c>
      <c r="AH452" s="13" t="str">
        <f t="shared" ca="1" si="205"/>
        <v/>
      </c>
      <c r="AJ452" s="6" t="str">
        <f t="shared" ca="1" si="206"/>
        <v>3C3H3H3H</v>
      </c>
      <c r="AK452" s="13" t="str">
        <f t="shared" ca="1" si="207"/>
        <v>3G3G3G3G</v>
      </c>
      <c r="AL452" s="13" t="str">
        <f t="shared" ca="1" si="208"/>
        <v>3B3E3B3B</v>
      </c>
      <c r="AM452" s="13" t="str">
        <f t="shared" ca="1" si="209"/>
        <v>3D3C3D3C</v>
      </c>
      <c r="AN452" s="13" t="str">
        <f t="shared" ca="1" si="210"/>
        <v>3H3A3A3A</v>
      </c>
      <c r="AO452" s="13" t="str">
        <f t="shared" ca="1" si="211"/>
        <v>3F3F3F3F</v>
      </c>
      <c r="AP452" s="13" t="str">
        <f t="shared" ca="1" si="212"/>
        <v>3E3D3E3E</v>
      </c>
      <c r="AQ452" s="58" t="str">
        <f t="shared" ca="1" si="213"/>
        <v>3I3I3I3I</v>
      </c>
    </row>
    <row r="453" spans="1:43" x14ac:dyDescent="0.2">
      <c r="A453" t="s">
        <v>1594</v>
      </c>
      <c r="D453" s="13">
        <f t="shared" ca="1" si="225"/>
        <v>1</v>
      </c>
      <c r="E453" s="13">
        <f t="shared" ca="1" si="225"/>
        <v>1</v>
      </c>
      <c r="F453" s="13">
        <f t="shared" ca="1" si="225"/>
        <v>1</v>
      </c>
      <c r="G453" s="13">
        <f t="shared" ca="1" si="225"/>
        <v>1</v>
      </c>
      <c r="H453" s="13">
        <f t="shared" si="225"/>
        <v>0</v>
      </c>
      <c r="I453" s="13">
        <f t="shared" ca="1" si="225"/>
        <v>1</v>
      </c>
      <c r="J453" s="13">
        <f t="shared" si="225"/>
        <v>0</v>
      </c>
      <c r="K453" s="13">
        <f t="shared" ca="1" si="225"/>
        <v>1</v>
      </c>
      <c r="L453" s="13">
        <f t="shared" ca="1" si="225"/>
        <v>1</v>
      </c>
      <c r="M453" s="13">
        <f t="shared" si="225"/>
        <v>0</v>
      </c>
      <c r="N453" s="13">
        <f t="shared" ca="1" si="225"/>
        <v>0</v>
      </c>
      <c r="O453" s="13">
        <f t="shared" si="225"/>
        <v>0</v>
      </c>
      <c r="P453" s="13">
        <f t="shared" ref="P453:P499" ca="1" si="227">SUM(D453:O453)</f>
        <v>7</v>
      </c>
      <c r="Q453">
        <f t="shared" si="221"/>
        <v>3</v>
      </c>
      <c r="R453" s="13" t="str">
        <f t="shared" si="226"/>
        <v>3H</v>
      </c>
      <c r="S453" s="13" t="str">
        <f t="shared" si="226"/>
        <v>3F</v>
      </c>
      <c r="T453" s="13" t="str">
        <f t="shared" si="226"/>
        <v>3B</v>
      </c>
      <c r="U453" s="13" t="str">
        <f t="shared" si="226"/>
        <v>3C</v>
      </c>
      <c r="V453" s="13" t="str">
        <f t="shared" si="226"/>
        <v>3A</v>
      </c>
      <c r="W453" s="13" t="str">
        <f t="shared" si="226"/>
        <v>3D</v>
      </c>
      <c r="X453" s="13" t="str">
        <f t="shared" si="226"/>
        <v>3I</v>
      </c>
      <c r="Y453" s="13" t="str">
        <f t="shared" si="226"/>
        <v>3K</v>
      </c>
      <c r="AA453" s="13" t="str">
        <f t="shared" ref="AA453:AA499" ca="1" si="228">IF($P453=8,R453,"")</f>
        <v/>
      </c>
      <c r="AB453" s="13" t="str">
        <f t="shared" ref="AB453:AB499" ca="1" si="229">IF($P453=8,S453,"")</f>
        <v/>
      </c>
      <c r="AC453" s="13" t="str">
        <f t="shared" ref="AC453:AC499" ca="1" si="230">IF($P453=8,T453,"")</f>
        <v/>
      </c>
      <c r="AD453" s="13" t="str">
        <f t="shared" ref="AD453:AD499" ca="1" si="231">IF($P453=8,U453,"")</f>
        <v/>
      </c>
      <c r="AE453" s="13" t="str">
        <f t="shared" ref="AE453:AE499" ca="1" si="232">IF($P453=8,V453,"")</f>
        <v/>
      </c>
      <c r="AF453" s="13" t="str">
        <f t="shared" ref="AF453:AF499" ca="1" si="233">IF($P453=8,W453,"")</f>
        <v/>
      </c>
      <c r="AG453" s="13" t="str">
        <f t="shared" ref="AG453:AG499" ca="1" si="234">IF($P453=8,X453,"")</f>
        <v/>
      </c>
      <c r="AH453" s="13" t="str">
        <f t="shared" ref="AH453:AH499" ca="1" si="235">IF($P453=8,Y453,"")</f>
        <v/>
      </c>
      <c r="AJ453" s="6" t="str">
        <f t="shared" ref="AJ453:AJ499" ca="1" si="236">CONCATENATE(AJ452,AA453)</f>
        <v>3C3H3H3H</v>
      </c>
      <c r="AK453" s="13" t="str">
        <f t="shared" ref="AK453:AK499" ca="1" si="237">CONCATENATE(AK452,AB453)</f>
        <v>3G3G3G3G</v>
      </c>
      <c r="AL453" s="13" t="str">
        <f t="shared" ref="AL453:AL499" ca="1" si="238">CONCATENATE(AL452,AC453)</f>
        <v>3B3E3B3B</v>
      </c>
      <c r="AM453" s="13" t="str">
        <f t="shared" ref="AM453:AM499" ca="1" si="239">CONCATENATE(AM452,AD453)</f>
        <v>3D3C3D3C</v>
      </c>
      <c r="AN453" s="13" t="str">
        <f t="shared" ref="AN453:AN499" ca="1" si="240">CONCATENATE(AN452,AE453)</f>
        <v>3H3A3A3A</v>
      </c>
      <c r="AO453" s="13" t="str">
        <f t="shared" ref="AO453:AO499" ca="1" si="241">CONCATENATE(AO452,AF453)</f>
        <v>3F3F3F3F</v>
      </c>
      <c r="AP453" s="13" t="str">
        <f t="shared" ref="AP453:AP499" ca="1" si="242">CONCATENATE(AP452,AG453)</f>
        <v>3E3D3E3E</v>
      </c>
      <c r="AQ453" s="58" t="str">
        <f t="shared" ref="AQ453:AQ499" ca="1" si="243">CONCATENATE(AQ452,AH453)</f>
        <v>3I3I3I3I</v>
      </c>
    </row>
    <row r="454" spans="1:43" x14ac:dyDescent="0.2">
      <c r="A454" t="s">
        <v>1595</v>
      </c>
      <c r="D454" s="13">
        <f t="shared" ca="1" si="225"/>
        <v>1</v>
      </c>
      <c r="E454" s="13">
        <f t="shared" ca="1" si="225"/>
        <v>1</v>
      </c>
      <c r="F454" s="13">
        <f t="shared" ca="1" si="225"/>
        <v>1</v>
      </c>
      <c r="G454" s="13">
        <f t="shared" ca="1" si="225"/>
        <v>1</v>
      </c>
      <c r="H454" s="13">
        <f t="shared" si="225"/>
        <v>0</v>
      </c>
      <c r="I454" s="13">
        <f t="shared" ca="1" si="225"/>
        <v>1</v>
      </c>
      <c r="J454" s="13">
        <f t="shared" si="225"/>
        <v>0</v>
      </c>
      <c r="K454" s="13">
        <f t="shared" ca="1" si="225"/>
        <v>1</v>
      </c>
      <c r="L454" s="13">
        <f t="shared" ca="1" si="225"/>
        <v>1</v>
      </c>
      <c r="M454" s="13">
        <f t="shared" ca="1" si="225"/>
        <v>0</v>
      </c>
      <c r="N454" s="13">
        <f t="shared" si="225"/>
        <v>0</v>
      </c>
      <c r="O454" s="13">
        <f t="shared" si="225"/>
        <v>0</v>
      </c>
      <c r="P454" s="13">
        <f t="shared" ca="1" si="227"/>
        <v>7</v>
      </c>
      <c r="Q454">
        <f t="shared" si="221"/>
        <v>3</v>
      </c>
      <c r="R454" s="13" t="str">
        <f t="shared" si="226"/>
        <v>3H</v>
      </c>
      <c r="S454" s="13" t="str">
        <f t="shared" si="226"/>
        <v>3J</v>
      </c>
      <c r="T454" s="13" t="str">
        <f t="shared" si="226"/>
        <v>3B</v>
      </c>
      <c r="U454" s="13" t="str">
        <f t="shared" si="226"/>
        <v>3C</v>
      </c>
      <c r="V454" s="13" t="str">
        <f t="shared" si="226"/>
        <v>3A</v>
      </c>
      <c r="W454" s="13" t="str">
        <f t="shared" si="226"/>
        <v>3F</v>
      </c>
      <c r="X454" s="13" t="str">
        <f t="shared" si="226"/>
        <v>3D</v>
      </c>
      <c r="Y454" s="13" t="str">
        <f t="shared" si="226"/>
        <v>3I</v>
      </c>
      <c r="AA454" s="13" t="str">
        <f t="shared" ca="1" si="228"/>
        <v/>
      </c>
      <c r="AB454" s="13" t="str">
        <f t="shared" ca="1" si="229"/>
        <v/>
      </c>
      <c r="AC454" s="13" t="str">
        <f t="shared" ca="1" si="230"/>
        <v/>
      </c>
      <c r="AD454" s="13" t="str">
        <f t="shared" ca="1" si="231"/>
        <v/>
      </c>
      <c r="AE454" s="13" t="str">
        <f t="shared" ca="1" si="232"/>
        <v/>
      </c>
      <c r="AF454" s="13" t="str">
        <f t="shared" ca="1" si="233"/>
        <v/>
      </c>
      <c r="AG454" s="13" t="str">
        <f t="shared" ca="1" si="234"/>
        <v/>
      </c>
      <c r="AH454" s="13" t="str">
        <f t="shared" ca="1" si="235"/>
        <v/>
      </c>
      <c r="AJ454" s="6" t="str">
        <f t="shared" ca="1" si="236"/>
        <v>3C3H3H3H</v>
      </c>
      <c r="AK454" s="13" t="str">
        <f t="shared" ca="1" si="237"/>
        <v>3G3G3G3G</v>
      </c>
      <c r="AL454" s="13" t="str">
        <f t="shared" ca="1" si="238"/>
        <v>3B3E3B3B</v>
      </c>
      <c r="AM454" s="13" t="str">
        <f t="shared" ca="1" si="239"/>
        <v>3D3C3D3C</v>
      </c>
      <c r="AN454" s="13" t="str">
        <f t="shared" ca="1" si="240"/>
        <v>3H3A3A3A</v>
      </c>
      <c r="AO454" s="13" t="str">
        <f t="shared" ca="1" si="241"/>
        <v>3F3F3F3F</v>
      </c>
      <c r="AP454" s="13" t="str">
        <f t="shared" ca="1" si="242"/>
        <v>3E3D3E3E</v>
      </c>
      <c r="AQ454" s="58" t="str">
        <f t="shared" ca="1" si="243"/>
        <v>3I3I3I3I</v>
      </c>
    </row>
    <row r="455" spans="1:43" x14ac:dyDescent="0.2">
      <c r="A455" t="s">
        <v>1596</v>
      </c>
      <c r="D455" s="13">
        <f t="shared" ref="D455:O464" ca="1" si="244">IF(IFERROR(FIND(D$3,$A455),0)&gt;0,D$4,0)</f>
        <v>1</v>
      </c>
      <c r="E455" s="13">
        <f t="shared" ca="1" si="244"/>
        <v>1</v>
      </c>
      <c r="F455" s="13">
        <f t="shared" ca="1" si="244"/>
        <v>1</v>
      </c>
      <c r="G455" s="13">
        <f t="shared" ca="1" si="244"/>
        <v>1</v>
      </c>
      <c r="H455" s="13">
        <f t="shared" si="244"/>
        <v>0</v>
      </c>
      <c r="I455" s="13">
        <f t="shared" ca="1" si="244"/>
        <v>1</v>
      </c>
      <c r="J455" s="13">
        <f t="shared" ca="1" si="244"/>
        <v>1</v>
      </c>
      <c r="K455" s="13">
        <f t="shared" si="244"/>
        <v>0</v>
      </c>
      <c r="L455" s="13">
        <f t="shared" si="244"/>
        <v>0</v>
      </c>
      <c r="M455" s="13">
        <f t="shared" si="244"/>
        <v>0</v>
      </c>
      <c r="N455" s="13">
        <f t="shared" ca="1" si="244"/>
        <v>0</v>
      </c>
      <c r="O455" s="13">
        <f t="shared" ca="1" si="244"/>
        <v>0</v>
      </c>
      <c r="P455" s="13">
        <f t="shared" ca="1" si="227"/>
        <v>6</v>
      </c>
      <c r="Q455">
        <f t="shared" si="221"/>
        <v>3</v>
      </c>
      <c r="R455" s="13" t="str">
        <f t="shared" ref="R455:Y464" si="245">RIGHT(LEFT($A455,R$3+$Q455),2)</f>
        <v>3C</v>
      </c>
      <c r="S455" s="13" t="str">
        <f t="shared" si="245"/>
        <v>3G</v>
      </c>
      <c r="T455" s="13" t="str">
        <f t="shared" si="245"/>
        <v>3B</v>
      </c>
      <c r="U455" s="13" t="str">
        <f t="shared" si="245"/>
        <v>3D</v>
      </c>
      <c r="V455" s="13" t="str">
        <f t="shared" si="245"/>
        <v>3A</v>
      </c>
      <c r="W455" s="13" t="str">
        <f t="shared" si="245"/>
        <v>3F</v>
      </c>
      <c r="X455" s="13" t="str">
        <f t="shared" si="245"/>
        <v>3L</v>
      </c>
      <c r="Y455" s="13" t="str">
        <f t="shared" si="245"/>
        <v>3K</v>
      </c>
      <c r="AA455" s="13" t="str">
        <f t="shared" ca="1" si="228"/>
        <v/>
      </c>
      <c r="AB455" s="13" t="str">
        <f t="shared" ca="1" si="229"/>
        <v/>
      </c>
      <c r="AC455" s="13" t="str">
        <f t="shared" ca="1" si="230"/>
        <v/>
      </c>
      <c r="AD455" s="13" t="str">
        <f t="shared" ca="1" si="231"/>
        <v/>
      </c>
      <c r="AE455" s="13" t="str">
        <f t="shared" ca="1" si="232"/>
        <v/>
      </c>
      <c r="AF455" s="13" t="str">
        <f t="shared" ca="1" si="233"/>
        <v/>
      </c>
      <c r="AG455" s="13" t="str">
        <f t="shared" ca="1" si="234"/>
        <v/>
      </c>
      <c r="AH455" s="13" t="str">
        <f t="shared" ca="1" si="235"/>
        <v/>
      </c>
      <c r="AJ455" s="6" t="str">
        <f t="shared" ca="1" si="236"/>
        <v>3C3H3H3H</v>
      </c>
      <c r="AK455" s="13" t="str">
        <f t="shared" ca="1" si="237"/>
        <v>3G3G3G3G</v>
      </c>
      <c r="AL455" s="13" t="str">
        <f t="shared" ca="1" si="238"/>
        <v>3B3E3B3B</v>
      </c>
      <c r="AM455" s="13" t="str">
        <f t="shared" ca="1" si="239"/>
        <v>3D3C3D3C</v>
      </c>
      <c r="AN455" s="13" t="str">
        <f t="shared" ca="1" si="240"/>
        <v>3H3A3A3A</v>
      </c>
      <c r="AO455" s="13" t="str">
        <f t="shared" ca="1" si="241"/>
        <v>3F3F3F3F</v>
      </c>
      <c r="AP455" s="13" t="str">
        <f t="shared" ca="1" si="242"/>
        <v>3E3D3E3E</v>
      </c>
      <c r="AQ455" s="58" t="str">
        <f t="shared" ca="1" si="243"/>
        <v>3I3I3I3I</v>
      </c>
    </row>
    <row r="456" spans="1:43" x14ac:dyDescent="0.2">
      <c r="A456" t="s">
        <v>1597</v>
      </c>
      <c r="D456" s="13">
        <f t="shared" ca="1" si="244"/>
        <v>1</v>
      </c>
      <c r="E456" s="13">
        <f t="shared" ca="1" si="244"/>
        <v>1</v>
      </c>
      <c r="F456" s="13">
        <f t="shared" ca="1" si="244"/>
        <v>1</v>
      </c>
      <c r="G456" s="13">
        <f t="shared" ca="1" si="244"/>
        <v>1</v>
      </c>
      <c r="H456" s="13">
        <f t="shared" si="244"/>
        <v>0</v>
      </c>
      <c r="I456" s="13">
        <f t="shared" ca="1" si="244"/>
        <v>1</v>
      </c>
      <c r="J456" s="13">
        <f t="shared" ca="1" si="244"/>
        <v>1</v>
      </c>
      <c r="K456" s="13">
        <f t="shared" si="244"/>
        <v>0</v>
      </c>
      <c r="L456" s="13">
        <f t="shared" si="244"/>
        <v>0</v>
      </c>
      <c r="M456" s="13">
        <f t="shared" ca="1" si="244"/>
        <v>0</v>
      </c>
      <c r="N456" s="13">
        <f t="shared" si="244"/>
        <v>0</v>
      </c>
      <c r="O456" s="13">
        <f t="shared" ca="1" si="244"/>
        <v>0</v>
      </c>
      <c r="P456" s="13">
        <f t="shared" ca="1" si="227"/>
        <v>6</v>
      </c>
      <c r="Q456">
        <f t="shared" si="221"/>
        <v>3</v>
      </c>
      <c r="R456" s="13" t="str">
        <f t="shared" si="245"/>
        <v>3C</v>
      </c>
      <c r="S456" s="13" t="str">
        <f t="shared" si="245"/>
        <v>3G</v>
      </c>
      <c r="T456" s="13" t="str">
        <f t="shared" si="245"/>
        <v>3B</v>
      </c>
      <c r="U456" s="13" t="str">
        <f t="shared" si="245"/>
        <v>3D</v>
      </c>
      <c r="V456" s="13" t="str">
        <f t="shared" si="245"/>
        <v>3A</v>
      </c>
      <c r="W456" s="13" t="str">
        <f t="shared" si="245"/>
        <v>3F</v>
      </c>
      <c r="X456" s="13" t="str">
        <f t="shared" si="245"/>
        <v>3L</v>
      </c>
      <c r="Y456" s="13" t="str">
        <f t="shared" si="245"/>
        <v>3J</v>
      </c>
      <c r="AA456" s="13" t="str">
        <f t="shared" ca="1" si="228"/>
        <v/>
      </c>
      <c r="AB456" s="13" t="str">
        <f t="shared" ca="1" si="229"/>
        <v/>
      </c>
      <c r="AC456" s="13" t="str">
        <f t="shared" ca="1" si="230"/>
        <v/>
      </c>
      <c r="AD456" s="13" t="str">
        <f t="shared" ca="1" si="231"/>
        <v/>
      </c>
      <c r="AE456" s="13" t="str">
        <f t="shared" ca="1" si="232"/>
        <v/>
      </c>
      <c r="AF456" s="13" t="str">
        <f t="shared" ca="1" si="233"/>
        <v/>
      </c>
      <c r="AG456" s="13" t="str">
        <f t="shared" ca="1" si="234"/>
        <v/>
      </c>
      <c r="AH456" s="13" t="str">
        <f t="shared" ca="1" si="235"/>
        <v/>
      </c>
      <c r="AJ456" s="6" t="str">
        <f t="shared" ca="1" si="236"/>
        <v>3C3H3H3H</v>
      </c>
      <c r="AK456" s="13" t="str">
        <f t="shared" ca="1" si="237"/>
        <v>3G3G3G3G</v>
      </c>
      <c r="AL456" s="13" t="str">
        <f t="shared" ca="1" si="238"/>
        <v>3B3E3B3B</v>
      </c>
      <c r="AM456" s="13" t="str">
        <f t="shared" ca="1" si="239"/>
        <v>3D3C3D3C</v>
      </c>
      <c r="AN456" s="13" t="str">
        <f t="shared" ca="1" si="240"/>
        <v>3H3A3A3A</v>
      </c>
      <c r="AO456" s="13" t="str">
        <f t="shared" ca="1" si="241"/>
        <v>3F3F3F3F</v>
      </c>
      <c r="AP456" s="13" t="str">
        <f t="shared" ca="1" si="242"/>
        <v>3E3D3E3E</v>
      </c>
      <c r="AQ456" s="58" t="str">
        <f t="shared" ca="1" si="243"/>
        <v>3I3I3I3I</v>
      </c>
    </row>
    <row r="457" spans="1:43" x14ac:dyDescent="0.2">
      <c r="A457" t="s">
        <v>1598</v>
      </c>
      <c r="D457" s="13">
        <f t="shared" ca="1" si="244"/>
        <v>1</v>
      </c>
      <c r="E457" s="13">
        <f t="shared" ca="1" si="244"/>
        <v>1</v>
      </c>
      <c r="F457" s="13">
        <f t="shared" ca="1" si="244"/>
        <v>1</v>
      </c>
      <c r="G457" s="13">
        <f t="shared" ca="1" si="244"/>
        <v>1</v>
      </c>
      <c r="H457" s="13">
        <f t="shared" si="244"/>
        <v>0</v>
      </c>
      <c r="I457" s="13">
        <f t="shared" ca="1" si="244"/>
        <v>1</v>
      </c>
      <c r="J457" s="13">
        <f t="shared" ca="1" si="244"/>
        <v>1</v>
      </c>
      <c r="K457" s="13">
        <f t="shared" si="244"/>
        <v>0</v>
      </c>
      <c r="L457" s="13">
        <f t="shared" si="244"/>
        <v>0</v>
      </c>
      <c r="M457" s="13">
        <f t="shared" ca="1" si="244"/>
        <v>0</v>
      </c>
      <c r="N457" s="13">
        <f t="shared" ca="1" si="244"/>
        <v>0</v>
      </c>
      <c r="O457" s="13">
        <f t="shared" si="244"/>
        <v>0</v>
      </c>
      <c r="P457" s="13">
        <f t="shared" ca="1" si="227"/>
        <v>6</v>
      </c>
      <c r="Q457">
        <f t="shared" si="221"/>
        <v>3</v>
      </c>
      <c r="R457" s="13" t="str">
        <f t="shared" si="245"/>
        <v>3C</v>
      </c>
      <c r="S457" s="13" t="str">
        <f t="shared" si="245"/>
        <v>3G</v>
      </c>
      <c r="T457" s="13" t="str">
        <f t="shared" si="245"/>
        <v>3B</v>
      </c>
      <c r="U457" s="13" t="str">
        <f t="shared" si="245"/>
        <v>3D</v>
      </c>
      <c r="V457" s="13" t="str">
        <f t="shared" si="245"/>
        <v>3A</v>
      </c>
      <c r="W457" s="13" t="str">
        <f t="shared" si="245"/>
        <v>3F</v>
      </c>
      <c r="X457" s="13" t="str">
        <f t="shared" si="245"/>
        <v>3J</v>
      </c>
      <c r="Y457" s="13" t="str">
        <f t="shared" si="245"/>
        <v>3K</v>
      </c>
      <c r="AA457" s="13" t="str">
        <f t="shared" ca="1" si="228"/>
        <v/>
      </c>
      <c r="AB457" s="13" t="str">
        <f t="shared" ca="1" si="229"/>
        <v/>
      </c>
      <c r="AC457" s="13" t="str">
        <f t="shared" ca="1" si="230"/>
        <v/>
      </c>
      <c r="AD457" s="13" t="str">
        <f t="shared" ca="1" si="231"/>
        <v/>
      </c>
      <c r="AE457" s="13" t="str">
        <f t="shared" ca="1" si="232"/>
        <v/>
      </c>
      <c r="AF457" s="13" t="str">
        <f t="shared" ca="1" si="233"/>
        <v/>
      </c>
      <c r="AG457" s="13" t="str">
        <f t="shared" ca="1" si="234"/>
        <v/>
      </c>
      <c r="AH457" s="13" t="str">
        <f t="shared" ca="1" si="235"/>
        <v/>
      </c>
      <c r="AJ457" s="6" t="str">
        <f t="shared" ca="1" si="236"/>
        <v>3C3H3H3H</v>
      </c>
      <c r="AK457" s="13" t="str">
        <f t="shared" ca="1" si="237"/>
        <v>3G3G3G3G</v>
      </c>
      <c r="AL457" s="13" t="str">
        <f t="shared" ca="1" si="238"/>
        <v>3B3E3B3B</v>
      </c>
      <c r="AM457" s="13" t="str">
        <f t="shared" ca="1" si="239"/>
        <v>3D3C3D3C</v>
      </c>
      <c r="AN457" s="13" t="str">
        <f t="shared" ca="1" si="240"/>
        <v>3H3A3A3A</v>
      </c>
      <c r="AO457" s="13" t="str">
        <f t="shared" ca="1" si="241"/>
        <v>3F3F3F3F</v>
      </c>
      <c r="AP457" s="13" t="str">
        <f t="shared" ca="1" si="242"/>
        <v>3E3D3E3E</v>
      </c>
      <c r="AQ457" s="58" t="str">
        <f t="shared" ca="1" si="243"/>
        <v>3I3I3I3I</v>
      </c>
    </row>
    <row r="458" spans="1:43" x14ac:dyDescent="0.2">
      <c r="A458" t="s">
        <v>1599</v>
      </c>
      <c r="D458" s="13">
        <f t="shared" ca="1" si="244"/>
        <v>1</v>
      </c>
      <c r="E458" s="13">
        <f t="shared" ca="1" si="244"/>
        <v>1</v>
      </c>
      <c r="F458" s="13">
        <f t="shared" ca="1" si="244"/>
        <v>1</v>
      </c>
      <c r="G458" s="13">
        <f t="shared" ca="1" si="244"/>
        <v>1</v>
      </c>
      <c r="H458" s="13">
        <f t="shared" si="244"/>
        <v>0</v>
      </c>
      <c r="I458" s="13">
        <f t="shared" ca="1" si="244"/>
        <v>1</v>
      </c>
      <c r="J458" s="13">
        <f t="shared" ca="1" si="244"/>
        <v>1</v>
      </c>
      <c r="K458" s="13">
        <f t="shared" si="244"/>
        <v>0</v>
      </c>
      <c r="L458" s="13">
        <f t="shared" ca="1" si="244"/>
        <v>1</v>
      </c>
      <c r="M458" s="13">
        <f t="shared" si="244"/>
        <v>0</v>
      </c>
      <c r="N458" s="13">
        <f t="shared" si="244"/>
        <v>0</v>
      </c>
      <c r="O458" s="13">
        <f t="shared" ca="1" si="244"/>
        <v>0</v>
      </c>
      <c r="P458" s="13">
        <f t="shared" ca="1" si="227"/>
        <v>7</v>
      </c>
      <c r="Q458">
        <f t="shared" si="221"/>
        <v>3</v>
      </c>
      <c r="R458" s="13" t="str">
        <f t="shared" si="245"/>
        <v>3C</v>
      </c>
      <c r="S458" s="13" t="str">
        <f t="shared" si="245"/>
        <v>3G</v>
      </c>
      <c r="T458" s="13" t="str">
        <f t="shared" si="245"/>
        <v>3B</v>
      </c>
      <c r="U458" s="13" t="str">
        <f t="shared" si="245"/>
        <v>3D</v>
      </c>
      <c r="V458" s="13" t="str">
        <f t="shared" si="245"/>
        <v>3A</v>
      </c>
      <c r="W458" s="13" t="str">
        <f t="shared" si="245"/>
        <v>3F</v>
      </c>
      <c r="X458" s="13" t="str">
        <f t="shared" si="245"/>
        <v>3L</v>
      </c>
      <c r="Y458" s="13" t="str">
        <f t="shared" si="245"/>
        <v>3I</v>
      </c>
      <c r="AA458" s="13" t="str">
        <f t="shared" ca="1" si="228"/>
        <v/>
      </c>
      <c r="AB458" s="13" t="str">
        <f t="shared" ca="1" si="229"/>
        <v/>
      </c>
      <c r="AC458" s="13" t="str">
        <f t="shared" ca="1" si="230"/>
        <v/>
      </c>
      <c r="AD458" s="13" t="str">
        <f t="shared" ca="1" si="231"/>
        <v/>
      </c>
      <c r="AE458" s="13" t="str">
        <f t="shared" ca="1" si="232"/>
        <v/>
      </c>
      <c r="AF458" s="13" t="str">
        <f t="shared" ca="1" si="233"/>
        <v/>
      </c>
      <c r="AG458" s="13" t="str">
        <f t="shared" ca="1" si="234"/>
        <v/>
      </c>
      <c r="AH458" s="13" t="str">
        <f t="shared" ca="1" si="235"/>
        <v/>
      </c>
      <c r="AJ458" s="6" t="str">
        <f t="shared" ca="1" si="236"/>
        <v>3C3H3H3H</v>
      </c>
      <c r="AK458" s="13" t="str">
        <f t="shared" ca="1" si="237"/>
        <v>3G3G3G3G</v>
      </c>
      <c r="AL458" s="13" t="str">
        <f t="shared" ca="1" si="238"/>
        <v>3B3E3B3B</v>
      </c>
      <c r="AM458" s="13" t="str">
        <f t="shared" ca="1" si="239"/>
        <v>3D3C3D3C</v>
      </c>
      <c r="AN458" s="13" t="str">
        <f t="shared" ca="1" si="240"/>
        <v>3H3A3A3A</v>
      </c>
      <c r="AO458" s="13" t="str">
        <f t="shared" ca="1" si="241"/>
        <v>3F3F3F3F</v>
      </c>
      <c r="AP458" s="13" t="str">
        <f t="shared" ca="1" si="242"/>
        <v>3E3D3E3E</v>
      </c>
      <c r="AQ458" s="58" t="str">
        <f t="shared" ca="1" si="243"/>
        <v>3I3I3I3I</v>
      </c>
    </row>
    <row r="459" spans="1:43" x14ac:dyDescent="0.2">
      <c r="A459" t="s">
        <v>1600</v>
      </c>
      <c r="D459" s="13">
        <f t="shared" ca="1" si="244"/>
        <v>1</v>
      </c>
      <c r="E459" s="13">
        <f t="shared" ca="1" si="244"/>
        <v>1</v>
      </c>
      <c r="F459" s="13">
        <f t="shared" ca="1" si="244"/>
        <v>1</v>
      </c>
      <c r="G459" s="13">
        <f t="shared" ca="1" si="244"/>
        <v>1</v>
      </c>
      <c r="H459" s="13">
        <f t="shared" si="244"/>
        <v>0</v>
      </c>
      <c r="I459" s="13">
        <f t="shared" ca="1" si="244"/>
        <v>1</v>
      </c>
      <c r="J459" s="13">
        <f t="shared" ca="1" si="244"/>
        <v>1</v>
      </c>
      <c r="K459" s="13">
        <f t="shared" si="244"/>
        <v>0</v>
      </c>
      <c r="L459" s="13">
        <f t="shared" ca="1" si="244"/>
        <v>1</v>
      </c>
      <c r="M459" s="13">
        <f t="shared" si="244"/>
        <v>0</v>
      </c>
      <c r="N459" s="13">
        <f t="shared" ca="1" si="244"/>
        <v>0</v>
      </c>
      <c r="O459" s="13">
        <f t="shared" si="244"/>
        <v>0</v>
      </c>
      <c r="P459" s="13">
        <f t="shared" ca="1" si="227"/>
        <v>7</v>
      </c>
      <c r="Q459">
        <f t="shared" si="221"/>
        <v>3</v>
      </c>
      <c r="R459" s="13" t="str">
        <f t="shared" si="245"/>
        <v>3C</v>
      </c>
      <c r="S459" s="13" t="str">
        <f t="shared" si="245"/>
        <v>3G</v>
      </c>
      <c r="T459" s="13" t="str">
        <f t="shared" si="245"/>
        <v>3B</v>
      </c>
      <c r="U459" s="13" t="str">
        <f t="shared" si="245"/>
        <v>3D</v>
      </c>
      <c r="V459" s="13" t="str">
        <f t="shared" si="245"/>
        <v>3A</v>
      </c>
      <c r="W459" s="13" t="str">
        <f t="shared" si="245"/>
        <v>3F</v>
      </c>
      <c r="X459" s="13" t="str">
        <f t="shared" si="245"/>
        <v>3I</v>
      </c>
      <c r="Y459" s="13" t="str">
        <f t="shared" si="245"/>
        <v>3K</v>
      </c>
      <c r="AA459" s="13" t="str">
        <f t="shared" ca="1" si="228"/>
        <v/>
      </c>
      <c r="AB459" s="13" t="str">
        <f t="shared" ca="1" si="229"/>
        <v/>
      </c>
      <c r="AC459" s="13" t="str">
        <f t="shared" ca="1" si="230"/>
        <v/>
      </c>
      <c r="AD459" s="13" t="str">
        <f t="shared" ca="1" si="231"/>
        <v/>
      </c>
      <c r="AE459" s="13" t="str">
        <f t="shared" ca="1" si="232"/>
        <v/>
      </c>
      <c r="AF459" s="13" t="str">
        <f t="shared" ca="1" si="233"/>
        <v/>
      </c>
      <c r="AG459" s="13" t="str">
        <f t="shared" ca="1" si="234"/>
        <v/>
      </c>
      <c r="AH459" s="13" t="str">
        <f t="shared" ca="1" si="235"/>
        <v/>
      </c>
      <c r="AJ459" s="6" t="str">
        <f t="shared" ca="1" si="236"/>
        <v>3C3H3H3H</v>
      </c>
      <c r="AK459" s="13" t="str">
        <f t="shared" ca="1" si="237"/>
        <v>3G3G3G3G</v>
      </c>
      <c r="AL459" s="13" t="str">
        <f t="shared" ca="1" si="238"/>
        <v>3B3E3B3B</v>
      </c>
      <c r="AM459" s="13" t="str">
        <f t="shared" ca="1" si="239"/>
        <v>3D3C3D3C</v>
      </c>
      <c r="AN459" s="13" t="str">
        <f t="shared" ca="1" si="240"/>
        <v>3H3A3A3A</v>
      </c>
      <c r="AO459" s="13" t="str">
        <f t="shared" ca="1" si="241"/>
        <v>3F3F3F3F</v>
      </c>
      <c r="AP459" s="13" t="str">
        <f t="shared" ca="1" si="242"/>
        <v>3E3D3E3E</v>
      </c>
      <c r="AQ459" s="58" t="str">
        <f t="shared" ca="1" si="243"/>
        <v>3I3I3I3I</v>
      </c>
    </row>
    <row r="460" spans="1:43" x14ac:dyDescent="0.2">
      <c r="A460" t="s">
        <v>1601</v>
      </c>
      <c r="D460" s="13">
        <f t="shared" ca="1" si="244"/>
        <v>1</v>
      </c>
      <c r="E460" s="13">
        <f t="shared" ca="1" si="244"/>
        <v>1</v>
      </c>
      <c r="F460" s="13">
        <f t="shared" ca="1" si="244"/>
        <v>1</v>
      </c>
      <c r="G460" s="13">
        <f t="shared" ca="1" si="244"/>
        <v>1</v>
      </c>
      <c r="H460" s="13">
        <f t="shared" si="244"/>
        <v>0</v>
      </c>
      <c r="I460" s="13">
        <f t="shared" ca="1" si="244"/>
        <v>1</v>
      </c>
      <c r="J460" s="13">
        <f t="shared" ca="1" si="244"/>
        <v>1</v>
      </c>
      <c r="K460" s="13">
        <f t="shared" si="244"/>
        <v>0</v>
      </c>
      <c r="L460" s="13">
        <f t="shared" ca="1" si="244"/>
        <v>1</v>
      </c>
      <c r="M460" s="13">
        <f t="shared" ca="1" si="244"/>
        <v>0</v>
      </c>
      <c r="N460" s="13">
        <f t="shared" si="244"/>
        <v>0</v>
      </c>
      <c r="O460" s="13">
        <f t="shared" si="244"/>
        <v>0</v>
      </c>
      <c r="P460" s="13">
        <f t="shared" ca="1" si="227"/>
        <v>7</v>
      </c>
      <c r="Q460">
        <f t="shared" si="221"/>
        <v>3</v>
      </c>
      <c r="R460" s="13" t="str">
        <f t="shared" si="245"/>
        <v>3C</v>
      </c>
      <c r="S460" s="13" t="str">
        <f t="shared" si="245"/>
        <v>3G</v>
      </c>
      <c r="T460" s="13" t="str">
        <f t="shared" si="245"/>
        <v>3B</v>
      </c>
      <c r="U460" s="13" t="str">
        <f t="shared" si="245"/>
        <v>3D</v>
      </c>
      <c r="V460" s="13" t="str">
        <f t="shared" si="245"/>
        <v>3A</v>
      </c>
      <c r="W460" s="13" t="str">
        <f t="shared" si="245"/>
        <v>3F</v>
      </c>
      <c r="X460" s="13" t="str">
        <f t="shared" si="245"/>
        <v>3I</v>
      </c>
      <c r="Y460" s="13" t="str">
        <f t="shared" si="245"/>
        <v>3J</v>
      </c>
      <c r="AA460" s="13" t="str">
        <f t="shared" ca="1" si="228"/>
        <v/>
      </c>
      <c r="AB460" s="13" t="str">
        <f t="shared" ca="1" si="229"/>
        <v/>
      </c>
      <c r="AC460" s="13" t="str">
        <f t="shared" ca="1" si="230"/>
        <v/>
      </c>
      <c r="AD460" s="13" t="str">
        <f t="shared" ca="1" si="231"/>
        <v/>
      </c>
      <c r="AE460" s="13" t="str">
        <f t="shared" ca="1" si="232"/>
        <v/>
      </c>
      <c r="AF460" s="13" t="str">
        <f t="shared" ca="1" si="233"/>
        <v/>
      </c>
      <c r="AG460" s="13" t="str">
        <f t="shared" ca="1" si="234"/>
        <v/>
      </c>
      <c r="AH460" s="13" t="str">
        <f t="shared" ca="1" si="235"/>
        <v/>
      </c>
      <c r="AJ460" s="6" t="str">
        <f t="shared" ca="1" si="236"/>
        <v>3C3H3H3H</v>
      </c>
      <c r="AK460" s="13" t="str">
        <f t="shared" ca="1" si="237"/>
        <v>3G3G3G3G</v>
      </c>
      <c r="AL460" s="13" t="str">
        <f t="shared" ca="1" si="238"/>
        <v>3B3E3B3B</v>
      </c>
      <c r="AM460" s="13" t="str">
        <f t="shared" ca="1" si="239"/>
        <v>3D3C3D3C</v>
      </c>
      <c r="AN460" s="13" t="str">
        <f t="shared" ca="1" si="240"/>
        <v>3H3A3A3A</v>
      </c>
      <c r="AO460" s="13" t="str">
        <f t="shared" ca="1" si="241"/>
        <v>3F3F3F3F</v>
      </c>
      <c r="AP460" s="13" t="str">
        <f t="shared" ca="1" si="242"/>
        <v>3E3D3E3E</v>
      </c>
      <c r="AQ460" s="58" t="str">
        <f t="shared" ca="1" si="243"/>
        <v>3I3I3I3I</v>
      </c>
    </row>
    <row r="461" spans="1:43" x14ac:dyDescent="0.2">
      <c r="A461" t="s">
        <v>1602</v>
      </c>
      <c r="D461" s="13">
        <f t="shared" ca="1" si="244"/>
        <v>1</v>
      </c>
      <c r="E461" s="13">
        <f t="shared" ca="1" si="244"/>
        <v>1</v>
      </c>
      <c r="F461" s="13">
        <f t="shared" ca="1" si="244"/>
        <v>1</v>
      </c>
      <c r="G461" s="13">
        <f t="shared" ca="1" si="244"/>
        <v>1</v>
      </c>
      <c r="H461" s="13">
        <f t="shared" si="244"/>
        <v>0</v>
      </c>
      <c r="I461" s="13">
        <f t="shared" ca="1" si="244"/>
        <v>1</v>
      </c>
      <c r="J461" s="13">
        <f t="shared" ca="1" si="244"/>
        <v>1</v>
      </c>
      <c r="K461" s="13">
        <f t="shared" ca="1" si="244"/>
        <v>1</v>
      </c>
      <c r="L461" s="13">
        <f t="shared" si="244"/>
        <v>0</v>
      </c>
      <c r="M461" s="13">
        <f t="shared" si="244"/>
        <v>0</v>
      </c>
      <c r="N461" s="13">
        <f t="shared" si="244"/>
        <v>0</v>
      </c>
      <c r="O461" s="13">
        <f t="shared" ca="1" si="244"/>
        <v>0</v>
      </c>
      <c r="P461" s="13">
        <f t="shared" ca="1" si="227"/>
        <v>7</v>
      </c>
      <c r="Q461">
        <f t="shared" si="221"/>
        <v>3</v>
      </c>
      <c r="R461" s="13" t="str">
        <f t="shared" si="245"/>
        <v>3C</v>
      </c>
      <c r="S461" s="13" t="str">
        <f t="shared" si="245"/>
        <v>3G</v>
      </c>
      <c r="T461" s="13" t="str">
        <f t="shared" si="245"/>
        <v>3B</v>
      </c>
      <c r="U461" s="13" t="str">
        <f t="shared" si="245"/>
        <v>3D</v>
      </c>
      <c r="V461" s="13" t="str">
        <f t="shared" si="245"/>
        <v>3A</v>
      </c>
      <c r="W461" s="13" t="str">
        <f t="shared" si="245"/>
        <v>3F</v>
      </c>
      <c r="X461" s="13" t="str">
        <f t="shared" si="245"/>
        <v>3L</v>
      </c>
      <c r="Y461" s="13" t="str">
        <f t="shared" si="245"/>
        <v>3H</v>
      </c>
      <c r="AA461" s="13" t="str">
        <f t="shared" ca="1" si="228"/>
        <v/>
      </c>
      <c r="AB461" s="13" t="str">
        <f t="shared" ca="1" si="229"/>
        <v/>
      </c>
      <c r="AC461" s="13" t="str">
        <f t="shared" ca="1" si="230"/>
        <v/>
      </c>
      <c r="AD461" s="13" t="str">
        <f t="shared" ca="1" si="231"/>
        <v/>
      </c>
      <c r="AE461" s="13" t="str">
        <f t="shared" ca="1" si="232"/>
        <v/>
      </c>
      <c r="AF461" s="13" t="str">
        <f t="shared" ca="1" si="233"/>
        <v/>
      </c>
      <c r="AG461" s="13" t="str">
        <f t="shared" ca="1" si="234"/>
        <v/>
      </c>
      <c r="AH461" s="13" t="str">
        <f t="shared" ca="1" si="235"/>
        <v/>
      </c>
      <c r="AJ461" s="6" t="str">
        <f t="shared" ca="1" si="236"/>
        <v>3C3H3H3H</v>
      </c>
      <c r="AK461" s="13" t="str">
        <f t="shared" ca="1" si="237"/>
        <v>3G3G3G3G</v>
      </c>
      <c r="AL461" s="13" t="str">
        <f t="shared" ca="1" si="238"/>
        <v>3B3E3B3B</v>
      </c>
      <c r="AM461" s="13" t="str">
        <f t="shared" ca="1" si="239"/>
        <v>3D3C3D3C</v>
      </c>
      <c r="AN461" s="13" t="str">
        <f t="shared" ca="1" si="240"/>
        <v>3H3A3A3A</v>
      </c>
      <c r="AO461" s="13" t="str">
        <f t="shared" ca="1" si="241"/>
        <v>3F3F3F3F</v>
      </c>
      <c r="AP461" s="13" t="str">
        <f t="shared" ca="1" si="242"/>
        <v>3E3D3E3E</v>
      </c>
      <c r="AQ461" s="58" t="str">
        <f t="shared" ca="1" si="243"/>
        <v>3I3I3I3I</v>
      </c>
    </row>
    <row r="462" spans="1:43" x14ac:dyDescent="0.2">
      <c r="A462" t="s">
        <v>1603</v>
      </c>
      <c r="D462" s="13">
        <f t="shared" ca="1" si="244"/>
        <v>1</v>
      </c>
      <c r="E462" s="13">
        <f t="shared" ca="1" si="244"/>
        <v>1</v>
      </c>
      <c r="F462" s="13">
        <f t="shared" ca="1" si="244"/>
        <v>1</v>
      </c>
      <c r="G462" s="13">
        <f t="shared" ca="1" si="244"/>
        <v>1</v>
      </c>
      <c r="H462" s="13">
        <f t="shared" si="244"/>
        <v>0</v>
      </c>
      <c r="I462" s="13">
        <f t="shared" ca="1" si="244"/>
        <v>1</v>
      </c>
      <c r="J462" s="13">
        <f t="shared" ca="1" si="244"/>
        <v>1</v>
      </c>
      <c r="K462" s="13">
        <f t="shared" ca="1" si="244"/>
        <v>1</v>
      </c>
      <c r="L462" s="13">
        <f t="shared" si="244"/>
        <v>0</v>
      </c>
      <c r="M462" s="13">
        <f t="shared" si="244"/>
        <v>0</v>
      </c>
      <c r="N462" s="13">
        <f t="shared" ca="1" si="244"/>
        <v>0</v>
      </c>
      <c r="O462" s="13">
        <f t="shared" si="244"/>
        <v>0</v>
      </c>
      <c r="P462" s="13">
        <f t="shared" ca="1" si="227"/>
        <v>7</v>
      </c>
      <c r="Q462">
        <f t="shared" si="221"/>
        <v>3</v>
      </c>
      <c r="R462" s="13" t="str">
        <f t="shared" si="245"/>
        <v>3H</v>
      </c>
      <c r="S462" s="13" t="str">
        <f t="shared" si="245"/>
        <v>3G</v>
      </c>
      <c r="T462" s="13" t="str">
        <f t="shared" si="245"/>
        <v>3B</v>
      </c>
      <c r="U462" s="13" t="str">
        <f t="shared" si="245"/>
        <v>3C</v>
      </c>
      <c r="V462" s="13" t="str">
        <f t="shared" si="245"/>
        <v>3A</v>
      </c>
      <c r="W462" s="13" t="str">
        <f t="shared" si="245"/>
        <v>3F</v>
      </c>
      <c r="X462" s="13" t="str">
        <f t="shared" si="245"/>
        <v>3D</v>
      </c>
      <c r="Y462" s="13" t="str">
        <f t="shared" si="245"/>
        <v>3K</v>
      </c>
      <c r="AA462" s="13" t="str">
        <f t="shared" ca="1" si="228"/>
        <v/>
      </c>
      <c r="AB462" s="13" t="str">
        <f t="shared" ca="1" si="229"/>
        <v/>
      </c>
      <c r="AC462" s="13" t="str">
        <f t="shared" ca="1" si="230"/>
        <v/>
      </c>
      <c r="AD462" s="13" t="str">
        <f t="shared" ca="1" si="231"/>
        <v/>
      </c>
      <c r="AE462" s="13" t="str">
        <f t="shared" ca="1" si="232"/>
        <v/>
      </c>
      <c r="AF462" s="13" t="str">
        <f t="shared" ca="1" si="233"/>
        <v/>
      </c>
      <c r="AG462" s="13" t="str">
        <f t="shared" ca="1" si="234"/>
        <v/>
      </c>
      <c r="AH462" s="13" t="str">
        <f t="shared" ca="1" si="235"/>
        <v/>
      </c>
      <c r="AJ462" s="6" t="str">
        <f t="shared" ca="1" si="236"/>
        <v>3C3H3H3H</v>
      </c>
      <c r="AK462" s="13" t="str">
        <f t="shared" ca="1" si="237"/>
        <v>3G3G3G3G</v>
      </c>
      <c r="AL462" s="13" t="str">
        <f t="shared" ca="1" si="238"/>
        <v>3B3E3B3B</v>
      </c>
      <c r="AM462" s="13" t="str">
        <f t="shared" ca="1" si="239"/>
        <v>3D3C3D3C</v>
      </c>
      <c r="AN462" s="13" t="str">
        <f t="shared" ca="1" si="240"/>
        <v>3H3A3A3A</v>
      </c>
      <c r="AO462" s="13" t="str">
        <f t="shared" ca="1" si="241"/>
        <v>3F3F3F3F</v>
      </c>
      <c r="AP462" s="13" t="str">
        <f t="shared" ca="1" si="242"/>
        <v>3E3D3E3E</v>
      </c>
      <c r="AQ462" s="58" t="str">
        <f t="shared" ca="1" si="243"/>
        <v>3I3I3I3I</v>
      </c>
    </row>
    <row r="463" spans="1:43" x14ac:dyDescent="0.2">
      <c r="A463" t="s">
        <v>1604</v>
      </c>
      <c r="D463" s="13">
        <f t="shared" ca="1" si="244"/>
        <v>1</v>
      </c>
      <c r="E463" s="13">
        <f t="shared" ca="1" si="244"/>
        <v>1</v>
      </c>
      <c r="F463" s="13">
        <f t="shared" ca="1" si="244"/>
        <v>1</v>
      </c>
      <c r="G463" s="13">
        <f t="shared" ca="1" si="244"/>
        <v>1</v>
      </c>
      <c r="H463" s="13">
        <f t="shared" si="244"/>
        <v>0</v>
      </c>
      <c r="I463" s="13">
        <f t="shared" ca="1" si="244"/>
        <v>1</v>
      </c>
      <c r="J463" s="13">
        <f t="shared" ca="1" si="244"/>
        <v>1</v>
      </c>
      <c r="K463" s="13">
        <f t="shared" ca="1" si="244"/>
        <v>1</v>
      </c>
      <c r="L463" s="13">
        <f t="shared" si="244"/>
        <v>0</v>
      </c>
      <c r="M463" s="13">
        <f t="shared" ca="1" si="244"/>
        <v>0</v>
      </c>
      <c r="N463" s="13">
        <f t="shared" si="244"/>
        <v>0</v>
      </c>
      <c r="O463" s="13">
        <f t="shared" si="244"/>
        <v>0</v>
      </c>
      <c r="P463" s="13">
        <f t="shared" ca="1" si="227"/>
        <v>7</v>
      </c>
      <c r="Q463">
        <f t="shared" si="221"/>
        <v>3</v>
      </c>
      <c r="R463" s="13" t="str">
        <f t="shared" si="245"/>
        <v>3H</v>
      </c>
      <c r="S463" s="13" t="str">
        <f t="shared" si="245"/>
        <v>3G</v>
      </c>
      <c r="T463" s="13" t="str">
        <f t="shared" si="245"/>
        <v>3B</v>
      </c>
      <c r="U463" s="13" t="str">
        <f t="shared" si="245"/>
        <v>3C</v>
      </c>
      <c r="V463" s="13" t="str">
        <f t="shared" si="245"/>
        <v>3A</v>
      </c>
      <c r="W463" s="13" t="str">
        <f t="shared" si="245"/>
        <v>3F</v>
      </c>
      <c r="X463" s="13" t="str">
        <f t="shared" si="245"/>
        <v>3D</v>
      </c>
      <c r="Y463" s="13" t="str">
        <f t="shared" si="245"/>
        <v>3J</v>
      </c>
      <c r="AA463" s="13" t="str">
        <f t="shared" ca="1" si="228"/>
        <v/>
      </c>
      <c r="AB463" s="13" t="str">
        <f t="shared" ca="1" si="229"/>
        <v/>
      </c>
      <c r="AC463" s="13" t="str">
        <f t="shared" ca="1" si="230"/>
        <v/>
      </c>
      <c r="AD463" s="13" t="str">
        <f t="shared" ca="1" si="231"/>
        <v/>
      </c>
      <c r="AE463" s="13" t="str">
        <f t="shared" ca="1" si="232"/>
        <v/>
      </c>
      <c r="AF463" s="13" t="str">
        <f t="shared" ca="1" si="233"/>
        <v/>
      </c>
      <c r="AG463" s="13" t="str">
        <f t="shared" ca="1" si="234"/>
        <v/>
      </c>
      <c r="AH463" s="13" t="str">
        <f t="shared" ca="1" si="235"/>
        <v/>
      </c>
      <c r="AJ463" s="6" t="str">
        <f t="shared" ca="1" si="236"/>
        <v>3C3H3H3H</v>
      </c>
      <c r="AK463" s="13" t="str">
        <f t="shared" ca="1" si="237"/>
        <v>3G3G3G3G</v>
      </c>
      <c r="AL463" s="13" t="str">
        <f t="shared" ca="1" si="238"/>
        <v>3B3E3B3B</v>
      </c>
      <c r="AM463" s="13" t="str">
        <f t="shared" ca="1" si="239"/>
        <v>3D3C3D3C</v>
      </c>
      <c r="AN463" s="13" t="str">
        <f t="shared" ca="1" si="240"/>
        <v>3H3A3A3A</v>
      </c>
      <c r="AO463" s="13" t="str">
        <f t="shared" ca="1" si="241"/>
        <v>3F3F3F3F</v>
      </c>
      <c r="AP463" s="13" t="str">
        <f t="shared" ca="1" si="242"/>
        <v>3E3D3E3E</v>
      </c>
      <c r="AQ463" s="58" t="str">
        <f t="shared" ca="1" si="243"/>
        <v>3I3I3I3I</v>
      </c>
    </row>
    <row r="464" spans="1:43" x14ac:dyDescent="0.2">
      <c r="A464" t="s">
        <v>1605</v>
      </c>
      <c r="D464" s="13">
        <f t="shared" ca="1" si="244"/>
        <v>1</v>
      </c>
      <c r="E464" s="13">
        <f t="shared" ca="1" si="244"/>
        <v>1</v>
      </c>
      <c r="F464" s="13">
        <f t="shared" ca="1" si="244"/>
        <v>1</v>
      </c>
      <c r="G464" s="13">
        <f t="shared" ca="1" si="244"/>
        <v>1</v>
      </c>
      <c r="H464" s="13">
        <f t="shared" si="244"/>
        <v>0</v>
      </c>
      <c r="I464" s="13">
        <f t="shared" ca="1" si="244"/>
        <v>1</v>
      </c>
      <c r="J464" s="13">
        <f t="shared" ca="1" si="244"/>
        <v>1</v>
      </c>
      <c r="K464" s="13">
        <f t="shared" ca="1" si="244"/>
        <v>1</v>
      </c>
      <c r="L464" s="13">
        <f t="shared" ca="1" si="244"/>
        <v>1</v>
      </c>
      <c r="M464" s="13">
        <f t="shared" si="244"/>
        <v>0</v>
      </c>
      <c r="N464" s="13">
        <f t="shared" si="244"/>
        <v>0</v>
      </c>
      <c r="O464" s="13">
        <f t="shared" si="244"/>
        <v>0</v>
      </c>
      <c r="P464" s="13">
        <f t="shared" ca="1" si="227"/>
        <v>8</v>
      </c>
      <c r="Q464">
        <f t="shared" si="221"/>
        <v>3</v>
      </c>
      <c r="R464" s="13" t="str">
        <f t="shared" si="245"/>
        <v>3H</v>
      </c>
      <c r="S464" s="13" t="str">
        <f t="shared" si="245"/>
        <v>3G</v>
      </c>
      <c r="T464" s="13" t="str">
        <f t="shared" si="245"/>
        <v>3B</v>
      </c>
      <c r="U464" s="13" t="str">
        <f t="shared" si="245"/>
        <v>3C</v>
      </c>
      <c r="V464" s="13" t="str">
        <f t="shared" si="245"/>
        <v>3A</v>
      </c>
      <c r="W464" s="13" t="str">
        <f t="shared" si="245"/>
        <v>3F</v>
      </c>
      <c r="X464" s="13" t="str">
        <f t="shared" si="245"/>
        <v>3D</v>
      </c>
      <c r="Y464" s="13" t="str">
        <f t="shared" si="245"/>
        <v>3I</v>
      </c>
      <c r="AA464" s="13" t="str">
        <f t="shared" ca="1" si="228"/>
        <v>3H</v>
      </c>
      <c r="AB464" s="13" t="str">
        <f t="shared" ca="1" si="229"/>
        <v>3G</v>
      </c>
      <c r="AC464" s="13" t="str">
        <f t="shared" ca="1" si="230"/>
        <v>3B</v>
      </c>
      <c r="AD464" s="13" t="str">
        <f t="shared" ca="1" si="231"/>
        <v>3C</v>
      </c>
      <c r="AE464" s="13" t="str">
        <f t="shared" ca="1" si="232"/>
        <v>3A</v>
      </c>
      <c r="AF464" s="13" t="str">
        <f t="shared" ca="1" si="233"/>
        <v>3F</v>
      </c>
      <c r="AG464" s="13" t="str">
        <f t="shared" ca="1" si="234"/>
        <v>3D</v>
      </c>
      <c r="AH464" s="13" t="str">
        <f t="shared" ca="1" si="235"/>
        <v>3I</v>
      </c>
      <c r="AJ464" s="6" t="str">
        <f t="shared" ca="1" si="236"/>
        <v>3C3H3H3H3H</v>
      </c>
      <c r="AK464" s="13" t="str">
        <f t="shared" ca="1" si="237"/>
        <v>3G3G3G3G3G</v>
      </c>
      <c r="AL464" s="13" t="str">
        <f t="shared" ca="1" si="238"/>
        <v>3B3E3B3B3B</v>
      </c>
      <c r="AM464" s="13" t="str">
        <f t="shared" ca="1" si="239"/>
        <v>3D3C3D3C3C</v>
      </c>
      <c r="AN464" s="13" t="str">
        <f t="shared" ca="1" si="240"/>
        <v>3H3A3A3A3A</v>
      </c>
      <c r="AO464" s="13" t="str">
        <f t="shared" ca="1" si="241"/>
        <v>3F3F3F3F3F</v>
      </c>
      <c r="AP464" s="13" t="str">
        <f t="shared" ca="1" si="242"/>
        <v>3E3D3E3E3D</v>
      </c>
      <c r="AQ464" s="58" t="str">
        <f t="shared" ca="1" si="243"/>
        <v>3I3I3I3I3I</v>
      </c>
    </row>
    <row r="465" spans="1:43" x14ac:dyDescent="0.2">
      <c r="A465" t="s">
        <v>1606</v>
      </c>
      <c r="D465" s="13">
        <f t="shared" ref="D465:O474" ca="1" si="246">IF(IFERROR(FIND(D$3,$A465),0)&gt;0,D$4,0)</f>
        <v>1</v>
      </c>
      <c r="E465" s="13">
        <f t="shared" ca="1" si="246"/>
        <v>1</v>
      </c>
      <c r="F465" s="13">
        <f t="shared" ca="1" si="246"/>
        <v>1</v>
      </c>
      <c r="G465" s="13">
        <f t="shared" ca="1" si="246"/>
        <v>1</v>
      </c>
      <c r="H465" s="13">
        <f t="shared" ca="1" si="246"/>
        <v>1</v>
      </c>
      <c r="I465" s="13">
        <f t="shared" si="246"/>
        <v>0</v>
      </c>
      <c r="J465" s="13">
        <f t="shared" si="246"/>
        <v>0</v>
      </c>
      <c r="K465" s="13">
        <f t="shared" si="246"/>
        <v>0</v>
      </c>
      <c r="L465" s="13">
        <f t="shared" si="246"/>
        <v>0</v>
      </c>
      <c r="M465" s="13">
        <f t="shared" ca="1" si="246"/>
        <v>0</v>
      </c>
      <c r="N465" s="13">
        <f t="shared" ca="1" si="246"/>
        <v>0</v>
      </c>
      <c r="O465" s="13">
        <f t="shared" ca="1" si="246"/>
        <v>0</v>
      </c>
      <c r="P465" s="13">
        <f t="shared" ca="1" si="227"/>
        <v>5</v>
      </c>
      <c r="Q465">
        <f t="shared" si="221"/>
        <v>3</v>
      </c>
      <c r="R465" s="13" t="str">
        <f t="shared" ref="R465:Y474" si="247">RIGHT(LEFT($A465,R$3+$Q465),2)</f>
        <v>3E</v>
      </c>
      <c r="S465" s="13" t="str">
        <f t="shared" si="247"/>
        <v>3J</v>
      </c>
      <c r="T465" s="13" t="str">
        <f t="shared" si="247"/>
        <v>3B</v>
      </c>
      <c r="U465" s="13" t="str">
        <f t="shared" si="247"/>
        <v>3C</v>
      </c>
      <c r="V465" s="13" t="str">
        <f t="shared" si="247"/>
        <v>3A</v>
      </c>
      <c r="W465" s="13" t="str">
        <f t="shared" si="247"/>
        <v>3D</v>
      </c>
      <c r="X465" s="13" t="str">
        <f t="shared" si="247"/>
        <v>3L</v>
      </c>
      <c r="Y465" s="13" t="str">
        <f t="shared" si="247"/>
        <v>3K</v>
      </c>
      <c r="AA465" s="13" t="str">
        <f t="shared" ca="1" si="228"/>
        <v/>
      </c>
      <c r="AB465" s="13" t="str">
        <f t="shared" ca="1" si="229"/>
        <v/>
      </c>
      <c r="AC465" s="13" t="str">
        <f t="shared" ca="1" si="230"/>
        <v/>
      </c>
      <c r="AD465" s="13" t="str">
        <f t="shared" ca="1" si="231"/>
        <v/>
      </c>
      <c r="AE465" s="13" t="str">
        <f t="shared" ca="1" si="232"/>
        <v/>
      </c>
      <c r="AF465" s="13" t="str">
        <f t="shared" ca="1" si="233"/>
        <v/>
      </c>
      <c r="AG465" s="13" t="str">
        <f t="shared" ca="1" si="234"/>
        <v/>
      </c>
      <c r="AH465" s="13" t="str">
        <f t="shared" ca="1" si="235"/>
        <v/>
      </c>
      <c r="AJ465" s="6" t="str">
        <f t="shared" ca="1" si="236"/>
        <v>3C3H3H3H3H</v>
      </c>
      <c r="AK465" s="13" t="str">
        <f t="shared" ca="1" si="237"/>
        <v>3G3G3G3G3G</v>
      </c>
      <c r="AL465" s="13" t="str">
        <f t="shared" ca="1" si="238"/>
        <v>3B3E3B3B3B</v>
      </c>
      <c r="AM465" s="13" t="str">
        <f t="shared" ca="1" si="239"/>
        <v>3D3C3D3C3C</v>
      </c>
      <c r="AN465" s="13" t="str">
        <f t="shared" ca="1" si="240"/>
        <v>3H3A3A3A3A</v>
      </c>
      <c r="AO465" s="13" t="str">
        <f t="shared" ca="1" si="241"/>
        <v>3F3F3F3F3F</v>
      </c>
      <c r="AP465" s="13" t="str">
        <f t="shared" ca="1" si="242"/>
        <v>3E3D3E3E3D</v>
      </c>
      <c r="AQ465" s="58" t="str">
        <f t="shared" ca="1" si="243"/>
        <v>3I3I3I3I3I</v>
      </c>
    </row>
    <row r="466" spans="1:43" x14ac:dyDescent="0.2">
      <c r="A466" t="s">
        <v>1607</v>
      </c>
      <c r="D466" s="13">
        <f t="shared" ca="1" si="246"/>
        <v>1</v>
      </c>
      <c r="E466" s="13">
        <f t="shared" ca="1" si="246"/>
        <v>1</v>
      </c>
      <c r="F466" s="13">
        <f t="shared" ca="1" si="246"/>
        <v>1</v>
      </c>
      <c r="G466" s="13">
        <f t="shared" ca="1" si="246"/>
        <v>1</v>
      </c>
      <c r="H466" s="13">
        <f t="shared" ca="1" si="246"/>
        <v>1</v>
      </c>
      <c r="I466" s="13">
        <f t="shared" si="246"/>
        <v>0</v>
      </c>
      <c r="J466" s="13">
        <f t="shared" si="246"/>
        <v>0</v>
      </c>
      <c r="K466" s="13">
        <f t="shared" si="246"/>
        <v>0</v>
      </c>
      <c r="L466" s="13">
        <f t="shared" ca="1" si="246"/>
        <v>1</v>
      </c>
      <c r="M466" s="13">
        <f t="shared" si="246"/>
        <v>0</v>
      </c>
      <c r="N466" s="13">
        <f t="shared" ca="1" si="246"/>
        <v>0</v>
      </c>
      <c r="O466" s="13">
        <f t="shared" ca="1" si="246"/>
        <v>0</v>
      </c>
      <c r="P466" s="13">
        <f t="shared" ca="1" si="227"/>
        <v>6</v>
      </c>
      <c r="Q466">
        <f t="shared" si="221"/>
        <v>3</v>
      </c>
      <c r="R466" s="13" t="str">
        <f t="shared" si="247"/>
        <v>3E</v>
      </c>
      <c r="S466" s="13" t="str">
        <f t="shared" si="247"/>
        <v>3I</v>
      </c>
      <c r="T466" s="13" t="str">
        <f t="shared" si="247"/>
        <v>3B</v>
      </c>
      <c r="U466" s="13" t="str">
        <f t="shared" si="247"/>
        <v>3C</v>
      </c>
      <c r="V466" s="13" t="str">
        <f t="shared" si="247"/>
        <v>3A</v>
      </c>
      <c r="W466" s="13" t="str">
        <f t="shared" si="247"/>
        <v>3D</v>
      </c>
      <c r="X466" s="13" t="str">
        <f t="shared" si="247"/>
        <v>3L</v>
      </c>
      <c r="Y466" s="13" t="str">
        <f t="shared" si="247"/>
        <v>3K</v>
      </c>
      <c r="AA466" s="13" t="str">
        <f t="shared" ca="1" si="228"/>
        <v/>
      </c>
      <c r="AB466" s="13" t="str">
        <f t="shared" ca="1" si="229"/>
        <v/>
      </c>
      <c r="AC466" s="13" t="str">
        <f t="shared" ca="1" si="230"/>
        <v/>
      </c>
      <c r="AD466" s="13" t="str">
        <f t="shared" ca="1" si="231"/>
        <v/>
      </c>
      <c r="AE466" s="13" t="str">
        <f t="shared" ca="1" si="232"/>
        <v/>
      </c>
      <c r="AF466" s="13" t="str">
        <f t="shared" ca="1" si="233"/>
        <v/>
      </c>
      <c r="AG466" s="13" t="str">
        <f t="shared" ca="1" si="234"/>
        <v/>
      </c>
      <c r="AH466" s="13" t="str">
        <f t="shared" ca="1" si="235"/>
        <v/>
      </c>
      <c r="AJ466" s="6" t="str">
        <f t="shared" ca="1" si="236"/>
        <v>3C3H3H3H3H</v>
      </c>
      <c r="AK466" s="13" t="str">
        <f t="shared" ca="1" si="237"/>
        <v>3G3G3G3G3G</v>
      </c>
      <c r="AL466" s="13" t="str">
        <f t="shared" ca="1" si="238"/>
        <v>3B3E3B3B3B</v>
      </c>
      <c r="AM466" s="13" t="str">
        <f t="shared" ca="1" si="239"/>
        <v>3D3C3D3C3C</v>
      </c>
      <c r="AN466" s="13" t="str">
        <f t="shared" ca="1" si="240"/>
        <v>3H3A3A3A3A</v>
      </c>
      <c r="AO466" s="13" t="str">
        <f t="shared" ca="1" si="241"/>
        <v>3F3F3F3F3F</v>
      </c>
      <c r="AP466" s="13" t="str">
        <f t="shared" ca="1" si="242"/>
        <v>3E3D3E3E3D</v>
      </c>
      <c r="AQ466" s="58" t="str">
        <f t="shared" ca="1" si="243"/>
        <v>3I3I3I3I3I</v>
      </c>
    </row>
    <row r="467" spans="1:43" x14ac:dyDescent="0.2">
      <c r="A467" t="s">
        <v>1608</v>
      </c>
      <c r="D467" s="13">
        <f t="shared" ca="1" si="246"/>
        <v>1</v>
      </c>
      <c r="E467" s="13">
        <f t="shared" ca="1" si="246"/>
        <v>1</v>
      </c>
      <c r="F467" s="13">
        <f t="shared" ca="1" si="246"/>
        <v>1</v>
      </c>
      <c r="G467" s="13">
        <f t="shared" ca="1" si="246"/>
        <v>1</v>
      </c>
      <c r="H467" s="13">
        <f t="shared" ca="1" si="246"/>
        <v>1</v>
      </c>
      <c r="I467" s="13">
        <f t="shared" si="246"/>
        <v>0</v>
      </c>
      <c r="J467" s="13">
        <f t="shared" si="246"/>
        <v>0</v>
      </c>
      <c r="K467" s="13">
        <f t="shared" si="246"/>
        <v>0</v>
      </c>
      <c r="L467" s="13">
        <f t="shared" ca="1" si="246"/>
        <v>1</v>
      </c>
      <c r="M467" s="13">
        <f t="shared" ca="1" si="246"/>
        <v>0</v>
      </c>
      <c r="N467" s="13">
        <f t="shared" si="246"/>
        <v>0</v>
      </c>
      <c r="O467" s="13">
        <f t="shared" ca="1" si="246"/>
        <v>0</v>
      </c>
      <c r="P467" s="13">
        <f t="shared" ca="1" si="227"/>
        <v>6</v>
      </c>
      <c r="Q467">
        <f t="shared" si="221"/>
        <v>3</v>
      </c>
      <c r="R467" s="13" t="str">
        <f t="shared" si="247"/>
        <v>3E</v>
      </c>
      <c r="S467" s="13" t="str">
        <f t="shared" si="247"/>
        <v>3J</v>
      </c>
      <c r="T467" s="13" t="str">
        <f t="shared" si="247"/>
        <v>3B</v>
      </c>
      <c r="U467" s="13" t="str">
        <f t="shared" si="247"/>
        <v>3C</v>
      </c>
      <c r="V467" s="13" t="str">
        <f t="shared" si="247"/>
        <v>3A</v>
      </c>
      <c r="W467" s="13" t="str">
        <f t="shared" si="247"/>
        <v>3D</v>
      </c>
      <c r="X467" s="13" t="str">
        <f t="shared" si="247"/>
        <v>3L</v>
      </c>
      <c r="Y467" s="13" t="str">
        <f t="shared" si="247"/>
        <v>3I</v>
      </c>
      <c r="AA467" s="13" t="str">
        <f t="shared" ca="1" si="228"/>
        <v/>
      </c>
      <c r="AB467" s="13" t="str">
        <f t="shared" ca="1" si="229"/>
        <v/>
      </c>
      <c r="AC467" s="13" t="str">
        <f t="shared" ca="1" si="230"/>
        <v/>
      </c>
      <c r="AD467" s="13" t="str">
        <f t="shared" ca="1" si="231"/>
        <v/>
      </c>
      <c r="AE467" s="13" t="str">
        <f t="shared" ca="1" si="232"/>
        <v/>
      </c>
      <c r="AF467" s="13" t="str">
        <f t="shared" ca="1" si="233"/>
        <v/>
      </c>
      <c r="AG467" s="13" t="str">
        <f t="shared" ca="1" si="234"/>
        <v/>
      </c>
      <c r="AH467" s="13" t="str">
        <f t="shared" ca="1" si="235"/>
        <v/>
      </c>
      <c r="AJ467" s="6" t="str">
        <f t="shared" ca="1" si="236"/>
        <v>3C3H3H3H3H</v>
      </c>
      <c r="AK467" s="13" t="str">
        <f t="shared" ca="1" si="237"/>
        <v>3G3G3G3G3G</v>
      </c>
      <c r="AL467" s="13" t="str">
        <f t="shared" ca="1" si="238"/>
        <v>3B3E3B3B3B</v>
      </c>
      <c r="AM467" s="13" t="str">
        <f t="shared" ca="1" si="239"/>
        <v>3D3C3D3C3C</v>
      </c>
      <c r="AN467" s="13" t="str">
        <f t="shared" ca="1" si="240"/>
        <v>3H3A3A3A3A</v>
      </c>
      <c r="AO467" s="13" t="str">
        <f t="shared" ca="1" si="241"/>
        <v>3F3F3F3F3F</v>
      </c>
      <c r="AP467" s="13" t="str">
        <f t="shared" ca="1" si="242"/>
        <v>3E3D3E3E3D</v>
      </c>
      <c r="AQ467" s="58" t="str">
        <f t="shared" ca="1" si="243"/>
        <v>3I3I3I3I3I</v>
      </c>
    </row>
    <row r="468" spans="1:43" x14ac:dyDescent="0.2">
      <c r="A468" t="s">
        <v>1609</v>
      </c>
      <c r="D468" s="13">
        <f t="shared" ca="1" si="246"/>
        <v>1</v>
      </c>
      <c r="E468" s="13">
        <f t="shared" ca="1" si="246"/>
        <v>1</v>
      </c>
      <c r="F468" s="13">
        <f t="shared" ca="1" si="246"/>
        <v>1</v>
      </c>
      <c r="G468" s="13">
        <f t="shared" ca="1" si="246"/>
        <v>1</v>
      </c>
      <c r="H468" s="13">
        <f t="shared" ca="1" si="246"/>
        <v>1</v>
      </c>
      <c r="I468" s="13">
        <f t="shared" si="246"/>
        <v>0</v>
      </c>
      <c r="J468" s="13">
        <f t="shared" si="246"/>
        <v>0</v>
      </c>
      <c r="K468" s="13">
        <f t="shared" si="246"/>
        <v>0</v>
      </c>
      <c r="L468" s="13">
        <f t="shared" ca="1" si="246"/>
        <v>1</v>
      </c>
      <c r="M468" s="13">
        <f t="shared" ca="1" si="246"/>
        <v>0</v>
      </c>
      <c r="N468" s="13">
        <f t="shared" ca="1" si="246"/>
        <v>0</v>
      </c>
      <c r="O468" s="13">
        <f t="shared" si="246"/>
        <v>0</v>
      </c>
      <c r="P468" s="13">
        <f t="shared" ca="1" si="227"/>
        <v>6</v>
      </c>
      <c r="Q468">
        <f t="shared" si="221"/>
        <v>3</v>
      </c>
      <c r="R468" s="13" t="str">
        <f t="shared" si="247"/>
        <v>3E</v>
      </c>
      <c r="S468" s="13" t="str">
        <f t="shared" si="247"/>
        <v>3J</v>
      </c>
      <c r="T468" s="13" t="str">
        <f t="shared" si="247"/>
        <v>3B</v>
      </c>
      <c r="U468" s="13" t="str">
        <f t="shared" si="247"/>
        <v>3C</v>
      </c>
      <c r="V468" s="13" t="str">
        <f t="shared" si="247"/>
        <v>3A</v>
      </c>
      <c r="W468" s="13" t="str">
        <f t="shared" si="247"/>
        <v>3D</v>
      </c>
      <c r="X468" s="13" t="str">
        <f t="shared" si="247"/>
        <v>3I</v>
      </c>
      <c r="Y468" s="13" t="str">
        <f t="shared" si="247"/>
        <v>3K</v>
      </c>
      <c r="AA468" s="13" t="str">
        <f t="shared" ca="1" si="228"/>
        <v/>
      </c>
      <c r="AB468" s="13" t="str">
        <f t="shared" ca="1" si="229"/>
        <v/>
      </c>
      <c r="AC468" s="13" t="str">
        <f t="shared" ca="1" si="230"/>
        <v/>
      </c>
      <c r="AD468" s="13" t="str">
        <f t="shared" ca="1" si="231"/>
        <v/>
      </c>
      <c r="AE468" s="13" t="str">
        <f t="shared" ca="1" si="232"/>
        <v/>
      </c>
      <c r="AF468" s="13" t="str">
        <f t="shared" ca="1" si="233"/>
        <v/>
      </c>
      <c r="AG468" s="13" t="str">
        <f t="shared" ca="1" si="234"/>
        <v/>
      </c>
      <c r="AH468" s="13" t="str">
        <f t="shared" ca="1" si="235"/>
        <v/>
      </c>
      <c r="AJ468" s="6" t="str">
        <f t="shared" ca="1" si="236"/>
        <v>3C3H3H3H3H</v>
      </c>
      <c r="AK468" s="13" t="str">
        <f t="shared" ca="1" si="237"/>
        <v>3G3G3G3G3G</v>
      </c>
      <c r="AL468" s="13" t="str">
        <f t="shared" ca="1" si="238"/>
        <v>3B3E3B3B3B</v>
      </c>
      <c r="AM468" s="13" t="str">
        <f t="shared" ca="1" si="239"/>
        <v>3D3C3D3C3C</v>
      </c>
      <c r="AN468" s="13" t="str">
        <f t="shared" ca="1" si="240"/>
        <v>3H3A3A3A3A</v>
      </c>
      <c r="AO468" s="13" t="str">
        <f t="shared" ca="1" si="241"/>
        <v>3F3F3F3F3F</v>
      </c>
      <c r="AP468" s="13" t="str">
        <f t="shared" ca="1" si="242"/>
        <v>3E3D3E3E3D</v>
      </c>
      <c r="AQ468" s="58" t="str">
        <f t="shared" ca="1" si="243"/>
        <v>3I3I3I3I3I</v>
      </c>
    </row>
    <row r="469" spans="1:43" x14ac:dyDescent="0.2">
      <c r="A469" t="s">
        <v>1610</v>
      </c>
      <c r="D469" s="13">
        <f t="shared" ca="1" si="246"/>
        <v>1</v>
      </c>
      <c r="E469" s="13">
        <f t="shared" ca="1" si="246"/>
        <v>1</v>
      </c>
      <c r="F469" s="13">
        <f t="shared" ca="1" si="246"/>
        <v>1</v>
      </c>
      <c r="G469" s="13">
        <f t="shared" ca="1" si="246"/>
        <v>1</v>
      </c>
      <c r="H469" s="13">
        <f t="shared" ca="1" si="246"/>
        <v>1</v>
      </c>
      <c r="I469" s="13">
        <f t="shared" si="246"/>
        <v>0</v>
      </c>
      <c r="J469" s="13">
        <f t="shared" si="246"/>
        <v>0</v>
      </c>
      <c r="K469" s="13">
        <f t="shared" ca="1" si="246"/>
        <v>1</v>
      </c>
      <c r="L469" s="13">
        <f t="shared" si="246"/>
        <v>0</v>
      </c>
      <c r="M469" s="13">
        <f t="shared" si="246"/>
        <v>0</v>
      </c>
      <c r="N469" s="13">
        <f t="shared" ca="1" si="246"/>
        <v>0</v>
      </c>
      <c r="O469" s="13">
        <f t="shared" ca="1" si="246"/>
        <v>0</v>
      </c>
      <c r="P469" s="13">
        <f t="shared" ca="1" si="227"/>
        <v>6</v>
      </c>
      <c r="Q469">
        <f t="shared" si="221"/>
        <v>3</v>
      </c>
      <c r="R469" s="13" t="str">
        <f t="shared" si="247"/>
        <v>3H</v>
      </c>
      <c r="S469" s="13" t="str">
        <f t="shared" si="247"/>
        <v>3E</v>
      </c>
      <c r="T469" s="13" t="str">
        <f t="shared" si="247"/>
        <v>3B</v>
      </c>
      <c r="U469" s="13" t="str">
        <f t="shared" si="247"/>
        <v>3C</v>
      </c>
      <c r="V469" s="13" t="str">
        <f t="shared" si="247"/>
        <v>3A</v>
      </c>
      <c r="W469" s="13" t="str">
        <f t="shared" si="247"/>
        <v>3D</v>
      </c>
      <c r="X469" s="13" t="str">
        <f t="shared" si="247"/>
        <v>3L</v>
      </c>
      <c r="Y469" s="13" t="str">
        <f t="shared" si="247"/>
        <v>3K</v>
      </c>
      <c r="AA469" s="13" t="str">
        <f t="shared" ca="1" si="228"/>
        <v/>
      </c>
      <c r="AB469" s="13" t="str">
        <f t="shared" ca="1" si="229"/>
        <v/>
      </c>
      <c r="AC469" s="13" t="str">
        <f t="shared" ca="1" si="230"/>
        <v/>
      </c>
      <c r="AD469" s="13" t="str">
        <f t="shared" ca="1" si="231"/>
        <v/>
      </c>
      <c r="AE469" s="13" t="str">
        <f t="shared" ca="1" si="232"/>
        <v/>
      </c>
      <c r="AF469" s="13" t="str">
        <f t="shared" ca="1" si="233"/>
        <v/>
      </c>
      <c r="AG469" s="13" t="str">
        <f t="shared" ca="1" si="234"/>
        <v/>
      </c>
      <c r="AH469" s="13" t="str">
        <f t="shared" ca="1" si="235"/>
        <v/>
      </c>
      <c r="AJ469" s="6" t="str">
        <f t="shared" ca="1" si="236"/>
        <v>3C3H3H3H3H</v>
      </c>
      <c r="AK469" s="13" t="str">
        <f t="shared" ca="1" si="237"/>
        <v>3G3G3G3G3G</v>
      </c>
      <c r="AL469" s="13" t="str">
        <f t="shared" ca="1" si="238"/>
        <v>3B3E3B3B3B</v>
      </c>
      <c r="AM469" s="13" t="str">
        <f t="shared" ca="1" si="239"/>
        <v>3D3C3D3C3C</v>
      </c>
      <c r="AN469" s="13" t="str">
        <f t="shared" ca="1" si="240"/>
        <v>3H3A3A3A3A</v>
      </c>
      <c r="AO469" s="13" t="str">
        <f t="shared" ca="1" si="241"/>
        <v>3F3F3F3F3F</v>
      </c>
      <c r="AP469" s="13" t="str">
        <f t="shared" ca="1" si="242"/>
        <v>3E3D3E3E3D</v>
      </c>
      <c r="AQ469" s="58" t="str">
        <f t="shared" ca="1" si="243"/>
        <v>3I3I3I3I3I</v>
      </c>
    </row>
    <row r="470" spans="1:43" x14ac:dyDescent="0.2">
      <c r="A470" t="s">
        <v>1611</v>
      </c>
      <c r="D470" s="13">
        <f t="shared" ca="1" si="246"/>
        <v>1</v>
      </c>
      <c r="E470" s="13">
        <f t="shared" ca="1" si="246"/>
        <v>1</v>
      </c>
      <c r="F470" s="13">
        <f t="shared" ca="1" si="246"/>
        <v>1</v>
      </c>
      <c r="G470" s="13">
        <f t="shared" ca="1" si="246"/>
        <v>1</v>
      </c>
      <c r="H470" s="13">
        <f t="shared" ca="1" si="246"/>
        <v>1</v>
      </c>
      <c r="I470" s="13">
        <f t="shared" si="246"/>
        <v>0</v>
      </c>
      <c r="J470" s="13">
        <f t="shared" si="246"/>
        <v>0</v>
      </c>
      <c r="K470" s="13">
        <f t="shared" ca="1" si="246"/>
        <v>1</v>
      </c>
      <c r="L470" s="13">
        <f t="shared" si="246"/>
        <v>0</v>
      </c>
      <c r="M470" s="13">
        <f t="shared" ca="1" si="246"/>
        <v>0</v>
      </c>
      <c r="N470" s="13">
        <f t="shared" si="246"/>
        <v>0</v>
      </c>
      <c r="O470" s="13">
        <f t="shared" ca="1" si="246"/>
        <v>0</v>
      </c>
      <c r="P470" s="13">
        <f t="shared" ca="1" si="227"/>
        <v>6</v>
      </c>
      <c r="Q470">
        <f t="shared" si="221"/>
        <v>3</v>
      </c>
      <c r="R470" s="13" t="str">
        <f t="shared" si="247"/>
        <v>3H</v>
      </c>
      <c r="S470" s="13" t="str">
        <f t="shared" si="247"/>
        <v>3J</v>
      </c>
      <c r="T470" s="13" t="str">
        <f t="shared" si="247"/>
        <v>3B</v>
      </c>
      <c r="U470" s="13" t="str">
        <f t="shared" si="247"/>
        <v>3C</v>
      </c>
      <c r="V470" s="13" t="str">
        <f t="shared" si="247"/>
        <v>3A</v>
      </c>
      <c r="W470" s="13" t="str">
        <f t="shared" si="247"/>
        <v>3D</v>
      </c>
      <c r="X470" s="13" t="str">
        <f t="shared" si="247"/>
        <v>3L</v>
      </c>
      <c r="Y470" s="13" t="str">
        <f t="shared" si="247"/>
        <v>3E</v>
      </c>
      <c r="AA470" s="13" t="str">
        <f t="shared" ca="1" si="228"/>
        <v/>
      </c>
      <c r="AB470" s="13" t="str">
        <f t="shared" ca="1" si="229"/>
        <v/>
      </c>
      <c r="AC470" s="13" t="str">
        <f t="shared" ca="1" si="230"/>
        <v/>
      </c>
      <c r="AD470" s="13" t="str">
        <f t="shared" ca="1" si="231"/>
        <v/>
      </c>
      <c r="AE470" s="13" t="str">
        <f t="shared" ca="1" si="232"/>
        <v/>
      </c>
      <c r="AF470" s="13" t="str">
        <f t="shared" ca="1" si="233"/>
        <v/>
      </c>
      <c r="AG470" s="13" t="str">
        <f t="shared" ca="1" si="234"/>
        <v/>
      </c>
      <c r="AH470" s="13" t="str">
        <f t="shared" ca="1" si="235"/>
        <v/>
      </c>
      <c r="AJ470" s="6" t="str">
        <f t="shared" ca="1" si="236"/>
        <v>3C3H3H3H3H</v>
      </c>
      <c r="AK470" s="13" t="str">
        <f t="shared" ca="1" si="237"/>
        <v>3G3G3G3G3G</v>
      </c>
      <c r="AL470" s="13" t="str">
        <f t="shared" ca="1" si="238"/>
        <v>3B3E3B3B3B</v>
      </c>
      <c r="AM470" s="13" t="str">
        <f t="shared" ca="1" si="239"/>
        <v>3D3C3D3C3C</v>
      </c>
      <c r="AN470" s="13" t="str">
        <f t="shared" ca="1" si="240"/>
        <v>3H3A3A3A3A</v>
      </c>
      <c r="AO470" s="13" t="str">
        <f t="shared" ca="1" si="241"/>
        <v>3F3F3F3F3F</v>
      </c>
      <c r="AP470" s="13" t="str">
        <f t="shared" ca="1" si="242"/>
        <v>3E3D3E3E3D</v>
      </c>
      <c r="AQ470" s="58" t="str">
        <f t="shared" ca="1" si="243"/>
        <v>3I3I3I3I3I</v>
      </c>
    </row>
    <row r="471" spans="1:43" x14ac:dyDescent="0.2">
      <c r="A471" t="s">
        <v>1612</v>
      </c>
      <c r="D471" s="13">
        <f t="shared" ca="1" si="246"/>
        <v>1</v>
      </c>
      <c r="E471" s="13">
        <f t="shared" ca="1" si="246"/>
        <v>1</v>
      </c>
      <c r="F471" s="13">
        <f t="shared" ca="1" si="246"/>
        <v>1</v>
      </c>
      <c r="G471" s="13">
        <f t="shared" ca="1" si="246"/>
        <v>1</v>
      </c>
      <c r="H471" s="13">
        <f t="shared" ca="1" si="246"/>
        <v>1</v>
      </c>
      <c r="I471" s="13">
        <f t="shared" si="246"/>
        <v>0</v>
      </c>
      <c r="J471" s="13">
        <f t="shared" si="246"/>
        <v>0</v>
      </c>
      <c r="K471" s="13">
        <f t="shared" ca="1" si="246"/>
        <v>1</v>
      </c>
      <c r="L471" s="13">
        <f t="shared" si="246"/>
        <v>0</v>
      </c>
      <c r="M471" s="13">
        <f t="shared" ca="1" si="246"/>
        <v>0</v>
      </c>
      <c r="N471" s="13">
        <f t="shared" ca="1" si="246"/>
        <v>0</v>
      </c>
      <c r="O471" s="13">
        <f t="shared" si="246"/>
        <v>0</v>
      </c>
      <c r="P471" s="13">
        <f t="shared" ca="1" si="227"/>
        <v>6</v>
      </c>
      <c r="Q471">
        <f t="shared" si="221"/>
        <v>3</v>
      </c>
      <c r="R471" s="13" t="str">
        <f t="shared" si="247"/>
        <v>3H</v>
      </c>
      <c r="S471" s="13" t="str">
        <f t="shared" si="247"/>
        <v>3J</v>
      </c>
      <c r="T471" s="13" t="str">
        <f t="shared" si="247"/>
        <v>3B</v>
      </c>
      <c r="U471" s="13" t="str">
        <f t="shared" si="247"/>
        <v>3C</v>
      </c>
      <c r="V471" s="13" t="str">
        <f t="shared" si="247"/>
        <v>3A</v>
      </c>
      <c r="W471" s="13" t="str">
        <f t="shared" si="247"/>
        <v>3D</v>
      </c>
      <c r="X471" s="13" t="str">
        <f t="shared" si="247"/>
        <v>3E</v>
      </c>
      <c r="Y471" s="13" t="str">
        <f t="shared" si="247"/>
        <v>3K</v>
      </c>
      <c r="AA471" s="13" t="str">
        <f t="shared" ca="1" si="228"/>
        <v/>
      </c>
      <c r="AB471" s="13" t="str">
        <f t="shared" ca="1" si="229"/>
        <v/>
      </c>
      <c r="AC471" s="13" t="str">
        <f t="shared" ca="1" si="230"/>
        <v/>
      </c>
      <c r="AD471" s="13" t="str">
        <f t="shared" ca="1" si="231"/>
        <v/>
      </c>
      <c r="AE471" s="13" t="str">
        <f t="shared" ca="1" si="232"/>
        <v/>
      </c>
      <c r="AF471" s="13" t="str">
        <f t="shared" ca="1" si="233"/>
        <v/>
      </c>
      <c r="AG471" s="13" t="str">
        <f t="shared" ca="1" si="234"/>
        <v/>
      </c>
      <c r="AH471" s="13" t="str">
        <f t="shared" ca="1" si="235"/>
        <v/>
      </c>
      <c r="AJ471" s="6" t="str">
        <f t="shared" ca="1" si="236"/>
        <v>3C3H3H3H3H</v>
      </c>
      <c r="AK471" s="13" t="str">
        <f t="shared" ca="1" si="237"/>
        <v>3G3G3G3G3G</v>
      </c>
      <c r="AL471" s="13" t="str">
        <f t="shared" ca="1" si="238"/>
        <v>3B3E3B3B3B</v>
      </c>
      <c r="AM471" s="13" t="str">
        <f t="shared" ca="1" si="239"/>
        <v>3D3C3D3C3C</v>
      </c>
      <c r="AN471" s="13" t="str">
        <f t="shared" ca="1" si="240"/>
        <v>3H3A3A3A3A</v>
      </c>
      <c r="AO471" s="13" t="str">
        <f t="shared" ca="1" si="241"/>
        <v>3F3F3F3F3F</v>
      </c>
      <c r="AP471" s="13" t="str">
        <f t="shared" ca="1" si="242"/>
        <v>3E3D3E3E3D</v>
      </c>
      <c r="AQ471" s="58" t="str">
        <f t="shared" ca="1" si="243"/>
        <v>3I3I3I3I3I</v>
      </c>
    </row>
    <row r="472" spans="1:43" x14ac:dyDescent="0.2">
      <c r="A472" t="s">
        <v>1613</v>
      </c>
      <c r="D472" s="13">
        <f t="shared" ca="1" si="246"/>
        <v>1</v>
      </c>
      <c r="E472" s="13">
        <f t="shared" ca="1" si="246"/>
        <v>1</v>
      </c>
      <c r="F472" s="13">
        <f t="shared" ca="1" si="246"/>
        <v>1</v>
      </c>
      <c r="G472" s="13">
        <f t="shared" ca="1" si="246"/>
        <v>1</v>
      </c>
      <c r="H472" s="13">
        <f t="shared" ca="1" si="246"/>
        <v>1</v>
      </c>
      <c r="I472" s="13">
        <f t="shared" si="246"/>
        <v>0</v>
      </c>
      <c r="J472" s="13">
        <f t="shared" si="246"/>
        <v>0</v>
      </c>
      <c r="K472" s="13">
        <f t="shared" ca="1" si="246"/>
        <v>1</v>
      </c>
      <c r="L472" s="13">
        <f t="shared" ca="1" si="246"/>
        <v>1</v>
      </c>
      <c r="M472" s="13">
        <f t="shared" si="246"/>
        <v>0</v>
      </c>
      <c r="N472" s="13">
        <f t="shared" si="246"/>
        <v>0</v>
      </c>
      <c r="O472" s="13">
        <f t="shared" ca="1" si="246"/>
        <v>0</v>
      </c>
      <c r="P472" s="13">
        <f t="shared" ca="1" si="227"/>
        <v>7</v>
      </c>
      <c r="Q472">
        <f t="shared" si="221"/>
        <v>3</v>
      </c>
      <c r="R472" s="13" t="str">
        <f t="shared" si="247"/>
        <v>3H</v>
      </c>
      <c r="S472" s="13" t="str">
        <f t="shared" si="247"/>
        <v>3E</v>
      </c>
      <c r="T472" s="13" t="str">
        <f t="shared" si="247"/>
        <v>3B</v>
      </c>
      <c r="U472" s="13" t="str">
        <f t="shared" si="247"/>
        <v>3C</v>
      </c>
      <c r="V472" s="13" t="str">
        <f t="shared" si="247"/>
        <v>3A</v>
      </c>
      <c r="W472" s="13" t="str">
        <f t="shared" si="247"/>
        <v>3D</v>
      </c>
      <c r="X472" s="13" t="str">
        <f t="shared" si="247"/>
        <v>3L</v>
      </c>
      <c r="Y472" s="13" t="str">
        <f t="shared" si="247"/>
        <v>3I</v>
      </c>
      <c r="AA472" s="13" t="str">
        <f t="shared" ca="1" si="228"/>
        <v/>
      </c>
      <c r="AB472" s="13" t="str">
        <f t="shared" ca="1" si="229"/>
        <v/>
      </c>
      <c r="AC472" s="13" t="str">
        <f t="shared" ca="1" si="230"/>
        <v/>
      </c>
      <c r="AD472" s="13" t="str">
        <f t="shared" ca="1" si="231"/>
        <v/>
      </c>
      <c r="AE472" s="13" t="str">
        <f t="shared" ca="1" si="232"/>
        <v/>
      </c>
      <c r="AF472" s="13" t="str">
        <f t="shared" ca="1" si="233"/>
        <v/>
      </c>
      <c r="AG472" s="13" t="str">
        <f t="shared" ca="1" si="234"/>
        <v/>
      </c>
      <c r="AH472" s="13" t="str">
        <f t="shared" ca="1" si="235"/>
        <v/>
      </c>
      <c r="AJ472" s="6" t="str">
        <f t="shared" ca="1" si="236"/>
        <v>3C3H3H3H3H</v>
      </c>
      <c r="AK472" s="13" t="str">
        <f t="shared" ca="1" si="237"/>
        <v>3G3G3G3G3G</v>
      </c>
      <c r="AL472" s="13" t="str">
        <f t="shared" ca="1" si="238"/>
        <v>3B3E3B3B3B</v>
      </c>
      <c r="AM472" s="13" t="str">
        <f t="shared" ca="1" si="239"/>
        <v>3D3C3D3C3C</v>
      </c>
      <c r="AN472" s="13" t="str">
        <f t="shared" ca="1" si="240"/>
        <v>3H3A3A3A3A</v>
      </c>
      <c r="AO472" s="13" t="str">
        <f t="shared" ca="1" si="241"/>
        <v>3F3F3F3F3F</v>
      </c>
      <c r="AP472" s="13" t="str">
        <f t="shared" ca="1" si="242"/>
        <v>3E3D3E3E3D</v>
      </c>
      <c r="AQ472" s="58" t="str">
        <f t="shared" ca="1" si="243"/>
        <v>3I3I3I3I3I</v>
      </c>
    </row>
    <row r="473" spans="1:43" x14ac:dyDescent="0.2">
      <c r="A473" t="s">
        <v>1614</v>
      </c>
      <c r="D473" s="13">
        <f t="shared" ca="1" si="246"/>
        <v>1</v>
      </c>
      <c r="E473" s="13">
        <f t="shared" ca="1" si="246"/>
        <v>1</v>
      </c>
      <c r="F473" s="13">
        <f t="shared" ca="1" si="246"/>
        <v>1</v>
      </c>
      <c r="G473" s="13">
        <f t="shared" ca="1" si="246"/>
        <v>1</v>
      </c>
      <c r="H473" s="13">
        <f t="shared" ca="1" si="246"/>
        <v>1</v>
      </c>
      <c r="I473" s="13">
        <f t="shared" si="246"/>
        <v>0</v>
      </c>
      <c r="J473" s="13">
        <f t="shared" si="246"/>
        <v>0</v>
      </c>
      <c r="K473" s="13">
        <f t="shared" ca="1" si="246"/>
        <v>1</v>
      </c>
      <c r="L473" s="13">
        <f t="shared" ca="1" si="246"/>
        <v>1</v>
      </c>
      <c r="M473" s="13">
        <f t="shared" si="246"/>
        <v>0</v>
      </c>
      <c r="N473" s="13">
        <f t="shared" ca="1" si="246"/>
        <v>0</v>
      </c>
      <c r="O473" s="13">
        <f t="shared" si="246"/>
        <v>0</v>
      </c>
      <c r="P473" s="13">
        <f t="shared" ca="1" si="227"/>
        <v>7</v>
      </c>
      <c r="Q473">
        <f t="shared" si="221"/>
        <v>3</v>
      </c>
      <c r="R473" s="13" t="str">
        <f t="shared" si="247"/>
        <v>3H</v>
      </c>
      <c r="S473" s="13" t="str">
        <f t="shared" si="247"/>
        <v>3E</v>
      </c>
      <c r="T473" s="13" t="str">
        <f t="shared" si="247"/>
        <v>3B</v>
      </c>
      <c r="U473" s="13" t="str">
        <f t="shared" si="247"/>
        <v>3C</v>
      </c>
      <c r="V473" s="13" t="str">
        <f t="shared" si="247"/>
        <v>3A</v>
      </c>
      <c r="W473" s="13" t="str">
        <f t="shared" si="247"/>
        <v>3D</v>
      </c>
      <c r="X473" s="13" t="str">
        <f t="shared" si="247"/>
        <v>3I</v>
      </c>
      <c r="Y473" s="13" t="str">
        <f t="shared" si="247"/>
        <v>3K</v>
      </c>
      <c r="AA473" s="13" t="str">
        <f t="shared" ca="1" si="228"/>
        <v/>
      </c>
      <c r="AB473" s="13" t="str">
        <f t="shared" ca="1" si="229"/>
        <v/>
      </c>
      <c r="AC473" s="13" t="str">
        <f t="shared" ca="1" si="230"/>
        <v/>
      </c>
      <c r="AD473" s="13" t="str">
        <f t="shared" ca="1" si="231"/>
        <v/>
      </c>
      <c r="AE473" s="13" t="str">
        <f t="shared" ca="1" si="232"/>
        <v/>
      </c>
      <c r="AF473" s="13" t="str">
        <f t="shared" ca="1" si="233"/>
        <v/>
      </c>
      <c r="AG473" s="13" t="str">
        <f t="shared" ca="1" si="234"/>
        <v/>
      </c>
      <c r="AH473" s="13" t="str">
        <f t="shared" ca="1" si="235"/>
        <v/>
      </c>
      <c r="AJ473" s="6" t="str">
        <f t="shared" ca="1" si="236"/>
        <v>3C3H3H3H3H</v>
      </c>
      <c r="AK473" s="13" t="str">
        <f t="shared" ca="1" si="237"/>
        <v>3G3G3G3G3G</v>
      </c>
      <c r="AL473" s="13" t="str">
        <f t="shared" ca="1" si="238"/>
        <v>3B3E3B3B3B</v>
      </c>
      <c r="AM473" s="13" t="str">
        <f t="shared" ca="1" si="239"/>
        <v>3D3C3D3C3C</v>
      </c>
      <c r="AN473" s="13" t="str">
        <f t="shared" ca="1" si="240"/>
        <v>3H3A3A3A3A</v>
      </c>
      <c r="AO473" s="13" t="str">
        <f t="shared" ca="1" si="241"/>
        <v>3F3F3F3F3F</v>
      </c>
      <c r="AP473" s="13" t="str">
        <f t="shared" ca="1" si="242"/>
        <v>3E3D3E3E3D</v>
      </c>
      <c r="AQ473" s="58" t="str">
        <f t="shared" ca="1" si="243"/>
        <v>3I3I3I3I3I</v>
      </c>
    </row>
    <row r="474" spans="1:43" x14ac:dyDescent="0.2">
      <c r="A474" t="s">
        <v>1615</v>
      </c>
      <c r="D474" s="13">
        <f t="shared" ca="1" si="246"/>
        <v>1</v>
      </c>
      <c r="E474" s="13">
        <f t="shared" ca="1" si="246"/>
        <v>1</v>
      </c>
      <c r="F474" s="13">
        <f t="shared" ca="1" si="246"/>
        <v>1</v>
      </c>
      <c r="G474" s="13">
        <f t="shared" ca="1" si="246"/>
        <v>1</v>
      </c>
      <c r="H474" s="13">
        <f t="shared" ca="1" si="246"/>
        <v>1</v>
      </c>
      <c r="I474" s="13">
        <f t="shared" si="246"/>
        <v>0</v>
      </c>
      <c r="J474" s="13">
        <f t="shared" si="246"/>
        <v>0</v>
      </c>
      <c r="K474" s="13">
        <f t="shared" ca="1" si="246"/>
        <v>1</v>
      </c>
      <c r="L474" s="13">
        <f t="shared" ca="1" si="246"/>
        <v>1</v>
      </c>
      <c r="M474" s="13">
        <f t="shared" ca="1" si="246"/>
        <v>0</v>
      </c>
      <c r="N474" s="13">
        <f t="shared" si="246"/>
        <v>0</v>
      </c>
      <c r="O474" s="13">
        <f t="shared" si="246"/>
        <v>0</v>
      </c>
      <c r="P474" s="13">
        <f t="shared" ca="1" si="227"/>
        <v>7</v>
      </c>
      <c r="Q474">
        <f t="shared" si="221"/>
        <v>3</v>
      </c>
      <c r="R474" s="13" t="str">
        <f t="shared" si="247"/>
        <v>3H</v>
      </c>
      <c r="S474" s="13" t="str">
        <f t="shared" si="247"/>
        <v>3J</v>
      </c>
      <c r="T474" s="13" t="str">
        <f t="shared" si="247"/>
        <v>3B</v>
      </c>
      <c r="U474" s="13" t="str">
        <f t="shared" si="247"/>
        <v>3C</v>
      </c>
      <c r="V474" s="13" t="str">
        <f t="shared" si="247"/>
        <v>3A</v>
      </c>
      <c r="W474" s="13" t="str">
        <f t="shared" si="247"/>
        <v>3D</v>
      </c>
      <c r="X474" s="13" t="str">
        <f t="shared" si="247"/>
        <v>3E</v>
      </c>
      <c r="Y474" s="13" t="str">
        <f t="shared" si="247"/>
        <v>3I</v>
      </c>
      <c r="AA474" s="13" t="str">
        <f t="shared" ca="1" si="228"/>
        <v/>
      </c>
      <c r="AB474" s="13" t="str">
        <f t="shared" ca="1" si="229"/>
        <v/>
      </c>
      <c r="AC474" s="13" t="str">
        <f t="shared" ca="1" si="230"/>
        <v/>
      </c>
      <c r="AD474" s="13" t="str">
        <f t="shared" ca="1" si="231"/>
        <v/>
      </c>
      <c r="AE474" s="13" t="str">
        <f t="shared" ca="1" si="232"/>
        <v/>
      </c>
      <c r="AF474" s="13" t="str">
        <f t="shared" ca="1" si="233"/>
        <v/>
      </c>
      <c r="AG474" s="13" t="str">
        <f t="shared" ca="1" si="234"/>
        <v/>
      </c>
      <c r="AH474" s="13" t="str">
        <f t="shared" ca="1" si="235"/>
        <v/>
      </c>
      <c r="AJ474" s="6" t="str">
        <f t="shared" ca="1" si="236"/>
        <v>3C3H3H3H3H</v>
      </c>
      <c r="AK474" s="13" t="str">
        <f t="shared" ca="1" si="237"/>
        <v>3G3G3G3G3G</v>
      </c>
      <c r="AL474" s="13" t="str">
        <f t="shared" ca="1" si="238"/>
        <v>3B3E3B3B3B</v>
      </c>
      <c r="AM474" s="13" t="str">
        <f t="shared" ca="1" si="239"/>
        <v>3D3C3D3C3C</v>
      </c>
      <c r="AN474" s="13" t="str">
        <f t="shared" ca="1" si="240"/>
        <v>3H3A3A3A3A</v>
      </c>
      <c r="AO474" s="13" t="str">
        <f t="shared" ca="1" si="241"/>
        <v>3F3F3F3F3F</v>
      </c>
      <c r="AP474" s="13" t="str">
        <f t="shared" ca="1" si="242"/>
        <v>3E3D3E3E3D</v>
      </c>
      <c r="AQ474" s="58" t="str">
        <f t="shared" ca="1" si="243"/>
        <v>3I3I3I3I3I</v>
      </c>
    </row>
    <row r="475" spans="1:43" x14ac:dyDescent="0.2">
      <c r="A475" t="s">
        <v>1616</v>
      </c>
      <c r="D475" s="13">
        <f t="shared" ref="D475:O484" ca="1" si="248">IF(IFERROR(FIND(D$3,$A475),0)&gt;0,D$4,0)</f>
        <v>1</v>
      </c>
      <c r="E475" s="13">
        <f t="shared" ca="1" si="248"/>
        <v>1</v>
      </c>
      <c r="F475" s="13">
        <f t="shared" ca="1" si="248"/>
        <v>1</v>
      </c>
      <c r="G475" s="13">
        <f t="shared" ca="1" si="248"/>
        <v>1</v>
      </c>
      <c r="H475" s="13">
        <f t="shared" ca="1" si="248"/>
        <v>1</v>
      </c>
      <c r="I475" s="13">
        <f t="shared" si="248"/>
        <v>0</v>
      </c>
      <c r="J475" s="13">
        <f t="shared" ca="1" si="248"/>
        <v>1</v>
      </c>
      <c r="K475" s="13">
        <f t="shared" si="248"/>
        <v>0</v>
      </c>
      <c r="L475" s="13">
        <f t="shared" si="248"/>
        <v>0</v>
      </c>
      <c r="M475" s="13">
        <f t="shared" si="248"/>
        <v>0</v>
      </c>
      <c r="N475" s="13">
        <f t="shared" ca="1" si="248"/>
        <v>0</v>
      </c>
      <c r="O475" s="13">
        <f t="shared" ca="1" si="248"/>
        <v>0</v>
      </c>
      <c r="P475" s="13">
        <f t="shared" ca="1" si="227"/>
        <v>6</v>
      </c>
      <c r="Q475">
        <f t="shared" si="221"/>
        <v>3</v>
      </c>
      <c r="R475" s="13" t="str">
        <f t="shared" ref="R475:Y484" si="249">RIGHT(LEFT($A475,R$3+$Q475),2)</f>
        <v>3E</v>
      </c>
      <c r="S475" s="13" t="str">
        <f t="shared" si="249"/>
        <v>3G</v>
      </c>
      <c r="T475" s="13" t="str">
        <f t="shared" si="249"/>
        <v>3B</v>
      </c>
      <c r="U475" s="13" t="str">
        <f t="shared" si="249"/>
        <v>3C</v>
      </c>
      <c r="V475" s="13" t="str">
        <f t="shared" si="249"/>
        <v>3A</v>
      </c>
      <c r="W475" s="13" t="str">
        <f t="shared" si="249"/>
        <v>3D</v>
      </c>
      <c r="X475" s="13" t="str">
        <f t="shared" si="249"/>
        <v>3L</v>
      </c>
      <c r="Y475" s="13" t="str">
        <f t="shared" si="249"/>
        <v>3K</v>
      </c>
      <c r="AA475" s="13" t="str">
        <f t="shared" ca="1" si="228"/>
        <v/>
      </c>
      <c r="AB475" s="13" t="str">
        <f t="shared" ca="1" si="229"/>
        <v/>
      </c>
      <c r="AC475" s="13" t="str">
        <f t="shared" ca="1" si="230"/>
        <v/>
      </c>
      <c r="AD475" s="13" t="str">
        <f t="shared" ca="1" si="231"/>
        <v/>
      </c>
      <c r="AE475" s="13" t="str">
        <f t="shared" ca="1" si="232"/>
        <v/>
      </c>
      <c r="AF475" s="13" t="str">
        <f t="shared" ca="1" si="233"/>
        <v/>
      </c>
      <c r="AG475" s="13" t="str">
        <f t="shared" ca="1" si="234"/>
        <v/>
      </c>
      <c r="AH475" s="13" t="str">
        <f t="shared" ca="1" si="235"/>
        <v/>
      </c>
      <c r="AJ475" s="6" t="str">
        <f t="shared" ca="1" si="236"/>
        <v>3C3H3H3H3H</v>
      </c>
      <c r="AK475" s="13" t="str">
        <f t="shared" ca="1" si="237"/>
        <v>3G3G3G3G3G</v>
      </c>
      <c r="AL475" s="13" t="str">
        <f t="shared" ca="1" si="238"/>
        <v>3B3E3B3B3B</v>
      </c>
      <c r="AM475" s="13" t="str">
        <f t="shared" ca="1" si="239"/>
        <v>3D3C3D3C3C</v>
      </c>
      <c r="AN475" s="13" t="str">
        <f t="shared" ca="1" si="240"/>
        <v>3H3A3A3A3A</v>
      </c>
      <c r="AO475" s="13" t="str">
        <f t="shared" ca="1" si="241"/>
        <v>3F3F3F3F3F</v>
      </c>
      <c r="AP475" s="13" t="str">
        <f t="shared" ca="1" si="242"/>
        <v>3E3D3E3E3D</v>
      </c>
      <c r="AQ475" s="58" t="str">
        <f t="shared" ca="1" si="243"/>
        <v>3I3I3I3I3I</v>
      </c>
    </row>
    <row r="476" spans="1:43" x14ac:dyDescent="0.2">
      <c r="A476" t="s">
        <v>1617</v>
      </c>
      <c r="D476" s="13">
        <f t="shared" ca="1" si="248"/>
        <v>1</v>
      </c>
      <c r="E476" s="13">
        <f t="shared" ca="1" si="248"/>
        <v>1</v>
      </c>
      <c r="F476" s="13">
        <f t="shared" ca="1" si="248"/>
        <v>1</v>
      </c>
      <c r="G476" s="13">
        <f t="shared" ca="1" si="248"/>
        <v>1</v>
      </c>
      <c r="H476" s="13">
        <f t="shared" ca="1" si="248"/>
        <v>1</v>
      </c>
      <c r="I476" s="13">
        <f t="shared" si="248"/>
        <v>0</v>
      </c>
      <c r="J476" s="13">
        <f t="shared" ca="1" si="248"/>
        <v>1</v>
      </c>
      <c r="K476" s="13">
        <f t="shared" si="248"/>
        <v>0</v>
      </c>
      <c r="L476" s="13">
        <f t="shared" si="248"/>
        <v>0</v>
      </c>
      <c r="M476" s="13">
        <f t="shared" ca="1" si="248"/>
        <v>0</v>
      </c>
      <c r="N476" s="13">
        <f t="shared" si="248"/>
        <v>0</v>
      </c>
      <c r="O476" s="13">
        <f t="shared" ca="1" si="248"/>
        <v>0</v>
      </c>
      <c r="P476" s="13">
        <f t="shared" ca="1" si="227"/>
        <v>6</v>
      </c>
      <c r="Q476">
        <f t="shared" si="221"/>
        <v>3</v>
      </c>
      <c r="R476" s="13" t="str">
        <f t="shared" si="249"/>
        <v>3E</v>
      </c>
      <c r="S476" s="13" t="str">
        <f t="shared" si="249"/>
        <v>3G</v>
      </c>
      <c r="T476" s="13" t="str">
        <f t="shared" si="249"/>
        <v>3B</v>
      </c>
      <c r="U476" s="13" t="str">
        <f t="shared" si="249"/>
        <v>3C</v>
      </c>
      <c r="V476" s="13" t="str">
        <f t="shared" si="249"/>
        <v>3A</v>
      </c>
      <c r="W476" s="13" t="str">
        <f t="shared" si="249"/>
        <v>3D</v>
      </c>
      <c r="X476" s="13" t="str">
        <f t="shared" si="249"/>
        <v>3L</v>
      </c>
      <c r="Y476" s="13" t="str">
        <f t="shared" si="249"/>
        <v>3J</v>
      </c>
      <c r="AA476" s="13" t="str">
        <f t="shared" ca="1" si="228"/>
        <v/>
      </c>
      <c r="AB476" s="13" t="str">
        <f t="shared" ca="1" si="229"/>
        <v/>
      </c>
      <c r="AC476" s="13" t="str">
        <f t="shared" ca="1" si="230"/>
        <v/>
      </c>
      <c r="AD476" s="13" t="str">
        <f t="shared" ca="1" si="231"/>
        <v/>
      </c>
      <c r="AE476" s="13" t="str">
        <f t="shared" ca="1" si="232"/>
        <v/>
      </c>
      <c r="AF476" s="13" t="str">
        <f t="shared" ca="1" si="233"/>
        <v/>
      </c>
      <c r="AG476" s="13" t="str">
        <f t="shared" ca="1" si="234"/>
        <v/>
      </c>
      <c r="AH476" s="13" t="str">
        <f t="shared" ca="1" si="235"/>
        <v/>
      </c>
      <c r="AJ476" s="6" t="str">
        <f t="shared" ca="1" si="236"/>
        <v>3C3H3H3H3H</v>
      </c>
      <c r="AK476" s="13" t="str">
        <f t="shared" ca="1" si="237"/>
        <v>3G3G3G3G3G</v>
      </c>
      <c r="AL476" s="13" t="str">
        <f t="shared" ca="1" si="238"/>
        <v>3B3E3B3B3B</v>
      </c>
      <c r="AM476" s="13" t="str">
        <f t="shared" ca="1" si="239"/>
        <v>3D3C3D3C3C</v>
      </c>
      <c r="AN476" s="13" t="str">
        <f t="shared" ca="1" si="240"/>
        <v>3H3A3A3A3A</v>
      </c>
      <c r="AO476" s="13" t="str">
        <f t="shared" ca="1" si="241"/>
        <v>3F3F3F3F3F</v>
      </c>
      <c r="AP476" s="13" t="str">
        <f t="shared" ca="1" si="242"/>
        <v>3E3D3E3E3D</v>
      </c>
      <c r="AQ476" s="58" t="str">
        <f t="shared" ca="1" si="243"/>
        <v>3I3I3I3I3I</v>
      </c>
    </row>
    <row r="477" spans="1:43" x14ac:dyDescent="0.2">
      <c r="A477" t="s">
        <v>1618</v>
      </c>
      <c r="D477" s="13">
        <f t="shared" ca="1" si="248"/>
        <v>1</v>
      </c>
      <c r="E477" s="13">
        <f t="shared" ca="1" si="248"/>
        <v>1</v>
      </c>
      <c r="F477" s="13">
        <f t="shared" ca="1" si="248"/>
        <v>1</v>
      </c>
      <c r="G477" s="13">
        <f t="shared" ca="1" si="248"/>
        <v>1</v>
      </c>
      <c r="H477" s="13">
        <f t="shared" ca="1" si="248"/>
        <v>1</v>
      </c>
      <c r="I477" s="13">
        <f t="shared" si="248"/>
        <v>0</v>
      </c>
      <c r="J477" s="13">
        <f t="shared" ca="1" si="248"/>
        <v>1</v>
      </c>
      <c r="K477" s="13">
        <f t="shared" si="248"/>
        <v>0</v>
      </c>
      <c r="L477" s="13">
        <f t="shared" si="248"/>
        <v>0</v>
      </c>
      <c r="M477" s="13">
        <f t="shared" ca="1" si="248"/>
        <v>0</v>
      </c>
      <c r="N477" s="13">
        <f t="shared" ca="1" si="248"/>
        <v>0</v>
      </c>
      <c r="O477" s="13">
        <f t="shared" si="248"/>
        <v>0</v>
      </c>
      <c r="P477" s="13">
        <f t="shared" ca="1" si="227"/>
        <v>6</v>
      </c>
      <c r="Q477">
        <f t="shared" si="221"/>
        <v>3</v>
      </c>
      <c r="R477" s="13" t="str">
        <f t="shared" si="249"/>
        <v>3E</v>
      </c>
      <c r="S477" s="13" t="str">
        <f t="shared" si="249"/>
        <v>3G</v>
      </c>
      <c r="T477" s="13" t="str">
        <f t="shared" si="249"/>
        <v>3B</v>
      </c>
      <c r="U477" s="13" t="str">
        <f t="shared" si="249"/>
        <v>3C</v>
      </c>
      <c r="V477" s="13" t="str">
        <f t="shared" si="249"/>
        <v>3A</v>
      </c>
      <c r="W477" s="13" t="str">
        <f t="shared" si="249"/>
        <v>3D</v>
      </c>
      <c r="X477" s="13" t="str">
        <f t="shared" si="249"/>
        <v>3J</v>
      </c>
      <c r="Y477" s="13" t="str">
        <f t="shared" si="249"/>
        <v>3K</v>
      </c>
      <c r="AA477" s="13" t="str">
        <f t="shared" ca="1" si="228"/>
        <v/>
      </c>
      <c r="AB477" s="13" t="str">
        <f t="shared" ca="1" si="229"/>
        <v/>
      </c>
      <c r="AC477" s="13" t="str">
        <f t="shared" ca="1" si="230"/>
        <v/>
      </c>
      <c r="AD477" s="13" t="str">
        <f t="shared" ca="1" si="231"/>
        <v/>
      </c>
      <c r="AE477" s="13" t="str">
        <f t="shared" ca="1" si="232"/>
        <v/>
      </c>
      <c r="AF477" s="13" t="str">
        <f t="shared" ca="1" si="233"/>
        <v/>
      </c>
      <c r="AG477" s="13" t="str">
        <f t="shared" ca="1" si="234"/>
        <v/>
      </c>
      <c r="AH477" s="13" t="str">
        <f t="shared" ca="1" si="235"/>
        <v/>
      </c>
      <c r="AJ477" s="6" t="str">
        <f t="shared" ca="1" si="236"/>
        <v>3C3H3H3H3H</v>
      </c>
      <c r="AK477" s="13" t="str">
        <f t="shared" ca="1" si="237"/>
        <v>3G3G3G3G3G</v>
      </c>
      <c r="AL477" s="13" t="str">
        <f t="shared" ca="1" si="238"/>
        <v>3B3E3B3B3B</v>
      </c>
      <c r="AM477" s="13" t="str">
        <f t="shared" ca="1" si="239"/>
        <v>3D3C3D3C3C</v>
      </c>
      <c r="AN477" s="13" t="str">
        <f t="shared" ca="1" si="240"/>
        <v>3H3A3A3A3A</v>
      </c>
      <c r="AO477" s="13" t="str">
        <f t="shared" ca="1" si="241"/>
        <v>3F3F3F3F3F</v>
      </c>
      <c r="AP477" s="13" t="str">
        <f t="shared" ca="1" si="242"/>
        <v>3E3D3E3E3D</v>
      </c>
      <c r="AQ477" s="58" t="str">
        <f t="shared" ca="1" si="243"/>
        <v>3I3I3I3I3I</v>
      </c>
    </row>
    <row r="478" spans="1:43" x14ac:dyDescent="0.2">
      <c r="A478" t="s">
        <v>1619</v>
      </c>
      <c r="D478" s="13">
        <f t="shared" ca="1" si="248"/>
        <v>1</v>
      </c>
      <c r="E478" s="13">
        <f t="shared" ca="1" si="248"/>
        <v>1</v>
      </c>
      <c r="F478" s="13">
        <f t="shared" ca="1" si="248"/>
        <v>1</v>
      </c>
      <c r="G478" s="13">
        <f t="shared" ca="1" si="248"/>
        <v>1</v>
      </c>
      <c r="H478" s="13">
        <f t="shared" ca="1" si="248"/>
        <v>1</v>
      </c>
      <c r="I478" s="13">
        <f t="shared" si="248"/>
        <v>0</v>
      </c>
      <c r="J478" s="13">
        <f t="shared" ca="1" si="248"/>
        <v>1</v>
      </c>
      <c r="K478" s="13">
        <f t="shared" si="248"/>
        <v>0</v>
      </c>
      <c r="L478" s="13">
        <f t="shared" ca="1" si="248"/>
        <v>1</v>
      </c>
      <c r="M478" s="13">
        <f t="shared" si="248"/>
        <v>0</v>
      </c>
      <c r="N478" s="13">
        <f t="shared" si="248"/>
        <v>0</v>
      </c>
      <c r="O478" s="13">
        <f t="shared" ca="1" si="248"/>
        <v>0</v>
      </c>
      <c r="P478" s="13">
        <f t="shared" ca="1" si="227"/>
        <v>7</v>
      </c>
      <c r="Q478">
        <f t="shared" si="221"/>
        <v>3</v>
      </c>
      <c r="R478" s="13" t="str">
        <f t="shared" si="249"/>
        <v>3E</v>
      </c>
      <c r="S478" s="13" t="str">
        <f t="shared" si="249"/>
        <v>3G</v>
      </c>
      <c r="T478" s="13" t="str">
        <f t="shared" si="249"/>
        <v>3B</v>
      </c>
      <c r="U478" s="13" t="str">
        <f t="shared" si="249"/>
        <v>3C</v>
      </c>
      <c r="V478" s="13" t="str">
        <f t="shared" si="249"/>
        <v>3A</v>
      </c>
      <c r="W478" s="13" t="str">
        <f t="shared" si="249"/>
        <v>3D</v>
      </c>
      <c r="X478" s="13" t="str">
        <f t="shared" si="249"/>
        <v>3L</v>
      </c>
      <c r="Y478" s="13" t="str">
        <f t="shared" si="249"/>
        <v>3I</v>
      </c>
      <c r="AA478" s="13" t="str">
        <f t="shared" ca="1" si="228"/>
        <v/>
      </c>
      <c r="AB478" s="13" t="str">
        <f t="shared" ca="1" si="229"/>
        <v/>
      </c>
      <c r="AC478" s="13" t="str">
        <f t="shared" ca="1" si="230"/>
        <v/>
      </c>
      <c r="AD478" s="13" t="str">
        <f t="shared" ca="1" si="231"/>
        <v/>
      </c>
      <c r="AE478" s="13" t="str">
        <f t="shared" ca="1" si="232"/>
        <v/>
      </c>
      <c r="AF478" s="13" t="str">
        <f t="shared" ca="1" si="233"/>
        <v/>
      </c>
      <c r="AG478" s="13" t="str">
        <f t="shared" ca="1" si="234"/>
        <v/>
      </c>
      <c r="AH478" s="13" t="str">
        <f t="shared" ca="1" si="235"/>
        <v/>
      </c>
      <c r="AJ478" s="6" t="str">
        <f t="shared" ca="1" si="236"/>
        <v>3C3H3H3H3H</v>
      </c>
      <c r="AK478" s="13" t="str">
        <f t="shared" ca="1" si="237"/>
        <v>3G3G3G3G3G</v>
      </c>
      <c r="AL478" s="13" t="str">
        <f t="shared" ca="1" si="238"/>
        <v>3B3E3B3B3B</v>
      </c>
      <c r="AM478" s="13" t="str">
        <f t="shared" ca="1" si="239"/>
        <v>3D3C3D3C3C</v>
      </c>
      <c r="AN478" s="13" t="str">
        <f t="shared" ca="1" si="240"/>
        <v>3H3A3A3A3A</v>
      </c>
      <c r="AO478" s="13" t="str">
        <f t="shared" ca="1" si="241"/>
        <v>3F3F3F3F3F</v>
      </c>
      <c r="AP478" s="13" t="str">
        <f t="shared" ca="1" si="242"/>
        <v>3E3D3E3E3D</v>
      </c>
      <c r="AQ478" s="58" t="str">
        <f t="shared" ca="1" si="243"/>
        <v>3I3I3I3I3I</v>
      </c>
    </row>
    <row r="479" spans="1:43" x14ac:dyDescent="0.2">
      <c r="A479" t="s">
        <v>1620</v>
      </c>
      <c r="D479" s="13">
        <f t="shared" ca="1" si="248"/>
        <v>1</v>
      </c>
      <c r="E479" s="13">
        <f t="shared" ca="1" si="248"/>
        <v>1</v>
      </c>
      <c r="F479" s="13">
        <f t="shared" ca="1" si="248"/>
        <v>1</v>
      </c>
      <c r="G479" s="13">
        <f t="shared" ca="1" si="248"/>
        <v>1</v>
      </c>
      <c r="H479" s="13">
        <f t="shared" ca="1" si="248"/>
        <v>1</v>
      </c>
      <c r="I479" s="13">
        <f t="shared" si="248"/>
        <v>0</v>
      </c>
      <c r="J479" s="13">
        <f t="shared" ca="1" si="248"/>
        <v>1</v>
      </c>
      <c r="K479" s="13">
        <f t="shared" si="248"/>
        <v>0</v>
      </c>
      <c r="L479" s="13">
        <f t="shared" ca="1" si="248"/>
        <v>1</v>
      </c>
      <c r="M479" s="13">
        <f t="shared" si="248"/>
        <v>0</v>
      </c>
      <c r="N479" s="13">
        <f t="shared" ca="1" si="248"/>
        <v>0</v>
      </c>
      <c r="O479" s="13">
        <f t="shared" si="248"/>
        <v>0</v>
      </c>
      <c r="P479" s="13">
        <f t="shared" ca="1" si="227"/>
        <v>7</v>
      </c>
      <c r="Q479">
        <f t="shared" si="221"/>
        <v>3</v>
      </c>
      <c r="R479" s="13" t="str">
        <f t="shared" si="249"/>
        <v>3E</v>
      </c>
      <c r="S479" s="13" t="str">
        <f t="shared" si="249"/>
        <v>3G</v>
      </c>
      <c r="T479" s="13" t="str">
        <f t="shared" si="249"/>
        <v>3B</v>
      </c>
      <c r="U479" s="13" t="str">
        <f t="shared" si="249"/>
        <v>3C</v>
      </c>
      <c r="V479" s="13" t="str">
        <f t="shared" si="249"/>
        <v>3A</v>
      </c>
      <c r="W479" s="13" t="str">
        <f t="shared" si="249"/>
        <v>3D</v>
      </c>
      <c r="X479" s="13" t="str">
        <f t="shared" si="249"/>
        <v>3I</v>
      </c>
      <c r="Y479" s="13" t="str">
        <f t="shared" si="249"/>
        <v>3K</v>
      </c>
      <c r="AA479" s="13" t="str">
        <f t="shared" ca="1" si="228"/>
        <v/>
      </c>
      <c r="AB479" s="13" t="str">
        <f t="shared" ca="1" si="229"/>
        <v/>
      </c>
      <c r="AC479" s="13" t="str">
        <f t="shared" ca="1" si="230"/>
        <v/>
      </c>
      <c r="AD479" s="13" t="str">
        <f t="shared" ca="1" si="231"/>
        <v/>
      </c>
      <c r="AE479" s="13" t="str">
        <f t="shared" ca="1" si="232"/>
        <v/>
      </c>
      <c r="AF479" s="13" t="str">
        <f t="shared" ca="1" si="233"/>
        <v/>
      </c>
      <c r="AG479" s="13" t="str">
        <f t="shared" ca="1" si="234"/>
        <v/>
      </c>
      <c r="AH479" s="13" t="str">
        <f t="shared" ca="1" si="235"/>
        <v/>
      </c>
      <c r="AJ479" s="6" t="str">
        <f t="shared" ca="1" si="236"/>
        <v>3C3H3H3H3H</v>
      </c>
      <c r="AK479" s="13" t="str">
        <f t="shared" ca="1" si="237"/>
        <v>3G3G3G3G3G</v>
      </c>
      <c r="AL479" s="13" t="str">
        <f t="shared" ca="1" si="238"/>
        <v>3B3E3B3B3B</v>
      </c>
      <c r="AM479" s="13" t="str">
        <f t="shared" ca="1" si="239"/>
        <v>3D3C3D3C3C</v>
      </c>
      <c r="AN479" s="13" t="str">
        <f t="shared" ca="1" si="240"/>
        <v>3H3A3A3A3A</v>
      </c>
      <c r="AO479" s="13" t="str">
        <f t="shared" ca="1" si="241"/>
        <v>3F3F3F3F3F</v>
      </c>
      <c r="AP479" s="13" t="str">
        <f t="shared" ca="1" si="242"/>
        <v>3E3D3E3E3D</v>
      </c>
      <c r="AQ479" s="58" t="str">
        <f t="shared" ca="1" si="243"/>
        <v>3I3I3I3I3I</v>
      </c>
    </row>
    <row r="480" spans="1:43" x14ac:dyDescent="0.2">
      <c r="A480" t="s">
        <v>1621</v>
      </c>
      <c r="D480" s="13">
        <f t="shared" ca="1" si="248"/>
        <v>1</v>
      </c>
      <c r="E480" s="13">
        <f t="shared" ca="1" si="248"/>
        <v>1</v>
      </c>
      <c r="F480" s="13">
        <f t="shared" ca="1" si="248"/>
        <v>1</v>
      </c>
      <c r="G480" s="13">
        <f t="shared" ca="1" si="248"/>
        <v>1</v>
      </c>
      <c r="H480" s="13">
        <f t="shared" ca="1" si="248"/>
        <v>1</v>
      </c>
      <c r="I480" s="13">
        <f t="shared" si="248"/>
        <v>0</v>
      </c>
      <c r="J480" s="13">
        <f t="shared" ca="1" si="248"/>
        <v>1</v>
      </c>
      <c r="K480" s="13">
        <f t="shared" si="248"/>
        <v>0</v>
      </c>
      <c r="L480" s="13">
        <f t="shared" ca="1" si="248"/>
        <v>1</v>
      </c>
      <c r="M480" s="13">
        <f t="shared" ca="1" si="248"/>
        <v>0</v>
      </c>
      <c r="N480" s="13">
        <f t="shared" si="248"/>
        <v>0</v>
      </c>
      <c r="O480" s="13">
        <f t="shared" si="248"/>
        <v>0</v>
      </c>
      <c r="P480" s="13">
        <f t="shared" ca="1" si="227"/>
        <v>7</v>
      </c>
      <c r="Q480">
        <f t="shared" si="221"/>
        <v>3</v>
      </c>
      <c r="R480" s="13" t="str">
        <f t="shared" si="249"/>
        <v>3E</v>
      </c>
      <c r="S480" s="13" t="str">
        <f t="shared" si="249"/>
        <v>3G</v>
      </c>
      <c r="T480" s="13" t="str">
        <f t="shared" si="249"/>
        <v>3B</v>
      </c>
      <c r="U480" s="13" t="str">
        <f t="shared" si="249"/>
        <v>3C</v>
      </c>
      <c r="V480" s="13" t="str">
        <f t="shared" si="249"/>
        <v>3A</v>
      </c>
      <c r="W480" s="13" t="str">
        <f t="shared" si="249"/>
        <v>3D</v>
      </c>
      <c r="X480" s="13" t="str">
        <f t="shared" si="249"/>
        <v>3I</v>
      </c>
      <c r="Y480" s="13" t="str">
        <f t="shared" si="249"/>
        <v>3J</v>
      </c>
      <c r="AA480" s="13" t="str">
        <f t="shared" ca="1" si="228"/>
        <v/>
      </c>
      <c r="AB480" s="13" t="str">
        <f t="shared" ca="1" si="229"/>
        <v/>
      </c>
      <c r="AC480" s="13" t="str">
        <f t="shared" ca="1" si="230"/>
        <v/>
      </c>
      <c r="AD480" s="13" t="str">
        <f t="shared" ca="1" si="231"/>
        <v/>
      </c>
      <c r="AE480" s="13" t="str">
        <f t="shared" ca="1" si="232"/>
        <v/>
      </c>
      <c r="AF480" s="13" t="str">
        <f t="shared" ca="1" si="233"/>
        <v/>
      </c>
      <c r="AG480" s="13" t="str">
        <f t="shared" ca="1" si="234"/>
        <v/>
      </c>
      <c r="AH480" s="13" t="str">
        <f t="shared" ca="1" si="235"/>
        <v/>
      </c>
      <c r="AJ480" s="6" t="str">
        <f t="shared" ca="1" si="236"/>
        <v>3C3H3H3H3H</v>
      </c>
      <c r="AK480" s="13" t="str">
        <f t="shared" ca="1" si="237"/>
        <v>3G3G3G3G3G</v>
      </c>
      <c r="AL480" s="13" t="str">
        <f t="shared" ca="1" si="238"/>
        <v>3B3E3B3B3B</v>
      </c>
      <c r="AM480" s="13" t="str">
        <f t="shared" ca="1" si="239"/>
        <v>3D3C3D3C3C</v>
      </c>
      <c r="AN480" s="13" t="str">
        <f t="shared" ca="1" si="240"/>
        <v>3H3A3A3A3A</v>
      </c>
      <c r="AO480" s="13" t="str">
        <f t="shared" ca="1" si="241"/>
        <v>3F3F3F3F3F</v>
      </c>
      <c r="AP480" s="13" t="str">
        <f t="shared" ca="1" si="242"/>
        <v>3E3D3E3E3D</v>
      </c>
      <c r="AQ480" s="58" t="str">
        <f t="shared" ca="1" si="243"/>
        <v>3I3I3I3I3I</v>
      </c>
    </row>
    <row r="481" spans="1:43" x14ac:dyDescent="0.2">
      <c r="A481" t="s">
        <v>1622</v>
      </c>
      <c r="D481" s="13">
        <f t="shared" ca="1" si="248"/>
        <v>1</v>
      </c>
      <c r="E481" s="13">
        <f t="shared" ca="1" si="248"/>
        <v>1</v>
      </c>
      <c r="F481" s="13">
        <f t="shared" ca="1" si="248"/>
        <v>1</v>
      </c>
      <c r="G481" s="13">
        <f t="shared" ca="1" si="248"/>
        <v>1</v>
      </c>
      <c r="H481" s="13">
        <f t="shared" ca="1" si="248"/>
        <v>1</v>
      </c>
      <c r="I481" s="13">
        <f t="shared" si="248"/>
        <v>0</v>
      </c>
      <c r="J481" s="13">
        <f t="shared" ca="1" si="248"/>
        <v>1</v>
      </c>
      <c r="K481" s="13">
        <f t="shared" ca="1" si="248"/>
        <v>1</v>
      </c>
      <c r="L481" s="13">
        <f t="shared" si="248"/>
        <v>0</v>
      </c>
      <c r="M481" s="13">
        <f t="shared" si="248"/>
        <v>0</v>
      </c>
      <c r="N481" s="13">
        <f t="shared" si="248"/>
        <v>0</v>
      </c>
      <c r="O481" s="13">
        <f t="shared" ca="1" si="248"/>
        <v>0</v>
      </c>
      <c r="P481" s="13">
        <f t="shared" ca="1" si="227"/>
        <v>7</v>
      </c>
      <c r="Q481">
        <f t="shared" si="221"/>
        <v>3</v>
      </c>
      <c r="R481" s="13" t="str">
        <f t="shared" si="249"/>
        <v>3H</v>
      </c>
      <c r="S481" s="13" t="str">
        <f t="shared" si="249"/>
        <v>3G</v>
      </c>
      <c r="T481" s="13" t="str">
        <f t="shared" si="249"/>
        <v>3B</v>
      </c>
      <c r="U481" s="13" t="str">
        <f t="shared" si="249"/>
        <v>3C</v>
      </c>
      <c r="V481" s="13" t="str">
        <f t="shared" si="249"/>
        <v>3A</v>
      </c>
      <c r="W481" s="13" t="str">
        <f t="shared" si="249"/>
        <v>3D</v>
      </c>
      <c r="X481" s="13" t="str">
        <f t="shared" si="249"/>
        <v>3L</v>
      </c>
      <c r="Y481" s="13" t="str">
        <f t="shared" si="249"/>
        <v>3E</v>
      </c>
      <c r="AA481" s="13" t="str">
        <f t="shared" ca="1" si="228"/>
        <v/>
      </c>
      <c r="AB481" s="13" t="str">
        <f t="shared" ca="1" si="229"/>
        <v/>
      </c>
      <c r="AC481" s="13" t="str">
        <f t="shared" ca="1" si="230"/>
        <v/>
      </c>
      <c r="AD481" s="13" t="str">
        <f t="shared" ca="1" si="231"/>
        <v/>
      </c>
      <c r="AE481" s="13" t="str">
        <f t="shared" ca="1" si="232"/>
        <v/>
      </c>
      <c r="AF481" s="13" t="str">
        <f t="shared" ca="1" si="233"/>
        <v/>
      </c>
      <c r="AG481" s="13" t="str">
        <f t="shared" ca="1" si="234"/>
        <v/>
      </c>
      <c r="AH481" s="13" t="str">
        <f t="shared" ca="1" si="235"/>
        <v/>
      </c>
      <c r="AJ481" s="6" t="str">
        <f t="shared" ca="1" si="236"/>
        <v>3C3H3H3H3H</v>
      </c>
      <c r="AK481" s="13" t="str">
        <f t="shared" ca="1" si="237"/>
        <v>3G3G3G3G3G</v>
      </c>
      <c r="AL481" s="13" t="str">
        <f t="shared" ca="1" si="238"/>
        <v>3B3E3B3B3B</v>
      </c>
      <c r="AM481" s="13" t="str">
        <f t="shared" ca="1" si="239"/>
        <v>3D3C3D3C3C</v>
      </c>
      <c r="AN481" s="13" t="str">
        <f t="shared" ca="1" si="240"/>
        <v>3H3A3A3A3A</v>
      </c>
      <c r="AO481" s="13" t="str">
        <f t="shared" ca="1" si="241"/>
        <v>3F3F3F3F3F</v>
      </c>
      <c r="AP481" s="13" t="str">
        <f t="shared" ca="1" si="242"/>
        <v>3E3D3E3E3D</v>
      </c>
      <c r="AQ481" s="58" t="str">
        <f t="shared" ca="1" si="243"/>
        <v>3I3I3I3I3I</v>
      </c>
    </row>
    <row r="482" spans="1:43" x14ac:dyDescent="0.2">
      <c r="A482" t="s">
        <v>1623</v>
      </c>
      <c r="D482" s="13">
        <f t="shared" ca="1" si="248"/>
        <v>1</v>
      </c>
      <c r="E482" s="13">
        <f t="shared" ca="1" si="248"/>
        <v>1</v>
      </c>
      <c r="F482" s="13">
        <f t="shared" ca="1" si="248"/>
        <v>1</v>
      </c>
      <c r="G482" s="13">
        <f t="shared" ca="1" si="248"/>
        <v>1</v>
      </c>
      <c r="H482" s="13">
        <f t="shared" ca="1" si="248"/>
        <v>1</v>
      </c>
      <c r="I482" s="13">
        <f t="shared" si="248"/>
        <v>0</v>
      </c>
      <c r="J482" s="13">
        <f t="shared" ca="1" si="248"/>
        <v>1</v>
      </c>
      <c r="K482" s="13">
        <f t="shared" ca="1" si="248"/>
        <v>1</v>
      </c>
      <c r="L482" s="13">
        <f t="shared" si="248"/>
        <v>0</v>
      </c>
      <c r="M482" s="13">
        <f t="shared" si="248"/>
        <v>0</v>
      </c>
      <c r="N482" s="13">
        <f t="shared" ca="1" si="248"/>
        <v>0</v>
      </c>
      <c r="O482" s="13">
        <f t="shared" si="248"/>
        <v>0</v>
      </c>
      <c r="P482" s="13">
        <f t="shared" ca="1" si="227"/>
        <v>7</v>
      </c>
      <c r="Q482">
        <f t="shared" si="221"/>
        <v>3</v>
      </c>
      <c r="R482" s="13" t="str">
        <f t="shared" si="249"/>
        <v>3H</v>
      </c>
      <c r="S482" s="13" t="str">
        <f t="shared" si="249"/>
        <v>3G</v>
      </c>
      <c r="T482" s="13" t="str">
        <f t="shared" si="249"/>
        <v>3B</v>
      </c>
      <c r="U482" s="13" t="str">
        <f t="shared" si="249"/>
        <v>3C</v>
      </c>
      <c r="V482" s="13" t="str">
        <f t="shared" si="249"/>
        <v>3A</v>
      </c>
      <c r="W482" s="13" t="str">
        <f t="shared" si="249"/>
        <v>3D</v>
      </c>
      <c r="X482" s="13" t="str">
        <f t="shared" si="249"/>
        <v>3E</v>
      </c>
      <c r="Y482" s="13" t="str">
        <f t="shared" si="249"/>
        <v>3K</v>
      </c>
      <c r="AA482" s="13" t="str">
        <f t="shared" ca="1" si="228"/>
        <v/>
      </c>
      <c r="AB482" s="13" t="str">
        <f t="shared" ca="1" si="229"/>
        <v/>
      </c>
      <c r="AC482" s="13" t="str">
        <f t="shared" ca="1" si="230"/>
        <v/>
      </c>
      <c r="AD482" s="13" t="str">
        <f t="shared" ca="1" si="231"/>
        <v/>
      </c>
      <c r="AE482" s="13" t="str">
        <f t="shared" ca="1" si="232"/>
        <v/>
      </c>
      <c r="AF482" s="13" t="str">
        <f t="shared" ca="1" si="233"/>
        <v/>
      </c>
      <c r="AG482" s="13" t="str">
        <f t="shared" ca="1" si="234"/>
        <v/>
      </c>
      <c r="AH482" s="13" t="str">
        <f t="shared" ca="1" si="235"/>
        <v/>
      </c>
      <c r="AJ482" s="6" t="str">
        <f t="shared" ca="1" si="236"/>
        <v>3C3H3H3H3H</v>
      </c>
      <c r="AK482" s="13" t="str">
        <f t="shared" ca="1" si="237"/>
        <v>3G3G3G3G3G</v>
      </c>
      <c r="AL482" s="13" t="str">
        <f t="shared" ca="1" si="238"/>
        <v>3B3E3B3B3B</v>
      </c>
      <c r="AM482" s="13" t="str">
        <f t="shared" ca="1" si="239"/>
        <v>3D3C3D3C3C</v>
      </c>
      <c r="AN482" s="13" t="str">
        <f t="shared" ca="1" si="240"/>
        <v>3H3A3A3A3A</v>
      </c>
      <c r="AO482" s="13" t="str">
        <f t="shared" ca="1" si="241"/>
        <v>3F3F3F3F3F</v>
      </c>
      <c r="AP482" s="13" t="str">
        <f t="shared" ca="1" si="242"/>
        <v>3E3D3E3E3D</v>
      </c>
      <c r="AQ482" s="58" t="str">
        <f t="shared" ca="1" si="243"/>
        <v>3I3I3I3I3I</v>
      </c>
    </row>
    <row r="483" spans="1:43" x14ac:dyDescent="0.2">
      <c r="A483" t="s">
        <v>1624</v>
      </c>
      <c r="D483" s="13">
        <f t="shared" ca="1" si="248"/>
        <v>1</v>
      </c>
      <c r="E483" s="13">
        <f t="shared" ca="1" si="248"/>
        <v>1</v>
      </c>
      <c r="F483" s="13">
        <f t="shared" ca="1" si="248"/>
        <v>1</v>
      </c>
      <c r="G483" s="13">
        <f t="shared" ca="1" si="248"/>
        <v>1</v>
      </c>
      <c r="H483" s="13">
        <f t="shared" ca="1" si="248"/>
        <v>1</v>
      </c>
      <c r="I483" s="13">
        <f t="shared" si="248"/>
        <v>0</v>
      </c>
      <c r="J483" s="13">
        <f t="shared" ca="1" si="248"/>
        <v>1</v>
      </c>
      <c r="K483" s="13">
        <f t="shared" ca="1" si="248"/>
        <v>1</v>
      </c>
      <c r="L483" s="13">
        <f t="shared" si="248"/>
        <v>0</v>
      </c>
      <c r="M483" s="13">
        <f t="shared" ca="1" si="248"/>
        <v>0</v>
      </c>
      <c r="N483" s="13">
        <f t="shared" si="248"/>
        <v>0</v>
      </c>
      <c r="O483" s="13">
        <f t="shared" si="248"/>
        <v>0</v>
      </c>
      <c r="P483" s="13">
        <f t="shared" ca="1" si="227"/>
        <v>7</v>
      </c>
      <c r="Q483">
        <f t="shared" si="221"/>
        <v>3</v>
      </c>
      <c r="R483" s="13" t="str">
        <f t="shared" si="249"/>
        <v>3H</v>
      </c>
      <c r="S483" s="13" t="str">
        <f t="shared" si="249"/>
        <v>3G</v>
      </c>
      <c r="T483" s="13" t="str">
        <f t="shared" si="249"/>
        <v>3B</v>
      </c>
      <c r="U483" s="13" t="str">
        <f t="shared" si="249"/>
        <v>3C</v>
      </c>
      <c r="V483" s="13" t="str">
        <f t="shared" si="249"/>
        <v>3A</v>
      </c>
      <c r="W483" s="13" t="str">
        <f t="shared" si="249"/>
        <v>3D</v>
      </c>
      <c r="X483" s="13" t="str">
        <f t="shared" si="249"/>
        <v>3E</v>
      </c>
      <c r="Y483" s="13" t="str">
        <f t="shared" si="249"/>
        <v>3J</v>
      </c>
      <c r="AA483" s="13" t="str">
        <f t="shared" ca="1" si="228"/>
        <v/>
      </c>
      <c r="AB483" s="13" t="str">
        <f t="shared" ca="1" si="229"/>
        <v/>
      </c>
      <c r="AC483" s="13" t="str">
        <f t="shared" ca="1" si="230"/>
        <v/>
      </c>
      <c r="AD483" s="13" t="str">
        <f t="shared" ca="1" si="231"/>
        <v/>
      </c>
      <c r="AE483" s="13" t="str">
        <f t="shared" ca="1" si="232"/>
        <v/>
      </c>
      <c r="AF483" s="13" t="str">
        <f t="shared" ca="1" si="233"/>
        <v/>
      </c>
      <c r="AG483" s="13" t="str">
        <f t="shared" ca="1" si="234"/>
        <v/>
      </c>
      <c r="AH483" s="13" t="str">
        <f t="shared" ca="1" si="235"/>
        <v/>
      </c>
      <c r="AJ483" s="6" t="str">
        <f t="shared" ca="1" si="236"/>
        <v>3C3H3H3H3H</v>
      </c>
      <c r="AK483" s="13" t="str">
        <f t="shared" ca="1" si="237"/>
        <v>3G3G3G3G3G</v>
      </c>
      <c r="AL483" s="13" t="str">
        <f t="shared" ca="1" si="238"/>
        <v>3B3E3B3B3B</v>
      </c>
      <c r="AM483" s="13" t="str">
        <f t="shared" ca="1" si="239"/>
        <v>3D3C3D3C3C</v>
      </c>
      <c r="AN483" s="13" t="str">
        <f t="shared" ca="1" si="240"/>
        <v>3H3A3A3A3A</v>
      </c>
      <c r="AO483" s="13" t="str">
        <f t="shared" ca="1" si="241"/>
        <v>3F3F3F3F3F</v>
      </c>
      <c r="AP483" s="13" t="str">
        <f t="shared" ca="1" si="242"/>
        <v>3E3D3E3E3D</v>
      </c>
      <c r="AQ483" s="58" t="str">
        <f t="shared" ca="1" si="243"/>
        <v>3I3I3I3I3I</v>
      </c>
    </row>
    <row r="484" spans="1:43" x14ac:dyDescent="0.2">
      <c r="A484" t="s">
        <v>1625</v>
      </c>
      <c r="D484" s="13">
        <f t="shared" ca="1" si="248"/>
        <v>1</v>
      </c>
      <c r="E484" s="13">
        <f t="shared" ca="1" si="248"/>
        <v>1</v>
      </c>
      <c r="F484" s="13">
        <f t="shared" ca="1" si="248"/>
        <v>1</v>
      </c>
      <c r="G484" s="13">
        <f t="shared" ca="1" si="248"/>
        <v>1</v>
      </c>
      <c r="H484" s="13">
        <f t="shared" ca="1" si="248"/>
        <v>1</v>
      </c>
      <c r="I484" s="13">
        <f t="shared" si="248"/>
        <v>0</v>
      </c>
      <c r="J484" s="13">
        <f t="shared" ca="1" si="248"/>
        <v>1</v>
      </c>
      <c r="K484" s="13">
        <f t="shared" ca="1" si="248"/>
        <v>1</v>
      </c>
      <c r="L484" s="13">
        <f t="shared" ca="1" si="248"/>
        <v>1</v>
      </c>
      <c r="M484" s="13">
        <f t="shared" si="248"/>
        <v>0</v>
      </c>
      <c r="N484" s="13">
        <f t="shared" si="248"/>
        <v>0</v>
      </c>
      <c r="O484" s="13">
        <f t="shared" si="248"/>
        <v>0</v>
      </c>
      <c r="P484" s="13">
        <f t="shared" ca="1" si="227"/>
        <v>8</v>
      </c>
      <c r="Q484">
        <f t="shared" si="221"/>
        <v>3</v>
      </c>
      <c r="R484" s="13" t="str">
        <f t="shared" si="249"/>
        <v>3H</v>
      </c>
      <c r="S484" s="13" t="str">
        <f t="shared" si="249"/>
        <v>3G</v>
      </c>
      <c r="T484" s="13" t="str">
        <f t="shared" si="249"/>
        <v>3B</v>
      </c>
      <c r="U484" s="13" t="str">
        <f t="shared" si="249"/>
        <v>3C</v>
      </c>
      <c r="V484" s="13" t="str">
        <f t="shared" si="249"/>
        <v>3A</v>
      </c>
      <c r="W484" s="13" t="str">
        <f t="shared" si="249"/>
        <v>3D</v>
      </c>
      <c r="X484" s="13" t="str">
        <f t="shared" si="249"/>
        <v>3E</v>
      </c>
      <c r="Y484" s="13" t="str">
        <f t="shared" si="249"/>
        <v>3I</v>
      </c>
      <c r="AA484" s="13" t="str">
        <f t="shared" ca="1" si="228"/>
        <v>3H</v>
      </c>
      <c r="AB484" s="13" t="str">
        <f t="shared" ca="1" si="229"/>
        <v>3G</v>
      </c>
      <c r="AC484" s="13" t="str">
        <f t="shared" ca="1" si="230"/>
        <v>3B</v>
      </c>
      <c r="AD484" s="13" t="str">
        <f t="shared" ca="1" si="231"/>
        <v>3C</v>
      </c>
      <c r="AE484" s="13" t="str">
        <f t="shared" ca="1" si="232"/>
        <v>3A</v>
      </c>
      <c r="AF484" s="13" t="str">
        <f t="shared" ca="1" si="233"/>
        <v>3D</v>
      </c>
      <c r="AG484" s="13" t="str">
        <f t="shared" ca="1" si="234"/>
        <v>3E</v>
      </c>
      <c r="AH484" s="13" t="str">
        <f t="shared" ca="1" si="235"/>
        <v>3I</v>
      </c>
      <c r="AJ484" s="6" t="str">
        <f t="shared" ca="1" si="236"/>
        <v>3C3H3H3H3H3H</v>
      </c>
      <c r="AK484" s="13" t="str">
        <f t="shared" ca="1" si="237"/>
        <v>3G3G3G3G3G3G</v>
      </c>
      <c r="AL484" s="13" t="str">
        <f t="shared" ca="1" si="238"/>
        <v>3B3E3B3B3B3B</v>
      </c>
      <c r="AM484" s="13" t="str">
        <f t="shared" ca="1" si="239"/>
        <v>3D3C3D3C3C3C</v>
      </c>
      <c r="AN484" s="13" t="str">
        <f t="shared" ca="1" si="240"/>
        <v>3H3A3A3A3A3A</v>
      </c>
      <c r="AO484" s="13" t="str">
        <f t="shared" ca="1" si="241"/>
        <v>3F3F3F3F3F3D</v>
      </c>
      <c r="AP484" s="13" t="str">
        <f t="shared" ca="1" si="242"/>
        <v>3E3D3E3E3D3E</v>
      </c>
      <c r="AQ484" s="58" t="str">
        <f t="shared" ca="1" si="243"/>
        <v>3I3I3I3I3I3I</v>
      </c>
    </row>
    <row r="485" spans="1:43" x14ac:dyDescent="0.2">
      <c r="A485" t="s">
        <v>1626</v>
      </c>
      <c r="D485" s="13">
        <f t="shared" ref="D485:O499" ca="1" si="250">IF(IFERROR(FIND(D$3,$A485),0)&gt;0,D$4,0)</f>
        <v>1</v>
      </c>
      <c r="E485" s="13">
        <f t="shared" ca="1" si="250"/>
        <v>1</v>
      </c>
      <c r="F485" s="13">
        <f t="shared" ca="1" si="250"/>
        <v>1</v>
      </c>
      <c r="G485" s="13">
        <f t="shared" ca="1" si="250"/>
        <v>1</v>
      </c>
      <c r="H485" s="13">
        <f t="shared" ca="1" si="250"/>
        <v>1</v>
      </c>
      <c r="I485" s="13">
        <f t="shared" ca="1" si="250"/>
        <v>1</v>
      </c>
      <c r="J485" s="13">
        <f t="shared" si="250"/>
        <v>0</v>
      </c>
      <c r="K485" s="13">
        <f t="shared" si="250"/>
        <v>0</v>
      </c>
      <c r="L485" s="13">
        <f t="shared" si="250"/>
        <v>0</v>
      </c>
      <c r="M485" s="13">
        <f t="shared" si="250"/>
        <v>0</v>
      </c>
      <c r="N485" s="13">
        <f t="shared" ca="1" si="250"/>
        <v>0</v>
      </c>
      <c r="O485" s="13">
        <f t="shared" ca="1" si="250"/>
        <v>0</v>
      </c>
      <c r="P485" s="13">
        <f t="shared" ca="1" si="227"/>
        <v>6</v>
      </c>
      <c r="Q485">
        <f t="shared" si="221"/>
        <v>3</v>
      </c>
      <c r="R485" s="13" t="str">
        <f t="shared" ref="R485:Y499" si="251">RIGHT(LEFT($A485,R$3+$Q485),2)</f>
        <v>3C</v>
      </c>
      <c r="S485" s="13" t="str">
        <f t="shared" si="251"/>
        <v>3E</v>
      </c>
      <c r="T485" s="13" t="str">
        <f t="shared" si="251"/>
        <v>3B</v>
      </c>
      <c r="U485" s="13" t="str">
        <f t="shared" si="251"/>
        <v>3D</v>
      </c>
      <c r="V485" s="13" t="str">
        <f t="shared" si="251"/>
        <v>3A</v>
      </c>
      <c r="W485" s="13" t="str">
        <f t="shared" si="251"/>
        <v>3F</v>
      </c>
      <c r="X485" s="13" t="str">
        <f t="shared" si="251"/>
        <v>3L</v>
      </c>
      <c r="Y485" s="13" t="str">
        <f t="shared" si="251"/>
        <v>3K</v>
      </c>
      <c r="AA485" s="13" t="str">
        <f t="shared" ca="1" si="228"/>
        <v/>
      </c>
      <c r="AB485" s="13" t="str">
        <f t="shared" ca="1" si="229"/>
        <v/>
      </c>
      <c r="AC485" s="13" t="str">
        <f t="shared" ca="1" si="230"/>
        <v/>
      </c>
      <c r="AD485" s="13" t="str">
        <f t="shared" ca="1" si="231"/>
        <v/>
      </c>
      <c r="AE485" s="13" t="str">
        <f t="shared" ca="1" si="232"/>
        <v/>
      </c>
      <c r="AF485" s="13" t="str">
        <f t="shared" ca="1" si="233"/>
        <v/>
      </c>
      <c r="AG485" s="13" t="str">
        <f t="shared" ca="1" si="234"/>
        <v/>
      </c>
      <c r="AH485" s="13" t="str">
        <f t="shared" ca="1" si="235"/>
        <v/>
      </c>
      <c r="AJ485" s="6" t="str">
        <f t="shared" ca="1" si="236"/>
        <v>3C3H3H3H3H3H</v>
      </c>
      <c r="AK485" s="13" t="str">
        <f t="shared" ca="1" si="237"/>
        <v>3G3G3G3G3G3G</v>
      </c>
      <c r="AL485" s="13" t="str">
        <f t="shared" ca="1" si="238"/>
        <v>3B3E3B3B3B3B</v>
      </c>
      <c r="AM485" s="13" t="str">
        <f t="shared" ca="1" si="239"/>
        <v>3D3C3D3C3C3C</v>
      </c>
      <c r="AN485" s="13" t="str">
        <f t="shared" ca="1" si="240"/>
        <v>3H3A3A3A3A3A</v>
      </c>
      <c r="AO485" s="13" t="str">
        <f t="shared" ca="1" si="241"/>
        <v>3F3F3F3F3F3D</v>
      </c>
      <c r="AP485" s="13" t="str">
        <f t="shared" ca="1" si="242"/>
        <v>3E3D3E3E3D3E</v>
      </c>
      <c r="AQ485" s="58" t="str">
        <f t="shared" ca="1" si="243"/>
        <v>3I3I3I3I3I3I</v>
      </c>
    </row>
    <row r="486" spans="1:43" x14ac:dyDescent="0.2">
      <c r="A486" t="s">
        <v>1627</v>
      </c>
      <c r="D486" s="13">
        <f t="shared" ca="1" si="250"/>
        <v>1</v>
      </c>
      <c r="E486" s="13">
        <f t="shared" ca="1" si="250"/>
        <v>1</v>
      </c>
      <c r="F486" s="13">
        <f t="shared" ca="1" si="250"/>
        <v>1</v>
      </c>
      <c r="G486" s="13">
        <f t="shared" ca="1" si="250"/>
        <v>1</v>
      </c>
      <c r="H486" s="13">
        <f t="shared" ca="1" si="250"/>
        <v>1</v>
      </c>
      <c r="I486" s="13">
        <f t="shared" ca="1" si="250"/>
        <v>1</v>
      </c>
      <c r="J486" s="13">
        <f t="shared" si="250"/>
        <v>0</v>
      </c>
      <c r="K486" s="13">
        <f t="shared" si="250"/>
        <v>0</v>
      </c>
      <c r="L486" s="13">
        <f t="shared" si="250"/>
        <v>0</v>
      </c>
      <c r="M486" s="13">
        <f t="shared" ca="1" si="250"/>
        <v>0</v>
      </c>
      <c r="N486" s="13">
        <f t="shared" si="250"/>
        <v>0</v>
      </c>
      <c r="O486" s="13">
        <f t="shared" ca="1" si="250"/>
        <v>0</v>
      </c>
      <c r="P486" s="13">
        <f t="shared" ca="1" si="227"/>
        <v>6</v>
      </c>
      <c r="Q486">
        <f t="shared" si="221"/>
        <v>3</v>
      </c>
      <c r="R486" s="13" t="str">
        <f t="shared" si="251"/>
        <v>3C</v>
      </c>
      <c r="S486" s="13" t="str">
        <f t="shared" si="251"/>
        <v>3J</v>
      </c>
      <c r="T486" s="13" t="str">
        <f t="shared" si="251"/>
        <v>3B</v>
      </c>
      <c r="U486" s="13" t="str">
        <f t="shared" si="251"/>
        <v>3D</v>
      </c>
      <c r="V486" s="13" t="str">
        <f t="shared" si="251"/>
        <v>3A</v>
      </c>
      <c r="W486" s="13" t="str">
        <f t="shared" si="251"/>
        <v>3F</v>
      </c>
      <c r="X486" s="13" t="str">
        <f t="shared" si="251"/>
        <v>3L</v>
      </c>
      <c r="Y486" s="13" t="str">
        <f t="shared" si="251"/>
        <v>3E</v>
      </c>
      <c r="AA486" s="13" t="str">
        <f t="shared" ca="1" si="228"/>
        <v/>
      </c>
      <c r="AB486" s="13" t="str">
        <f t="shared" ca="1" si="229"/>
        <v/>
      </c>
      <c r="AC486" s="13" t="str">
        <f t="shared" ca="1" si="230"/>
        <v/>
      </c>
      <c r="AD486" s="13" t="str">
        <f t="shared" ca="1" si="231"/>
        <v/>
      </c>
      <c r="AE486" s="13" t="str">
        <f t="shared" ca="1" si="232"/>
        <v/>
      </c>
      <c r="AF486" s="13" t="str">
        <f t="shared" ca="1" si="233"/>
        <v/>
      </c>
      <c r="AG486" s="13" t="str">
        <f t="shared" ca="1" si="234"/>
        <v/>
      </c>
      <c r="AH486" s="13" t="str">
        <f t="shared" ca="1" si="235"/>
        <v/>
      </c>
      <c r="AJ486" s="6" t="str">
        <f t="shared" ca="1" si="236"/>
        <v>3C3H3H3H3H3H</v>
      </c>
      <c r="AK486" s="13" t="str">
        <f t="shared" ca="1" si="237"/>
        <v>3G3G3G3G3G3G</v>
      </c>
      <c r="AL486" s="13" t="str">
        <f t="shared" ca="1" si="238"/>
        <v>3B3E3B3B3B3B</v>
      </c>
      <c r="AM486" s="13" t="str">
        <f t="shared" ca="1" si="239"/>
        <v>3D3C3D3C3C3C</v>
      </c>
      <c r="AN486" s="13" t="str">
        <f t="shared" ca="1" si="240"/>
        <v>3H3A3A3A3A3A</v>
      </c>
      <c r="AO486" s="13" t="str">
        <f t="shared" ca="1" si="241"/>
        <v>3F3F3F3F3F3D</v>
      </c>
      <c r="AP486" s="13" t="str">
        <f t="shared" ca="1" si="242"/>
        <v>3E3D3E3E3D3E</v>
      </c>
      <c r="AQ486" s="58" t="str">
        <f t="shared" ca="1" si="243"/>
        <v>3I3I3I3I3I3I</v>
      </c>
    </row>
    <row r="487" spans="1:43" x14ac:dyDescent="0.2">
      <c r="A487" t="s">
        <v>1628</v>
      </c>
      <c r="D487" s="13">
        <f t="shared" ca="1" si="250"/>
        <v>1</v>
      </c>
      <c r="E487" s="13">
        <f t="shared" ca="1" si="250"/>
        <v>1</v>
      </c>
      <c r="F487" s="13">
        <f t="shared" ca="1" si="250"/>
        <v>1</v>
      </c>
      <c r="G487" s="13">
        <f t="shared" ca="1" si="250"/>
        <v>1</v>
      </c>
      <c r="H487" s="13">
        <f t="shared" ca="1" si="250"/>
        <v>1</v>
      </c>
      <c r="I487" s="13">
        <f t="shared" ca="1" si="250"/>
        <v>1</v>
      </c>
      <c r="J487" s="13">
        <f t="shared" si="250"/>
        <v>0</v>
      </c>
      <c r="K487" s="13">
        <f t="shared" si="250"/>
        <v>0</v>
      </c>
      <c r="L487" s="13">
        <f t="shared" si="250"/>
        <v>0</v>
      </c>
      <c r="M487" s="13">
        <f t="shared" ca="1" si="250"/>
        <v>0</v>
      </c>
      <c r="N487" s="13">
        <f t="shared" ca="1" si="250"/>
        <v>0</v>
      </c>
      <c r="O487" s="13">
        <f t="shared" si="250"/>
        <v>0</v>
      </c>
      <c r="P487" s="13">
        <f t="shared" ca="1" si="227"/>
        <v>6</v>
      </c>
      <c r="Q487">
        <f t="shared" si="221"/>
        <v>3</v>
      </c>
      <c r="R487" s="13" t="str">
        <f t="shared" si="251"/>
        <v>3C</v>
      </c>
      <c r="S487" s="13" t="str">
        <f t="shared" si="251"/>
        <v>3J</v>
      </c>
      <c r="T487" s="13" t="str">
        <f t="shared" si="251"/>
        <v>3B</v>
      </c>
      <c r="U487" s="13" t="str">
        <f t="shared" si="251"/>
        <v>3D</v>
      </c>
      <c r="V487" s="13" t="str">
        <f t="shared" si="251"/>
        <v>3A</v>
      </c>
      <c r="W487" s="13" t="str">
        <f t="shared" si="251"/>
        <v>3F</v>
      </c>
      <c r="X487" s="13" t="str">
        <f t="shared" si="251"/>
        <v>3E</v>
      </c>
      <c r="Y487" s="13" t="str">
        <f t="shared" si="251"/>
        <v>3K</v>
      </c>
      <c r="AA487" s="13" t="str">
        <f t="shared" ca="1" si="228"/>
        <v/>
      </c>
      <c r="AB487" s="13" t="str">
        <f t="shared" ca="1" si="229"/>
        <v/>
      </c>
      <c r="AC487" s="13" t="str">
        <f t="shared" ca="1" si="230"/>
        <v/>
      </c>
      <c r="AD487" s="13" t="str">
        <f t="shared" ca="1" si="231"/>
        <v/>
      </c>
      <c r="AE487" s="13" t="str">
        <f t="shared" ca="1" si="232"/>
        <v/>
      </c>
      <c r="AF487" s="13" t="str">
        <f t="shared" ca="1" si="233"/>
        <v/>
      </c>
      <c r="AG487" s="13" t="str">
        <f t="shared" ca="1" si="234"/>
        <v/>
      </c>
      <c r="AH487" s="13" t="str">
        <f t="shared" ca="1" si="235"/>
        <v/>
      </c>
      <c r="AJ487" s="6" t="str">
        <f t="shared" ca="1" si="236"/>
        <v>3C3H3H3H3H3H</v>
      </c>
      <c r="AK487" s="13" t="str">
        <f t="shared" ca="1" si="237"/>
        <v>3G3G3G3G3G3G</v>
      </c>
      <c r="AL487" s="13" t="str">
        <f t="shared" ca="1" si="238"/>
        <v>3B3E3B3B3B3B</v>
      </c>
      <c r="AM487" s="13" t="str">
        <f t="shared" ca="1" si="239"/>
        <v>3D3C3D3C3C3C</v>
      </c>
      <c r="AN487" s="13" t="str">
        <f t="shared" ca="1" si="240"/>
        <v>3H3A3A3A3A3A</v>
      </c>
      <c r="AO487" s="13" t="str">
        <f t="shared" ca="1" si="241"/>
        <v>3F3F3F3F3F3D</v>
      </c>
      <c r="AP487" s="13" t="str">
        <f t="shared" ca="1" si="242"/>
        <v>3E3D3E3E3D3E</v>
      </c>
      <c r="AQ487" s="58" t="str">
        <f t="shared" ca="1" si="243"/>
        <v>3I3I3I3I3I3I</v>
      </c>
    </row>
    <row r="488" spans="1:43" x14ac:dyDescent="0.2">
      <c r="A488" t="s">
        <v>1629</v>
      </c>
      <c r="D488" s="13">
        <f t="shared" ca="1" si="250"/>
        <v>1</v>
      </c>
      <c r="E488" s="13">
        <f t="shared" ca="1" si="250"/>
        <v>1</v>
      </c>
      <c r="F488" s="13">
        <f t="shared" ca="1" si="250"/>
        <v>1</v>
      </c>
      <c r="G488" s="13">
        <f t="shared" ca="1" si="250"/>
        <v>1</v>
      </c>
      <c r="H488" s="13">
        <f t="shared" ca="1" si="250"/>
        <v>1</v>
      </c>
      <c r="I488" s="13">
        <f t="shared" ca="1" si="250"/>
        <v>1</v>
      </c>
      <c r="J488" s="13">
        <f t="shared" si="250"/>
        <v>0</v>
      </c>
      <c r="K488" s="13">
        <f t="shared" si="250"/>
        <v>0</v>
      </c>
      <c r="L488" s="13">
        <f t="shared" ca="1" si="250"/>
        <v>1</v>
      </c>
      <c r="M488" s="13">
        <f t="shared" si="250"/>
        <v>0</v>
      </c>
      <c r="N488" s="13">
        <f t="shared" si="250"/>
        <v>0</v>
      </c>
      <c r="O488" s="13">
        <f t="shared" ca="1" si="250"/>
        <v>0</v>
      </c>
      <c r="P488" s="13">
        <f t="shared" ca="1" si="227"/>
        <v>7</v>
      </c>
      <c r="Q488">
        <f t="shared" si="221"/>
        <v>3</v>
      </c>
      <c r="R488" s="13" t="str">
        <f t="shared" si="251"/>
        <v>3C</v>
      </c>
      <c r="S488" s="13" t="str">
        <f t="shared" si="251"/>
        <v>3E</v>
      </c>
      <c r="T488" s="13" t="str">
        <f t="shared" si="251"/>
        <v>3B</v>
      </c>
      <c r="U488" s="13" t="str">
        <f t="shared" si="251"/>
        <v>3D</v>
      </c>
      <c r="V488" s="13" t="str">
        <f t="shared" si="251"/>
        <v>3A</v>
      </c>
      <c r="W488" s="13" t="str">
        <f t="shared" si="251"/>
        <v>3F</v>
      </c>
      <c r="X488" s="13" t="str">
        <f t="shared" si="251"/>
        <v>3L</v>
      </c>
      <c r="Y488" s="13" t="str">
        <f t="shared" si="251"/>
        <v>3I</v>
      </c>
      <c r="AA488" s="13" t="str">
        <f t="shared" ca="1" si="228"/>
        <v/>
      </c>
      <c r="AB488" s="13" t="str">
        <f t="shared" ca="1" si="229"/>
        <v/>
      </c>
      <c r="AC488" s="13" t="str">
        <f t="shared" ca="1" si="230"/>
        <v/>
      </c>
      <c r="AD488" s="13" t="str">
        <f t="shared" ca="1" si="231"/>
        <v/>
      </c>
      <c r="AE488" s="13" t="str">
        <f t="shared" ca="1" si="232"/>
        <v/>
      </c>
      <c r="AF488" s="13" t="str">
        <f t="shared" ca="1" si="233"/>
        <v/>
      </c>
      <c r="AG488" s="13" t="str">
        <f t="shared" ca="1" si="234"/>
        <v/>
      </c>
      <c r="AH488" s="13" t="str">
        <f t="shared" ca="1" si="235"/>
        <v/>
      </c>
      <c r="AJ488" s="6" t="str">
        <f t="shared" ca="1" si="236"/>
        <v>3C3H3H3H3H3H</v>
      </c>
      <c r="AK488" s="13" t="str">
        <f t="shared" ca="1" si="237"/>
        <v>3G3G3G3G3G3G</v>
      </c>
      <c r="AL488" s="13" t="str">
        <f t="shared" ca="1" si="238"/>
        <v>3B3E3B3B3B3B</v>
      </c>
      <c r="AM488" s="13" t="str">
        <f t="shared" ca="1" si="239"/>
        <v>3D3C3D3C3C3C</v>
      </c>
      <c r="AN488" s="13" t="str">
        <f t="shared" ca="1" si="240"/>
        <v>3H3A3A3A3A3A</v>
      </c>
      <c r="AO488" s="13" t="str">
        <f t="shared" ca="1" si="241"/>
        <v>3F3F3F3F3F3D</v>
      </c>
      <c r="AP488" s="13" t="str">
        <f t="shared" ca="1" si="242"/>
        <v>3E3D3E3E3D3E</v>
      </c>
      <c r="AQ488" s="58" t="str">
        <f t="shared" ca="1" si="243"/>
        <v>3I3I3I3I3I3I</v>
      </c>
    </row>
    <row r="489" spans="1:43" x14ac:dyDescent="0.2">
      <c r="A489" t="s">
        <v>1630</v>
      </c>
      <c r="D489" s="13">
        <f t="shared" ca="1" si="250"/>
        <v>1</v>
      </c>
      <c r="E489" s="13">
        <f t="shared" ca="1" si="250"/>
        <v>1</v>
      </c>
      <c r="F489" s="13">
        <f t="shared" ca="1" si="250"/>
        <v>1</v>
      </c>
      <c r="G489" s="13">
        <f t="shared" ca="1" si="250"/>
        <v>1</v>
      </c>
      <c r="H489" s="13">
        <f t="shared" ca="1" si="250"/>
        <v>1</v>
      </c>
      <c r="I489" s="13">
        <f t="shared" ca="1" si="250"/>
        <v>1</v>
      </c>
      <c r="J489" s="13">
        <f t="shared" si="250"/>
        <v>0</v>
      </c>
      <c r="K489" s="13">
        <f t="shared" si="250"/>
        <v>0</v>
      </c>
      <c r="L489" s="13">
        <f t="shared" ca="1" si="250"/>
        <v>1</v>
      </c>
      <c r="M489" s="13">
        <f t="shared" si="250"/>
        <v>0</v>
      </c>
      <c r="N489" s="13">
        <f t="shared" ca="1" si="250"/>
        <v>0</v>
      </c>
      <c r="O489" s="13">
        <f t="shared" si="250"/>
        <v>0</v>
      </c>
      <c r="P489" s="13">
        <f t="shared" ca="1" si="227"/>
        <v>7</v>
      </c>
      <c r="Q489">
        <f t="shared" ref="Q489:Q499" si="252">Q488</f>
        <v>3</v>
      </c>
      <c r="R489" s="13" t="str">
        <f t="shared" si="251"/>
        <v>3C</v>
      </c>
      <c r="S489" s="13" t="str">
        <f t="shared" si="251"/>
        <v>3E</v>
      </c>
      <c r="T489" s="13" t="str">
        <f t="shared" si="251"/>
        <v>3B</v>
      </c>
      <c r="U489" s="13" t="str">
        <f t="shared" si="251"/>
        <v>3D</v>
      </c>
      <c r="V489" s="13" t="str">
        <f t="shared" si="251"/>
        <v>3A</v>
      </c>
      <c r="W489" s="13" t="str">
        <f t="shared" si="251"/>
        <v>3F</v>
      </c>
      <c r="X489" s="13" t="str">
        <f t="shared" si="251"/>
        <v>3I</v>
      </c>
      <c r="Y489" s="13" t="str">
        <f t="shared" si="251"/>
        <v>3K</v>
      </c>
      <c r="AA489" s="13" t="str">
        <f t="shared" ca="1" si="228"/>
        <v/>
      </c>
      <c r="AB489" s="13" t="str">
        <f t="shared" ca="1" si="229"/>
        <v/>
      </c>
      <c r="AC489" s="13" t="str">
        <f t="shared" ca="1" si="230"/>
        <v/>
      </c>
      <c r="AD489" s="13" t="str">
        <f t="shared" ca="1" si="231"/>
        <v/>
      </c>
      <c r="AE489" s="13" t="str">
        <f t="shared" ca="1" si="232"/>
        <v/>
      </c>
      <c r="AF489" s="13" t="str">
        <f t="shared" ca="1" si="233"/>
        <v/>
      </c>
      <c r="AG489" s="13" t="str">
        <f t="shared" ca="1" si="234"/>
        <v/>
      </c>
      <c r="AH489" s="13" t="str">
        <f t="shared" ca="1" si="235"/>
        <v/>
      </c>
      <c r="AJ489" s="6" t="str">
        <f t="shared" ca="1" si="236"/>
        <v>3C3H3H3H3H3H</v>
      </c>
      <c r="AK489" s="13" t="str">
        <f t="shared" ca="1" si="237"/>
        <v>3G3G3G3G3G3G</v>
      </c>
      <c r="AL489" s="13" t="str">
        <f t="shared" ca="1" si="238"/>
        <v>3B3E3B3B3B3B</v>
      </c>
      <c r="AM489" s="13" t="str">
        <f t="shared" ca="1" si="239"/>
        <v>3D3C3D3C3C3C</v>
      </c>
      <c r="AN489" s="13" t="str">
        <f t="shared" ca="1" si="240"/>
        <v>3H3A3A3A3A3A</v>
      </c>
      <c r="AO489" s="13" t="str">
        <f t="shared" ca="1" si="241"/>
        <v>3F3F3F3F3F3D</v>
      </c>
      <c r="AP489" s="13" t="str">
        <f t="shared" ca="1" si="242"/>
        <v>3E3D3E3E3D3E</v>
      </c>
      <c r="AQ489" s="58" t="str">
        <f t="shared" ca="1" si="243"/>
        <v>3I3I3I3I3I3I</v>
      </c>
    </row>
    <row r="490" spans="1:43" x14ac:dyDescent="0.2">
      <c r="A490" t="s">
        <v>1631</v>
      </c>
      <c r="D490" s="13">
        <f t="shared" ca="1" si="250"/>
        <v>1</v>
      </c>
      <c r="E490" s="13">
        <f t="shared" ca="1" si="250"/>
        <v>1</v>
      </c>
      <c r="F490" s="13">
        <f t="shared" ca="1" si="250"/>
        <v>1</v>
      </c>
      <c r="G490" s="13">
        <f t="shared" ca="1" si="250"/>
        <v>1</v>
      </c>
      <c r="H490" s="13">
        <f t="shared" ca="1" si="250"/>
        <v>1</v>
      </c>
      <c r="I490" s="13">
        <f t="shared" ca="1" si="250"/>
        <v>1</v>
      </c>
      <c r="J490" s="13">
        <f t="shared" si="250"/>
        <v>0</v>
      </c>
      <c r="K490" s="13">
        <f t="shared" si="250"/>
        <v>0</v>
      </c>
      <c r="L490" s="13">
        <f t="shared" ca="1" si="250"/>
        <v>1</v>
      </c>
      <c r="M490" s="13">
        <f t="shared" ca="1" si="250"/>
        <v>0</v>
      </c>
      <c r="N490" s="13">
        <f t="shared" si="250"/>
        <v>0</v>
      </c>
      <c r="O490" s="13">
        <f t="shared" si="250"/>
        <v>0</v>
      </c>
      <c r="P490" s="13">
        <f t="shared" ca="1" si="227"/>
        <v>7</v>
      </c>
      <c r="Q490">
        <f t="shared" si="252"/>
        <v>3</v>
      </c>
      <c r="R490" s="13" t="str">
        <f t="shared" si="251"/>
        <v>3C</v>
      </c>
      <c r="S490" s="13" t="str">
        <f t="shared" si="251"/>
        <v>3J</v>
      </c>
      <c r="T490" s="13" t="str">
        <f t="shared" si="251"/>
        <v>3B</v>
      </c>
      <c r="U490" s="13" t="str">
        <f t="shared" si="251"/>
        <v>3D</v>
      </c>
      <c r="V490" s="13" t="str">
        <f t="shared" si="251"/>
        <v>3A</v>
      </c>
      <c r="W490" s="13" t="str">
        <f t="shared" si="251"/>
        <v>3F</v>
      </c>
      <c r="X490" s="13" t="str">
        <f t="shared" si="251"/>
        <v>3E</v>
      </c>
      <c r="Y490" s="13" t="str">
        <f t="shared" si="251"/>
        <v>3I</v>
      </c>
      <c r="AA490" s="13" t="str">
        <f t="shared" ca="1" si="228"/>
        <v/>
      </c>
      <c r="AB490" s="13" t="str">
        <f t="shared" ca="1" si="229"/>
        <v/>
      </c>
      <c r="AC490" s="13" t="str">
        <f t="shared" ca="1" si="230"/>
        <v/>
      </c>
      <c r="AD490" s="13" t="str">
        <f t="shared" ca="1" si="231"/>
        <v/>
      </c>
      <c r="AE490" s="13" t="str">
        <f t="shared" ca="1" si="232"/>
        <v/>
      </c>
      <c r="AF490" s="13" t="str">
        <f t="shared" ca="1" si="233"/>
        <v/>
      </c>
      <c r="AG490" s="13" t="str">
        <f t="shared" ca="1" si="234"/>
        <v/>
      </c>
      <c r="AH490" s="13" t="str">
        <f t="shared" ca="1" si="235"/>
        <v/>
      </c>
      <c r="AJ490" s="6" t="str">
        <f t="shared" ca="1" si="236"/>
        <v>3C3H3H3H3H3H</v>
      </c>
      <c r="AK490" s="13" t="str">
        <f t="shared" ca="1" si="237"/>
        <v>3G3G3G3G3G3G</v>
      </c>
      <c r="AL490" s="13" t="str">
        <f t="shared" ca="1" si="238"/>
        <v>3B3E3B3B3B3B</v>
      </c>
      <c r="AM490" s="13" t="str">
        <f t="shared" ca="1" si="239"/>
        <v>3D3C3D3C3C3C</v>
      </c>
      <c r="AN490" s="13" t="str">
        <f t="shared" ca="1" si="240"/>
        <v>3H3A3A3A3A3A</v>
      </c>
      <c r="AO490" s="13" t="str">
        <f t="shared" ca="1" si="241"/>
        <v>3F3F3F3F3F3D</v>
      </c>
      <c r="AP490" s="13" t="str">
        <f t="shared" ca="1" si="242"/>
        <v>3E3D3E3E3D3E</v>
      </c>
      <c r="AQ490" s="58" t="str">
        <f t="shared" ca="1" si="243"/>
        <v>3I3I3I3I3I3I</v>
      </c>
    </row>
    <row r="491" spans="1:43" x14ac:dyDescent="0.2">
      <c r="A491" t="s">
        <v>1632</v>
      </c>
      <c r="D491" s="13">
        <f t="shared" ca="1" si="250"/>
        <v>1</v>
      </c>
      <c r="E491" s="13">
        <f t="shared" ca="1" si="250"/>
        <v>1</v>
      </c>
      <c r="F491" s="13">
        <f t="shared" ca="1" si="250"/>
        <v>1</v>
      </c>
      <c r="G491" s="13">
        <f t="shared" ca="1" si="250"/>
        <v>1</v>
      </c>
      <c r="H491" s="13">
        <f t="shared" ca="1" si="250"/>
        <v>1</v>
      </c>
      <c r="I491" s="13">
        <f t="shared" ca="1" si="250"/>
        <v>1</v>
      </c>
      <c r="J491" s="13">
        <f t="shared" si="250"/>
        <v>0</v>
      </c>
      <c r="K491" s="13">
        <f t="shared" ca="1" si="250"/>
        <v>1</v>
      </c>
      <c r="L491" s="13">
        <f t="shared" si="250"/>
        <v>0</v>
      </c>
      <c r="M491" s="13">
        <f t="shared" si="250"/>
        <v>0</v>
      </c>
      <c r="N491" s="13">
        <f t="shared" si="250"/>
        <v>0</v>
      </c>
      <c r="O491" s="13">
        <f t="shared" ca="1" si="250"/>
        <v>0</v>
      </c>
      <c r="P491" s="13">
        <f t="shared" ca="1" si="227"/>
        <v>7</v>
      </c>
      <c r="Q491">
        <f t="shared" si="252"/>
        <v>3</v>
      </c>
      <c r="R491" s="13" t="str">
        <f t="shared" si="251"/>
        <v>3H</v>
      </c>
      <c r="S491" s="13" t="str">
        <f t="shared" si="251"/>
        <v>3F</v>
      </c>
      <c r="T491" s="13" t="str">
        <f t="shared" si="251"/>
        <v>3B</v>
      </c>
      <c r="U491" s="13" t="str">
        <f t="shared" si="251"/>
        <v>3C</v>
      </c>
      <c r="V491" s="13" t="str">
        <f t="shared" si="251"/>
        <v>3A</v>
      </c>
      <c r="W491" s="13" t="str">
        <f t="shared" si="251"/>
        <v>3D</v>
      </c>
      <c r="X491" s="13" t="str">
        <f t="shared" si="251"/>
        <v>3L</v>
      </c>
      <c r="Y491" s="13" t="str">
        <f t="shared" si="251"/>
        <v>3E</v>
      </c>
      <c r="AA491" s="13" t="str">
        <f t="shared" ca="1" si="228"/>
        <v/>
      </c>
      <c r="AB491" s="13" t="str">
        <f t="shared" ca="1" si="229"/>
        <v/>
      </c>
      <c r="AC491" s="13" t="str">
        <f t="shared" ca="1" si="230"/>
        <v/>
      </c>
      <c r="AD491" s="13" t="str">
        <f t="shared" ca="1" si="231"/>
        <v/>
      </c>
      <c r="AE491" s="13" t="str">
        <f t="shared" ca="1" si="232"/>
        <v/>
      </c>
      <c r="AF491" s="13" t="str">
        <f t="shared" ca="1" si="233"/>
        <v/>
      </c>
      <c r="AG491" s="13" t="str">
        <f t="shared" ca="1" si="234"/>
        <v/>
      </c>
      <c r="AH491" s="13" t="str">
        <f t="shared" ca="1" si="235"/>
        <v/>
      </c>
      <c r="AJ491" s="6" t="str">
        <f t="shared" ca="1" si="236"/>
        <v>3C3H3H3H3H3H</v>
      </c>
      <c r="AK491" s="13" t="str">
        <f t="shared" ca="1" si="237"/>
        <v>3G3G3G3G3G3G</v>
      </c>
      <c r="AL491" s="13" t="str">
        <f t="shared" ca="1" si="238"/>
        <v>3B3E3B3B3B3B</v>
      </c>
      <c r="AM491" s="13" t="str">
        <f t="shared" ca="1" si="239"/>
        <v>3D3C3D3C3C3C</v>
      </c>
      <c r="AN491" s="13" t="str">
        <f t="shared" ca="1" si="240"/>
        <v>3H3A3A3A3A3A</v>
      </c>
      <c r="AO491" s="13" t="str">
        <f t="shared" ca="1" si="241"/>
        <v>3F3F3F3F3F3D</v>
      </c>
      <c r="AP491" s="13" t="str">
        <f t="shared" ca="1" si="242"/>
        <v>3E3D3E3E3D3E</v>
      </c>
      <c r="AQ491" s="58" t="str">
        <f t="shared" ca="1" si="243"/>
        <v>3I3I3I3I3I3I</v>
      </c>
    </row>
    <row r="492" spans="1:43" x14ac:dyDescent="0.2">
      <c r="A492" t="s">
        <v>1633</v>
      </c>
      <c r="D492" s="13">
        <f t="shared" ca="1" si="250"/>
        <v>1</v>
      </c>
      <c r="E492" s="13">
        <f t="shared" ca="1" si="250"/>
        <v>1</v>
      </c>
      <c r="F492" s="13">
        <f t="shared" ca="1" si="250"/>
        <v>1</v>
      </c>
      <c r="G492" s="13">
        <f t="shared" ca="1" si="250"/>
        <v>1</v>
      </c>
      <c r="H492" s="13">
        <f t="shared" ca="1" si="250"/>
        <v>1</v>
      </c>
      <c r="I492" s="13">
        <f t="shared" ca="1" si="250"/>
        <v>1</v>
      </c>
      <c r="J492" s="13">
        <f t="shared" si="250"/>
        <v>0</v>
      </c>
      <c r="K492" s="13">
        <f t="shared" ca="1" si="250"/>
        <v>1</v>
      </c>
      <c r="L492" s="13">
        <f t="shared" si="250"/>
        <v>0</v>
      </c>
      <c r="M492" s="13">
        <f t="shared" si="250"/>
        <v>0</v>
      </c>
      <c r="N492" s="13">
        <f t="shared" ca="1" si="250"/>
        <v>0</v>
      </c>
      <c r="O492" s="13">
        <f t="shared" si="250"/>
        <v>0</v>
      </c>
      <c r="P492" s="13">
        <f t="shared" ca="1" si="227"/>
        <v>7</v>
      </c>
      <c r="Q492">
        <f t="shared" si="252"/>
        <v>3</v>
      </c>
      <c r="R492" s="13" t="str">
        <f t="shared" si="251"/>
        <v>3H</v>
      </c>
      <c r="S492" s="13" t="str">
        <f t="shared" si="251"/>
        <v>3E</v>
      </c>
      <c r="T492" s="13" t="str">
        <f t="shared" si="251"/>
        <v>3B</v>
      </c>
      <c r="U492" s="13" t="str">
        <f t="shared" si="251"/>
        <v>3C</v>
      </c>
      <c r="V492" s="13" t="str">
        <f t="shared" si="251"/>
        <v>3A</v>
      </c>
      <c r="W492" s="13" t="str">
        <f t="shared" si="251"/>
        <v>3F</v>
      </c>
      <c r="X492" s="13" t="str">
        <f t="shared" si="251"/>
        <v>3D</v>
      </c>
      <c r="Y492" s="13" t="str">
        <f t="shared" si="251"/>
        <v>3K</v>
      </c>
      <c r="AA492" s="13" t="str">
        <f t="shared" ca="1" si="228"/>
        <v/>
      </c>
      <c r="AB492" s="13" t="str">
        <f t="shared" ca="1" si="229"/>
        <v/>
      </c>
      <c r="AC492" s="13" t="str">
        <f t="shared" ca="1" si="230"/>
        <v/>
      </c>
      <c r="AD492" s="13" t="str">
        <f t="shared" ca="1" si="231"/>
        <v/>
      </c>
      <c r="AE492" s="13" t="str">
        <f t="shared" ca="1" si="232"/>
        <v/>
      </c>
      <c r="AF492" s="13" t="str">
        <f t="shared" ca="1" si="233"/>
        <v/>
      </c>
      <c r="AG492" s="13" t="str">
        <f t="shared" ca="1" si="234"/>
        <v/>
      </c>
      <c r="AH492" s="13" t="str">
        <f t="shared" ca="1" si="235"/>
        <v/>
      </c>
      <c r="AJ492" s="6" t="str">
        <f t="shared" ca="1" si="236"/>
        <v>3C3H3H3H3H3H</v>
      </c>
      <c r="AK492" s="13" t="str">
        <f t="shared" ca="1" si="237"/>
        <v>3G3G3G3G3G3G</v>
      </c>
      <c r="AL492" s="13" t="str">
        <f t="shared" ca="1" si="238"/>
        <v>3B3E3B3B3B3B</v>
      </c>
      <c r="AM492" s="13" t="str">
        <f t="shared" ca="1" si="239"/>
        <v>3D3C3D3C3C3C</v>
      </c>
      <c r="AN492" s="13" t="str">
        <f t="shared" ca="1" si="240"/>
        <v>3H3A3A3A3A3A</v>
      </c>
      <c r="AO492" s="13" t="str">
        <f t="shared" ca="1" si="241"/>
        <v>3F3F3F3F3F3D</v>
      </c>
      <c r="AP492" s="13" t="str">
        <f t="shared" ca="1" si="242"/>
        <v>3E3D3E3E3D3E</v>
      </c>
      <c r="AQ492" s="58" t="str">
        <f t="shared" ca="1" si="243"/>
        <v>3I3I3I3I3I3I</v>
      </c>
    </row>
    <row r="493" spans="1:43" x14ac:dyDescent="0.2">
      <c r="A493" t="s">
        <v>1634</v>
      </c>
      <c r="D493" s="13">
        <f t="shared" ca="1" si="250"/>
        <v>1</v>
      </c>
      <c r="E493" s="13">
        <f t="shared" ca="1" si="250"/>
        <v>1</v>
      </c>
      <c r="F493" s="13">
        <f t="shared" ca="1" si="250"/>
        <v>1</v>
      </c>
      <c r="G493" s="13">
        <f t="shared" ca="1" si="250"/>
        <v>1</v>
      </c>
      <c r="H493" s="13">
        <f t="shared" ca="1" si="250"/>
        <v>1</v>
      </c>
      <c r="I493" s="13">
        <f t="shared" ca="1" si="250"/>
        <v>1</v>
      </c>
      <c r="J493" s="13">
        <f t="shared" si="250"/>
        <v>0</v>
      </c>
      <c r="K493" s="13">
        <f t="shared" ca="1" si="250"/>
        <v>1</v>
      </c>
      <c r="L493" s="13">
        <f t="shared" si="250"/>
        <v>0</v>
      </c>
      <c r="M493" s="13">
        <f t="shared" ca="1" si="250"/>
        <v>0</v>
      </c>
      <c r="N493" s="13">
        <f t="shared" si="250"/>
        <v>0</v>
      </c>
      <c r="O493" s="13">
        <f t="shared" si="250"/>
        <v>0</v>
      </c>
      <c r="P493" s="13">
        <f t="shared" ca="1" si="227"/>
        <v>7</v>
      </c>
      <c r="Q493">
        <f t="shared" si="252"/>
        <v>3</v>
      </c>
      <c r="R493" s="13" t="str">
        <f t="shared" si="251"/>
        <v>3H</v>
      </c>
      <c r="S493" s="13" t="str">
        <f t="shared" si="251"/>
        <v>3J</v>
      </c>
      <c r="T493" s="13" t="str">
        <f t="shared" si="251"/>
        <v>3B</v>
      </c>
      <c r="U493" s="13" t="str">
        <f t="shared" si="251"/>
        <v>3C</v>
      </c>
      <c r="V493" s="13" t="str">
        <f t="shared" si="251"/>
        <v>3A</v>
      </c>
      <c r="W493" s="13" t="str">
        <f t="shared" si="251"/>
        <v>3F</v>
      </c>
      <c r="X493" s="13" t="str">
        <f t="shared" si="251"/>
        <v>3D</v>
      </c>
      <c r="Y493" s="13" t="str">
        <f t="shared" si="251"/>
        <v>3E</v>
      </c>
      <c r="AA493" s="13" t="str">
        <f t="shared" ca="1" si="228"/>
        <v/>
      </c>
      <c r="AB493" s="13" t="str">
        <f t="shared" ca="1" si="229"/>
        <v/>
      </c>
      <c r="AC493" s="13" t="str">
        <f t="shared" ca="1" si="230"/>
        <v/>
      </c>
      <c r="AD493" s="13" t="str">
        <f t="shared" ca="1" si="231"/>
        <v/>
      </c>
      <c r="AE493" s="13" t="str">
        <f t="shared" ca="1" si="232"/>
        <v/>
      </c>
      <c r="AF493" s="13" t="str">
        <f t="shared" ca="1" si="233"/>
        <v/>
      </c>
      <c r="AG493" s="13" t="str">
        <f t="shared" ca="1" si="234"/>
        <v/>
      </c>
      <c r="AH493" s="13" t="str">
        <f t="shared" ca="1" si="235"/>
        <v/>
      </c>
      <c r="AJ493" s="6" t="str">
        <f t="shared" ca="1" si="236"/>
        <v>3C3H3H3H3H3H</v>
      </c>
      <c r="AK493" s="13" t="str">
        <f t="shared" ca="1" si="237"/>
        <v>3G3G3G3G3G3G</v>
      </c>
      <c r="AL493" s="13" t="str">
        <f t="shared" ca="1" si="238"/>
        <v>3B3E3B3B3B3B</v>
      </c>
      <c r="AM493" s="13" t="str">
        <f t="shared" ca="1" si="239"/>
        <v>3D3C3D3C3C3C</v>
      </c>
      <c r="AN493" s="13" t="str">
        <f t="shared" ca="1" si="240"/>
        <v>3H3A3A3A3A3A</v>
      </c>
      <c r="AO493" s="13" t="str">
        <f t="shared" ca="1" si="241"/>
        <v>3F3F3F3F3F3D</v>
      </c>
      <c r="AP493" s="13" t="str">
        <f t="shared" ca="1" si="242"/>
        <v>3E3D3E3E3D3E</v>
      </c>
      <c r="AQ493" s="58" t="str">
        <f t="shared" ca="1" si="243"/>
        <v>3I3I3I3I3I3I</v>
      </c>
    </row>
    <row r="494" spans="1:43" x14ac:dyDescent="0.2">
      <c r="A494" t="s">
        <v>1635</v>
      </c>
      <c r="D494" s="13">
        <f t="shared" ca="1" si="250"/>
        <v>1</v>
      </c>
      <c r="E494" s="13">
        <f t="shared" ca="1" si="250"/>
        <v>1</v>
      </c>
      <c r="F494" s="13">
        <f t="shared" ca="1" si="250"/>
        <v>1</v>
      </c>
      <c r="G494" s="13">
        <f t="shared" ca="1" si="250"/>
        <v>1</v>
      </c>
      <c r="H494" s="13">
        <f t="shared" ca="1" si="250"/>
        <v>1</v>
      </c>
      <c r="I494" s="13">
        <f t="shared" ca="1" si="250"/>
        <v>1</v>
      </c>
      <c r="J494" s="13">
        <f t="shared" si="250"/>
        <v>0</v>
      </c>
      <c r="K494" s="13">
        <f t="shared" ca="1" si="250"/>
        <v>1</v>
      </c>
      <c r="L494" s="13">
        <f t="shared" ca="1" si="250"/>
        <v>1</v>
      </c>
      <c r="M494" s="13">
        <f t="shared" si="250"/>
        <v>0</v>
      </c>
      <c r="N494" s="13">
        <f t="shared" si="250"/>
        <v>0</v>
      </c>
      <c r="O494" s="13">
        <f t="shared" si="250"/>
        <v>0</v>
      </c>
      <c r="P494" s="13">
        <f t="shared" ca="1" si="227"/>
        <v>8</v>
      </c>
      <c r="Q494">
        <f t="shared" si="252"/>
        <v>3</v>
      </c>
      <c r="R494" s="13" t="str">
        <f t="shared" si="251"/>
        <v>3H</v>
      </c>
      <c r="S494" s="13" t="str">
        <f t="shared" si="251"/>
        <v>3E</v>
      </c>
      <c r="T494" s="13" t="str">
        <f t="shared" si="251"/>
        <v>3B</v>
      </c>
      <c r="U494" s="13" t="str">
        <f t="shared" si="251"/>
        <v>3C</v>
      </c>
      <c r="V494" s="13" t="str">
        <f t="shared" si="251"/>
        <v>3A</v>
      </c>
      <c r="W494" s="13" t="str">
        <f t="shared" si="251"/>
        <v>3F</v>
      </c>
      <c r="X494" s="13" t="str">
        <f t="shared" si="251"/>
        <v>3D</v>
      </c>
      <c r="Y494" s="13" t="str">
        <f t="shared" si="251"/>
        <v>3I</v>
      </c>
      <c r="AA494" s="13" t="str">
        <f t="shared" ca="1" si="228"/>
        <v>3H</v>
      </c>
      <c r="AB494" s="13" t="str">
        <f t="shared" ca="1" si="229"/>
        <v>3E</v>
      </c>
      <c r="AC494" s="13" t="str">
        <f t="shared" ca="1" si="230"/>
        <v>3B</v>
      </c>
      <c r="AD494" s="13" t="str">
        <f t="shared" ca="1" si="231"/>
        <v>3C</v>
      </c>
      <c r="AE494" s="13" t="str">
        <f t="shared" ca="1" si="232"/>
        <v>3A</v>
      </c>
      <c r="AF494" s="13" t="str">
        <f t="shared" ca="1" si="233"/>
        <v>3F</v>
      </c>
      <c r="AG494" s="13" t="str">
        <f t="shared" ca="1" si="234"/>
        <v>3D</v>
      </c>
      <c r="AH494" s="13" t="str">
        <f t="shared" ca="1" si="235"/>
        <v>3I</v>
      </c>
      <c r="AJ494" s="6" t="str">
        <f t="shared" ca="1" si="236"/>
        <v>3C3H3H3H3H3H3H</v>
      </c>
      <c r="AK494" s="13" t="str">
        <f t="shared" ca="1" si="237"/>
        <v>3G3G3G3G3G3G3E</v>
      </c>
      <c r="AL494" s="13" t="str">
        <f t="shared" ca="1" si="238"/>
        <v>3B3E3B3B3B3B3B</v>
      </c>
      <c r="AM494" s="13" t="str">
        <f t="shared" ca="1" si="239"/>
        <v>3D3C3D3C3C3C3C</v>
      </c>
      <c r="AN494" s="13" t="str">
        <f t="shared" ca="1" si="240"/>
        <v>3H3A3A3A3A3A3A</v>
      </c>
      <c r="AO494" s="13" t="str">
        <f t="shared" ca="1" si="241"/>
        <v>3F3F3F3F3F3D3F</v>
      </c>
      <c r="AP494" s="13" t="str">
        <f t="shared" ca="1" si="242"/>
        <v>3E3D3E3E3D3E3D</v>
      </c>
      <c r="AQ494" s="58" t="str">
        <f t="shared" ca="1" si="243"/>
        <v>3I3I3I3I3I3I3I</v>
      </c>
    </row>
    <row r="495" spans="1:43" x14ac:dyDescent="0.2">
      <c r="A495" t="s">
        <v>1636</v>
      </c>
      <c r="D495" s="13">
        <f t="shared" ca="1" si="250"/>
        <v>1</v>
      </c>
      <c r="E495" s="13">
        <f t="shared" ca="1" si="250"/>
        <v>1</v>
      </c>
      <c r="F495" s="13">
        <f t="shared" ca="1" si="250"/>
        <v>1</v>
      </c>
      <c r="G495" s="13">
        <f t="shared" ca="1" si="250"/>
        <v>1</v>
      </c>
      <c r="H495" s="13">
        <f t="shared" ca="1" si="250"/>
        <v>1</v>
      </c>
      <c r="I495" s="13">
        <f t="shared" ca="1" si="250"/>
        <v>1</v>
      </c>
      <c r="J495" s="13">
        <f t="shared" ca="1" si="250"/>
        <v>1</v>
      </c>
      <c r="K495" s="13">
        <f t="shared" si="250"/>
        <v>0</v>
      </c>
      <c r="L495" s="13">
        <f t="shared" si="250"/>
        <v>0</v>
      </c>
      <c r="M495" s="13">
        <f t="shared" si="250"/>
        <v>0</v>
      </c>
      <c r="N495" s="13">
        <f t="shared" si="250"/>
        <v>0</v>
      </c>
      <c r="O495" s="13">
        <f t="shared" ca="1" si="250"/>
        <v>0</v>
      </c>
      <c r="P495" s="13">
        <f t="shared" ca="1" si="227"/>
        <v>7</v>
      </c>
      <c r="Q495">
        <f t="shared" si="252"/>
        <v>3</v>
      </c>
      <c r="R495" s="13" t="str">
        <f t="shared" si="251"/>
        <v>3C</v>
      </c>
      <c r="S495" s="13" t="str">
        <f t="shared" si="251"/>
        <v>3G</v>
      </c>
      <c r="T495" s="13" t="str">
        <f t="shared" si="251"/>
        <v>3B</v>
      </c>
      <c r="U495" s="13" t="str">
        <f t="shared" si="251"/>
        <v>3D</v>
      </c>
      <c r="V495" s="13" t="str">
        <f t="shared" si="251"/>
        <v>3A</v>
      </c>
      <c r="W495" s="13" t="str">
        <f t="shared" si="251"/>
        <v>3F</v>
      </c>
      <c r="X495" s="13" t="str">
        <f t="shared" si="251"/>
        <v>3L</v>
      </c>
      <c r="Y495" s="13" t="str">
        <f t="shared" si="251"/>
        <v>3E</v>
      </c>
      <c r="AA495" s="13" t="str">
        <f t="shared" ca="1" si="228"/>
        <v/>
      </c>
      <c r="AB495" s="13" t="str">
        <f t="shared" ca="1" si="229"/>
        <v/>
      </c>
      <c r="AC495" s="13" t="str">
        <f t="shared" ca="1" si="230"/>
        <v/>
      </c>
      <c r="AD495" s="13" t="str">
        <f t="shared" ca="1" si="231"/>
        <v/>
      </c>
      <c r="AE495" s="13" t="str">
        <f t="shared" ca="1" si="232"/>
        <v/>
      </c>
      <c r="AF495" s="13" t="str">
        <f t="shared" ca="1" si="233"/>
        <v/>
      </c>
      <c r="AG495" s="13" t="str">
        <f t="shared" ca="1" si="234"/>
        <v/>
      </c>
      <c r="AH495" s="13" t="str">
        <f t="shared" ca="1" si="235"/>
        <v/>
      </c>
      <c r="AJ495" s="6" t="str">
        <f t="shared" ca="1" si="236"/>
        <v>3C3H3H3H3H3H3H</v>
      </c>
      <c r="AK495" s="13" t="str">
        <f t="shared" ca="1" si="237"/>
        <v>3G3G3G3G3G3G3E</v>
      </c>
      <c r="AL495" s="13" t="str">
        <f t="shared" ca="1" si="238"/>
        <v>3B3E3B3B3B3B3B</v>
      </c>
      <c r="AM495" s="13" t="str">
        <f t="shared" ca="1" si="239"/>
        <v>3D3C3D3C3C3C3C</v>
      </c>
      <c r="AN495" s="13" t="str">
        <f t="shared" ca="1" si="240"/>
        <v>3H3A3A3A3A3A3A</v>
      </c>
      <c r="AO495" s="13" t="str">
        <f t="shared" ca="1" si="241"/>
        <v>3F3F3F3F3F3D3F</v>
      </c>
      <c r="AP495" s="13" t="str">
        <f t="shared" ca="1" si="242"/>
        <v>3E3D3E3E3D3E3D</v>
      </c>
      <c r="AQ495" s="58" t="str">
        <f t="shared" ca="1" si="243"/>
        <v>3I3I3I3I3I3I3I</v>
      </c>
    </row>
    <row r="496" spans="1:43" x14ac:dyDescent="0.2">
      <c r="A496" t="s">
        <v>1637</v>
      </c>
      <c r="D496" s="13">
        <f t="shared" ca="1" si="250"/>
        <v>1</v>
      </c>
      <c r="E496" s="13">
        <f t="shared" ca="1" si="250"/>
        <v>1</v>
      </c>
      <c r="F496" s="13">
        <f t="shared" ca="1" si="250"/>
        <v>1</v>
      </c>
      <c r="G496" s="13">
        <f t="shared" ca="1" si="250"/>
        <v>1</v>
      </c>
      <c r="H496" s="13">
        <f t="shared" ca="1" si="250"/>
        <v>1</v>
      </c>
      <c r="I496" s="13">
        <f t="shared" ca="1" si="250"/>
        <v>1</v>
      </c>
      <c r="J496" s="13">
        <f t="shared" ca="1" si="250"/>
        <v>1</v>
      </c>
      <c r="K496" s="13">
        <f t="shared" si="250"/>
        <v>0</v>
      </c>
      <c r="L496" s="13">
        <f t="shared" si="250"/>
        <v>0</v>
      </c>
      <c r="M496" s="13">
        <f t="shared" si="250"/>
        <v>0</v>
      </c>
      <c r="N496" s="13">
        <f t="shared" ca="1" si="250"/>
        <v>0</v>
      </c>
      <c r="O496" s="13">
        <f t="shared" si="250"/>
        <v>0</v>
      </c>
      <c r="P496" s="13">
        <f t="shared" ca="1" si="227"/>
        <v>7</v>
      </c>
      <c r="Q496">
        <f t="shared" si="252"/>
        <v>3</v>
      </c>
      <c r="R496" s="13" t="str">
        <f t="shared" si="251"/>
        <v>3C</v>
      </c>
      <c r="S496" s="13" t="str">
        <f t="shared" si="251"/>
        <v>3G</v>
      </c>
      <c r="T496" s="13" t="str">
        <f t="shared" si="251"/>
        <v>3B</v>
      </c>
      <c r="U496" s="13" t="str">
        <f t="shared" si="251"/>
        <v>3D</v>
      </c>
      <c r="V496" s="13" t="str">
        <f t="shared" si="251"/>
        <v>3A</v>
      </c>
      <c r="W496" s="13" t="str">
        <f t="shared" si="251"/>
        <v>3F</v>
      </c>
      <c r="X496" s="13" t="str">
        <f t="shared" si="251"/>
        <v>3E</v>
      </c>
      <c r="Y496" s="13" t="str">
        <f t="shared" si="251"/>
        <v>3K</v>
      </c>
      <c r="AA496" s="13" t="str">
        <f t="shared" ca="1" si="228"/>
        <v/>
      </c>
      <c r="AB496" s="13" t="str">
        <f t="shared" ca="1" si="229"/>
        <v/>
      </c>
      <c r="AC496" s="13" t="str">
        <f t="shared" ca="1" si="230"/>
        <v/>
      </c>
      <c r="AD496" s="13" t="str">
        <f t="shared" ca="1" si="231"/>
        <v/>
      </c>
      <c r="AE496" s="13" t="str">
        <f t="shared" ca="1" si="232"/>
        <v/>
      </c>
      <c r="AF496" s="13" t="str">
        <f t="shared" ca="1" si="233"/>
        <v/>
      </c>
      <c r="AG496" s="13" t="str">
        <f t="shared" ca="1" si="234"/>
        <v/>
      </c>
      <c r="AH496" s="13" t="str">
        <f t="shared" ca="1" si="235"/>
        <v/>
      </c>
      <c r="AJ496" s="6" t="str">
        <f t="shared" ca="1" si="236"/>
        <v>3C3H3H3H3H3H3H</v>
      </c>
      <c r="AK496" s="13" t="str">
        <f t="shared" ca="1" si="237"/>
        <v>3G3G3G3G3G3G3E</v>
      </c>
      <c r="AL496" s="13" t="str">
        <f t="shared" ca="1" si="238"/>
        <v>3B3E3B3B3B3B3B</v>
      </c>
      <c r="AM496" s="13" t="str">
        <f t="shared" ca="1" si="239"/>
        <v>3D3C3D3C3C3C3C</v>
      </c>
      <c r="AN496" s="13" t="str">
        <f t="shared" ca="1" si="240"/>
        <v>3H3A3A3A3A3A3A</v>
      </c>
      <c r="AO496" s="13" t="str">
        <f t="shared" ca="1" si="241"/>
        <v>3F3F3F3F3F3D3F</v>
      </c>
      <c r="AP496" s="13" t="str">
        <f t="shared" ca="1" si="242"/>
        <v>3E3D3E3E3D3E3D</v>
      </c>
      <c r="AQ496" s="58" t="str">
        <f t="shared" ca="1" si="243"/>
        <v>3I3I3I3I3I3I3I</v>
      </c>
    </row>
    <row r="497" spans="1:43" x14ac:dyDescent="0.2">
      <c r="A497" t="s">
        <v>1638</v>
      </c>
      <c r="D497" s="13">
        <f t="shared" ca="1" si="250"/>
        <v>1</v>
      </c>
      <c r="E497" s="13">
        <f t="shared" ca="1" si="250"/>
        <v>1</v>
      </c>
      <c r="F497" s="13">
        <f t="shared" ca="1" si="250"/>
        <v>1</v>
      </c>
      <c r="G497" s="13">
        <f t="shared" ca="1" si="250"/>
        <v>1</v>
      </c>
      <c r="H497" s="13">
        <f t="shared" ca="1" si="250"/>
        <v>1</v>
      </c>
      <c r="I497" s="13">
        <f t="shared" ca="1" si="250"/>
        <v>1</v>
      </c>
      <c r="J497" s="13">
        <f t="shared" ca="1" si="250"/>
        <v>1</v>
      </c>
      <c r="K497" s="13">
        <f t="shared" si="250"/>
        <v>0</v>
      </c>
      <c r="L497" s="13">
        <f t="shared" si="250"/>
        <v>0</v>
      </c>
      <c r="M497" s="13">
        <f t="shared" ca="1" si="250"/>
        <v>0</v>
      </c>
      <c r="N497" s="13">
        <f t="shared" si="250"/>
        <v>0</v>
      </c>
      <c r="O497" s="13">
        <f t="shared" si="250"/>
        <v>0</v>
      </c>
      <c r="P497" s="13">
        <f t="shared" ca="1" si="227"/>
        <v>7</v>
      </c>
      <c r="Q497">
        <f t="shared" si="252"/>
        <v>3</v>
      </c>
      <c r="R497" s="13" t="str">
        <f t="shared" si="251"/>
        <v>3C</v>
      </c>
      <c r="S497" s="13" t="str">
        <f t="shared" si="251"/>
        <v>3G</v>
      </c>
      <c r="T497" s="13" t="str">
        <f t="shared" si="251"/>
        <v>3B</v>
      </c>
      <c r="U497" s="13" t="str">
        <f t="shared" si="251"/>
        <v>3D</v>
      </c>
      <c r="V497" s="13" t="str">
        <f t="shared" si="251"/>
        <v>3A</v>
      </c>
      <c r="W497" s="13" t="str">
        <f t="shared" si="251"/>
        <v>3F</v>
      </c>
      <c r="X497" s="13" t="str">
        <f t="shared" si="251"/>
        <v>3E</v>
      </c>
      <c r="Y497" s="13" t="str">
        <f t="shared" si="251"/>
        <v>3J</v>
      </c>
      <c r="AA497" s="13" t="str">
        <f t="shared" ca="1" si="228"/>
        <v/>
      </c>
      <c r="AB497" s="13" t="str">
        <f t="shared" ca="1" si="229"/>
        <v/>
      </c>
      <c r="AC497" s="13" t="str">
        <f t="shared" ca="1" si="230"/>
        <v/>
      </c>
      <c r="AD497" s="13" t="str">
        <f t="shared" ca="1" si="231"/>
        <v/>
      </c>
      <c r="AE497" s="13" t="str">
        <f t="shared" ca="1" si="232"/>
        <v/>
      </c>
      <c r="AF497" s="13" t="str">
        <f t="shared" ca="1" si="233"/>
        <v/>
      </c>
      <c r="AG497" s="13" t="str">
        <f t="shared" ca="1" si="234"/>
        <v/>
      </c>
      <c r="AH497" s="13" t="str">
        <f t="shared" ca="1" si="235"/>
        <v/>
      </c>
      <c r="AJ497" s="6" t="str">
        <f t="shared" ca="1" si="236"/>
        <v>3C3H3H3H3H3H3H</v>
      </c>
      <c r="AK497" s="13" t="str">
        <f t="shared" ca="1" si="237"/>
        <v>3G3G3G3G3G3G3E</v>
      </c>
      <c r="AL497" s="13" t="str">
        <f t="shared" ca="1" si="238"/>
        <v>3B3E3B3B3B3B3B</v>
      </c>
      <c r="AM497" s="13" t="str">
        <f t="shared" ca="1" si="239"/>
        <v>3D3C3D3C3C3C3C</v>
      </c>
      <c r="AN497" s="13" t="str">
        <f t="shared" ca="1" si="240"/>
        <v>3H3A3A3A3A3A3A</v>
      </c>
      <c r="AO497" s="13" t="str">
        <f t="shared" ca="1" si="241"/>
        <v>3F3F3F3F3F3D3F</v>
      </c>
      <c r="AP497" s="13" t="str">
        <f t="shared" ca="1" si="242"/>
        <v>3E3D3E3E3D3E3D</v>
      </c>
      <c r="AQ497" s="58" t="str">
        <f t="shared" ca="1" si="243"/>
        <v>3I3I3I3I3I3I3I</v>
      </c>
    </row>
    <row r="498" spans="1:43" x14ac:dyDescent="0.2">
      <c r="A498" t="s">
        <v>1639</v>
      </c>
      <c r="D498" s="13">
        <f t="shared" ca="1" si="250"/>
        <v>1</v>
      </c>
      <c r="E498" s="13">
        <f t="shared" ca="1" si="250"/>
        <v>1</v>
      </c>
      <c r="F498" s="13">
        <f t="shared" ca="1" si="250"/>
        <v>1</v>
      </c>
      <c r="G498" s="13">
        <f t="shared" ca="1" si="250"/>
        <v>1</v>
      </c>
      <c r="H498" s="13">
        <f t="shared" ca="1" si="250"/>
        <v>1</v>
      </c>
      <c r="I498" s="13">
        <f t="shared" ca="1" si="250"/>
        <v>1</v>
      </c>
      <c r="J498" s="13">
        <f t="shared" ca="1" si="250"/>
        <v>1</v>
      </c>
      <c r="K498" s="13">
        <f t="shared" si="250"/>
        <v>0</v>
      </c>
      <c r="L498" s="13">
        <f t="shared" ca="1" si="250"/>
        <v>1</v>
      </c>
      <c r="M498" s="13">
        <f t="shared" si="250"/>
        <v>0</v>
      </c>
      <c r="N498" s="13">
        <f t="shared" si="250"/>
        <v>0</v>
      </c>
      <c r="O498" s="13">
        <f t="shared" si="250"/>
        <v>0</v>
      </c>
      <c r="P498" s="13">
        <f t="shared" ca="1" si="227"/>
        <v>8</v>
      </c>
      <c r="Q498">
        <f t="shared" si="252"/>
        <v>3</v>
      </c>
      <c r="R498" s="13" t="str">
        <f t="shared" si="251"/>
        <v>3C</v>
      </c>
      <c r="S498" s="13" t="str">
        <f t="shared" si="251"/>
        <v>3G</v>
      </c>
      <c r="T498" s="13" t="str">
        <f t="shared" si="251"/>
        <v>3B</v>
      </c>
      <c r="U498" s="13" t="str">
        <f t="shared" si="251"/>
        <v>3D</v>
      </c>
      <c r="V498" s="13" t="str">
        <f t="shared" si="251"/>
        <v>3A</v>
      </c>
      <c r="W498" s="13" t="str">
        <f t="shared" si="251"/>
        <v>3F</v>
      </c>
      <c r="X498" s="13" t="str">
        <f t="shared" si="251"/>
        <v>3E</v>
      </c>
      <c r="Y498" s="13" t="str">
        <f t="shared" si="251"/>
        <v>3I</v>
      </c>
      <c r="AA498" s="13" t="str">
        <f t="shared" ca="1" si="228"/>
        <v>3C</v>
      </c>
      <c r="AB498" s="13" t="str">
        <f t="shared" ca="1" si="229"/>
        <v>3G</v>
      </c>
      <c r="AC498" s="13" t="str">
        <f t="shared" ca="1" si="230"/>
        <v>3B</v>
      </c>
      <c r="AD498" s="13" t="str">
        <f t="shared" ca="1" si="231"/>
        <v>3D</v>
      </c>
      <c r="AE498" s="13" t="str">
        <f t="shared" ca="1" si="232"/>
        <v>3A</v>
      </c>
      <c r="AF498" s="13" t="str">
        <f t="shared" ca="1" si="233"/>
        <v>3F</v>
      </c>
      <c r="AG498" s="13" t="str">
        <f t="shared" ca="1" si="234"/>
        <v>3E</v>
      </c>
      <c r="AH498" s="13" t="str">
        <f t="shared" ca="1" si="235"/>
        <v>3I</v>
      </c>
      <c r="AJ498" s="6" t="str">
        <f t="shared" ca="1" si="236"/>
        <v>3C3H3H3H3H3H3H3C</v>
      </c>
      <c r="AK498" s="13" t="str">
        <f t="shared" ca="1" si="237"/>
        <v>3G3G3G3G3G3G3E3G</v>
      </c>
      <c r="AL498" s="13" t="str">
        <f t="shared" ca="1" si="238"/>
        <v>3B3E3B3B3B3B3B3B</v>
      </c>
      <c r="AM498" s="13" t="str">
        <f t="shared" ca="1" si="239"/>
        <v>3D3C3D3C3C3C3C3D</v>
      </c>
      <c r="AN498" s="13" t="str">
        <f t="shared" ca="1" si="240"/>
        <v>3H3A3A3A3A3A3A3A</v>
      </c>
      <c r="AO498" s="13" t="str">
        <f t="shared" ca="1" si="241"/>
        <v>3F3F3F3F3F3D3F3F</v>
      </c>
      <c r="AP498" s="13" t="str">
        <f t="shared" ca="1" si="242"/>
        <v>3E3D3E3E3D3E3D3E</v>
      </c>
      <c r="AQ498" s="58" t="str">
        <f t="shared" ca="1" si="243"/>
        <v>3I3I3I3I3I3I3I3I</v>
      </c>
    </row>
    <row r="499" spans="1:43" ht="16" customHeight="1" thickBot="1" x14ac:dyDescent="0.25">
      <c r="A499" t="s">
        <v>1640</v>
      </c>
      <c r="D499" s="13">
        <f t="shared" ca="1" si="250"/>
        <v>1</v>
      </c>
      <c r="E499" s="13">
        <f t="shared" ca="1" si="250"/>
        <v>1</v>
      </c>
      <c r="F499" s="13">
        <f t="shared" ca="1" si="250"/>
        <v>1</v>
      </c>
      <c r="G499" s="13">
        <f t="shared" ca="1" si="250"/>
        <v>1</v>
      </c>
      <c r="H499" s="13">
        <f t="shared" si="250"/>
        <v>0</v>
      </c>
      <c r="I499" s="13">
        <f t="shared" ca="1" si="250"/>
        <v>1</v>
      </c>
      <c r="J499" s="13">
        <f t="shared" ca="1" si="250"/>
        <v>1</v>
      </c>
      <c r="K499" s="13">
        <f t="shared" ca="1" si="250"/>
        <v>1</v>
      </c>
      <c r="L499" s="13">
        <f t="shared" si="250"/>
        <v>0</v>
      </c>
      <c r="M499" s="13">
        <f t="shared" si="250"/>
        <v>0</v>
      </c>
      <c r="N499" s="13">
        <f t="shared" si="250"/>
        <v>0</v>
      </c>
      <c r="O499" s="13">
        <f t="shared" si="250"/>
        <v>0</v>
      </c>
      <c r="P499" s="13">
        <f t="shared" ca="1" si="227"/>
        <v>7</v>
      </c>
      <c r="Q499">
        <f t="shared" si="252"/>
        <v>3</v>
      </c>
      <c r="R499" s="13" t="str">
        <f t="shared" si="251"/>
        <v>3H</v>
      </c>
      <c r="S499" s="13" t="str">
        <f t="shared" si="251"/>
        <v>3G</v>
      </c>
      <c r="T499" s="13" t="str">
        <f t="shared" si="251"/>
        <v>3B</v>
      </c>
      <c r="U499" s="13" t="str">
        <f t="shared" si="251"/>
        <v>3C</v>
      </c>
      <c r="V499" s="13" t="str">
        <f t="shared" si="251"/>
        <v>3A</v>
      </c>
      <c r="W499" s="13" t="str">
        <f t="shared" si="251"/>
        <v>3F</v>
      </c>
      <c r="X499" s="13" t="str">
        <f t="shared" si="251"/>
        <v>3D</v>
      </c>
      <c r="Y499" s="13" t="str">
        <f t="shared" si="251"/>
        <v xml:space="preserve"> 3</v>
      </c>
      <c r="AA499" s="13" t="str">
        <f t="shared" ca="1" si="228"/>
        <v/>
      </c>
      <c r="AB499" s="13" t="str">
        <f t="shared" ca="1" si="229"/>
        <v/>
      </c>
      <c r="AC499" s="13" t="str">
        <f t="shared" ca="1" si="230"/>
        <v/>
      </c>
      <c r="AD499" s="13" t="str">
        <f t="shared" ca="1" si="231"/>
        <v/>
      </c>
      <c r="AE499" s="13" t="str">
        <f t="shared" ca="1" si="232"/>
        <v/>
      </c>
      <c r="AF499" s="13" t="str">
        <f t="shared" ca="1" si="233"/>
        <v/>
      </c>
      <c r="AG499" s="13" t="str">
        <f t="shared" ca="1" si="234"/>
        <v/>
      </c>
      <c r="AH499" s="13" t="str">
        <f t="shared" ca="1" si="235"/>
        <v/>
      </c>
      <c r="AJ499" s="7" t="str">
        <f t="shared" ca="1" si="236"/>
        <v>3C3H3H3H3H3H3H3C</v>
      </c>
      <c r="AK499" s="59" t="str">
        <f t="shared" ca="1" si="237"/>
        <v>3G3G3G3G3G3G3E3G</v>
      </c>
      <c r="AL499" s="59" t="str">
        <f t="shared" ca="1" si="238"/>
        <v>3B3E3B3B3B3B3B3B</v>
      </c>
      <c r="AM499" s="59" t="str">
        <f t="shared" ca="1" si="239"/>
        <v>3D3C3D3C3C3C3C3D</v>
      </c>
      <c r="AN499" s="59" t="str">
        <f t="shared" ca="1" si="240"/>
        <v>3H3A3A3A3A3A3A3A</v>
      </c>
      <c r="AO499" s="59" t="str">
        <f t="shared" ca="1" si="241"/>
        <v>3F3F3F3F3F3D3F3F</v>
      </c>
      <c r="AP499" s="59" t="str">
        <f t="shared" ca="1" si="242"/>
        <v>3E3D3E3E3D3E3D3E</v>
      </c>
      <c r="AQ499" s="60" t="str">
        <f t="shared" ca="1" si="243"/>
        <v>3I3I3I3I3I3I3I3I</v>
      </c>
    </row>
  </sheetData>
  <mergeCells count="1">
    <mergeCell ref="AW3:BD3"/>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X58"/>
  <sheetViews>
    <sheetView topLeftCell="A13" workbookViewId="0">
      <selection activeCell="T25" sqref="T25"/>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K</v>
      </c>
      <c r="C1" t="str">
        <f ca="1">MID(CELL("FILENAME",A3), FIND("]",CELL("FILENAME",A1))+1,255)</f>
        <v>GrpK</v>
      </c>
    </row>
    <row r="2" spans="1:20" x14ac:dyDescent="0.2">
      <c r="A2" s="12" t="s">
        <v>192</v>
      </c>
    </row>
    <row r="3" spans="1:20" x14ac:dyDescent="0.2">
      <c r="A3" t="str">
        <f ca="1">CONCATENATE(B$1,"1")</f>
        <v>K1</v>
      </c>
      <c r="B3" t="str">
        <f ca="1">VLOOKUP(A3,'2. Teilnehmer'!D$2:E$49,2)</f>
        <v>Portugal</v>
      </c>
    </row>
    <row r="4" spans="1:20" x14ac:dyDescent="0.2">
      <c r="A4" t="str">
        <f ca="1">CONCATENATE(B$1,"2")</f>
        <v>K2</v>
      </c>
      <c r="B4" t="str">
        <f ca="1">VLOOKUP(A4,'2. Teilnehmer'!D$2:E$49,2)</f>
        <v>COD/NCL/JAM</v>
      </c>
    </row>
    <row r="5" spans="1:20" x14ac:dyDescent="0.2">
      <c r="A5" t="str">
        <f ca="1">CONCATENATE(B$1,"3")</f>
        <v>K3</v>
      </c>
      <c r="B5" t="str">
        <f ca="1">VLOOKUP(A5,'2. Teilnehmer'!D$2:E$49,2)</f>
        <v>Usbekistan</v>
      </c>
    </row>
    <row r="6" spans="1:20" x14ac:dyDescent="0.2">
      <c r="A6" t="str">
        <f ca="1">CONCATENATE(B$1,"4")</f>
        <v>K4</v>
      </c>
      <c r="B6" t="str">
        <f ca="1">VLOOKUP(A6,'2. Teilnehmer'!D$2:E$49,2)</f>
        <v>Kolumbien</v>
      </c>
      <c r="E6" t="s">
        <v>193</v>
      </c>
    </row>
    <row r="7" spans="1:20" x14ac:dyDescent="0.2">
      <c r="A7" s="12" t="s">
        <v>194</v>
      </c>
      <c r="E7" t="s">
        <v>195</v>
      </c>
      <c r="F7" t="s">
        <v>196</v>
      </c>
    </row>
    <row r="8" spans="1:20" x14ac:dyDescent="0.2">
      <c r="A8" t="str">
        <f ca="1">CONCATENATE(B$1,"1")</f>
        <v>K1</v>
      </c>
      <c r="B8" t="str">
        <f ca="1">VLOOKUP($A8,'Group Schedule'!$C$2:$I$73,5)</f>
        <v>Portugal</v>
      </c>
      <c r="C8" t="s">
        <v>197</v>
      </c>
      <c r="D8" t="str">
        <f ca="1">VLOOKUP($A8,'Group Schedule'!$C$2:$I$73,7)</f>
        <v>COD/NCL/JAM</v>
      </c>
      <c r="E8" s="9">
        <f>'3. Vorrunde'!AO52</f>
        <v>0</v>
      </c>
      <c r="F8" s="9">
        <f>'3. Vorrunde'!AP52</f>
        <v>0</v>
      </c>
      <c r="H8" t="s">
        <v>198</v>
      </c>
      <c r="L8" t="s">
        <v>199</v>
      </c>
      <c r="M8" t="s">
        <v>13</v>
      </c>
    </row>
    <row r="9" spans="1:20" x14ac:dyDescent="0.2">
      <c r="A9" t="str">
        <f ca="1">CONCATENATE(B$1,"2")</f>
        <v>K2</v>
      </c>
      <c r="B9" t="str">
        <f ca="1">VLOOKUP($A9,'Group Schedule'!$C$2:$I$73,5)</f>
        <v>Usbekistan</v>
      </c>
      <c r="C9" t="s">
        <v>197</v>
      </c>
      <c r="D9" t="str">
        <f ca="1">VLOOKUP($A9,'Group Schedule'!$C$2:$I$73,7)</f>
        <v>Kolumbien</v>
      </c>
      <c r="E9" s="9">
        <f>'3. Vorrunde'!AO53</f>
        <v>0</v>
      </c>
      <c r="F9" s="9">
        <f>'3. Vorrunde'!AP53</f>
        <v>0</v>
      </c>
      <c r="H9" t="s">
        <v>16</v>
      </c>
      <c r="L9" t="s">
        <v>199</v>
      </c>
      <c r="M9" t="s">
        <v>21</v>
      </c>
    </row>
    <row r="10" spans="1:20" x14ac:dyDescent="0.2">
      <c r="A10" t="str">
        <f ca="1">CONCATENATE(B$1,"3")</f>
        <v>K3</v>
      </c>
      <c r="B10" t="str">
        <f ca="1">VLOOKUP($A10,'Group Schedule'!$C$2:$I$73,5)</f>
        <v>Portugal</v>
      </c>
      <c r="C10" t="s">
        <v>197</v>
      </c>
      <c r="D10" t="str">
        <f ca="1">VLOOKUP($A10,'Group Schedule'!$C$2:$I$73,7)</f>
        <v>Usbekistan</v>
      </c>
      <c r="E10" s="9">
        <f>'3. Vorrunde'!AO54</f>
        <v>0</v>
      </c>
      <c r="F10" s="9">
        <f>'3. Vorrunde'!AP54</f>
        <v>0</v>
      </c>
      <c r="H10" t="s">
        <v>198</v>
      </c>
      <c r="L10" t="s">
        <v>199</v>
      </c>
      <c r="M10" t="s">
        <v>16</v>
      </c>
    </row>
    <row r="11" spans="1:20" x14ac:dyDescent="0.2">
      <c r="A11" t="str">
        <f ca="1">CONCATENATE(B$1,"4")</f>
        <v>K4</v>
      </c>
      <c r="B11" t="str">
        <f ca="1">VLOOKUP($A11,'Group Schedule'!$C$2:$I$73,5)</f>
        <v>Kolumbien</v>
      </c>
      <c r="C11" t="s">
        <v>197</v>
      </c>
      <c r="D11" t="str">
        <f ca="1">VLOOKUP($A11,'Group Schedule'!$C$2:$I$73,7)</f>
        <v>COD/NCL/JAM</v>
      </c>
      <c r="E11" s="9">
        <f>'3. Vorrunde'!AO55</f>
        <v>0</v>
      </c>
      <c r="F11" s="9">
        <f>'3. Vorrunde'!AP55</f>
        <v>0</v>
      </c>
      <c r="H11" t="s">
        <v>21</v>
      </c>
      <c r="L11" t="s">
        <v>199</v>
      </c>
      <c r="M11" t="s">
        <v>13</v>
      </c>
    </row>
    <row r="12" spans="1:20" x14ac:dyDescent="0.2">
      <c r="A12" t="str">
        <f ca="1">CONCATENATE(B$1,"5")</f>
        <v>K5</v>
      </c>
      <c r="B12" t="str">
        <f ca="1">VLOOKUP($A12,'Group Schedule'!$C$2:$I$73,5)</f>
        <v>Kolumbien</v>
      </c>
      <c r="C12" t="s">
        <v>197</v>
      </c>
      <c r="D12" t="str">
        <f ca="1">VLOOKUP($A12,'Group Schedule'!$C$2:$I$73,7)</f>
        <v>Portugal</v>
      </c>
      <c r="E12" s="9">
        <f>'3. Vorrunde'!AO56</f>
        <v>0</v>
      </c>
      <c r="F12" s="9">
        <f>'3. Vorrunde'!AP56</f>
        <v>0</v>
      </c>
      <c r="H12" t="s">
        <v>21</v>
      </c>
      <c r="I12" t="s">
        <v>200</v>
      </c>
      <c r="L12" t="s">
        <v>199</v>
      </c>
      <c r="M12" t="s">
        <v>198</v>
      </c>
    </row>
    <row r="13" spans="1:20" x14ac:dyDescent="0.2">
      <c r="A13" t="str">
        <f ca="1">CONCATENATE(B$1,"6")</f>
        <v>K6</v>
      </c>
      <c r="B13" t="str">
        <f ca="1">VLOOKUP($A13,'Group Schedule'!$C$2:$I$73,5)</f>
        <v>COD/NCL/JAM</v>
      </c>
      <c r="C13" t="s">
        <v>197</v>
      </c>
      <c r="D13" t="str">
        <f ca="1">VLOOKUP($A13,'Group Schedule'!$C$2:$I$73,7)</f>
        <v>Usbekistan</v>
      </c>
      <c r="E13" s="9">
        <f>'3. Vorrunde'!AO57</f>
        <v>0</v>
      </c>
      <c r="F13" s="9">
        <f>'3. Vorrunde'!AP57</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Portugal</v>
      </c>
      <c r="C16" t="s">
        <v>212</v>
      </c>
      <c r="D16" t="str">
        <f t="shared" ref="D16:F21" ca="1" si="1">D8</f>
        <v>COD/NCL/JAM</v>
      </c>
      <c r="E16">
        <f t="shared" si="1"/>
        <v>0</v>
      </c>
      <c r="F16">
        <f t="shared" si="1"/>
        <v>0</v>
      </c>
      <c r="G16">
        <f t="shared" ref="G16:G21" si="2">IF(I16=0,0,IF(E16&lt;F16,0,IF(E16&gt;F16,3,1)))</f>
        <v>0</v>
      </c>
      <c r="H16">
        <f t="shared" ref="H16:H21" si="3">IF(I16=0,0,IF(F16&lt;E16,0,IF(F16&gt;E16,3,1)))</f>
        <v>0</v>
      </c>
      <c r="I16" s="9">
        <f>IF(ISBLANK('3. Vorrunde'!AO52)=TRUE,0,IF(ISBLANK('3. Vorrunde'!AP52)=TRUE,0,1))</f>
        <v>0</v>
      </c>
      <c r="K16" t="str">
        <f ca="1">B3</f>
        <v>Portugal</v>
      </c>
      <c r="L16" t="str">
        <f ca="1">B4</f>
        <v>COD/NCL/JAM</v>
      </c>
      <c r="M16" t="str">
        <f ca="1">B5</f>
        <v>Usbekistan</v>
      </c>
      <c r="N16" t="str">
        <f ca="1">B6</f>
        <v>Kolumbien</v>
      </c>
      <c r="P16" s="1" t="str">
        <f ca="1">K16</f>
        <v>Portugal</v>
      </c>
      <c r="Q16" s="1" t="str">
        <f ca="1">L16</f>
        <v>COD/NCL/JAM</v>
      </c>
      <c r="R16" s="1" t="str">
        <f ca="1">M16</f>
        <v>Usbekistan</v>
      </c>
      <c r="S16" s="1" t="str">
        <f ca="1">N16</f>
        <v>Kolumbien</v>
      </c>
      <c r="T16" s="1" t="s">
        <v>213</v>
      </c>
    </row>
    <row r="17" spans="2:22" x14ac:dyDescent="0.2">
      <c r="B17" t="str">
        <f t="shared" ca="1" si="0"/>
        <v>Usbekistan</v>
      </c>
      <c r="C17" t="s">
        <v>212</v>
      </c>
      <c r="D17" t="str">
        <f t="shared" ca="1" si="1"/>
        <v>Kolumbien</v>
      </c>
      <c r="E17">
        <f t="shared" si="1"/>
        <v>0</v>
      </c>
      <c r="F17">
        <f t="shared" si="1"/>
        <v>0</v>
      </c>
      <c r="G17">
        <f t="shared" si="2"/>
        <v>0</v>
      </c>
      <c r="H17">
        <f t="shared" si="3"/>
        <v>0</v>
      </c>
      <c r="I17" s="9">
        <f>IF(ISBLANK('3. Vorrunde'!AO53)=TRUE,0,IF(ISBLANK('3. Vorrunde'!AP53)=TRUE,0,1))</f>
        <v>0</v>
      </c>
      <c r="J17" t="str">
        <f ca="1">B3</f>
        <v>Portugal</v>
      </c>
      <c r="K17">
        <v>0</v>
      </c>
      <c r="L17">
        <f>E16</f>
        <v>0</v>
      </c>
      <c r="M17">
        <f>E18</f>
        <v>0</v>
      </c>
      <c r="N17">
        <f>F20</f>
        <v>0</v>
      </c>
      <c r="P17">
        <v>0</v>
      </c>
      <c r="Q17">
        <f>IF($K39=$K40,L17,0)</f>
        <v>0</v>
      </c>
      <c r="R17">
        <f>IF($K39=$K41,M17,0)</f>
        <v>0</v>
      </c>
      <c r="S17">
        <f>IF($K39=$K42,N17,0)</f>
        <v>0</v>
      </c>
      <c r="T17">
        <f>SUM(P17:S17)</f>
        <v>0</v>
      </c>
    </row>
    <row r="18" spans="2:22" x14ac:dyDescent="0.2">
      <c r="B18" t="str">
        <f t="shared" ca="1" si="0"/>
        <v>Portugal</v>
      </c>
      <c r="C18" t="s">
        <v>212</v>
      </c>
      <c r="D18" t="str">
        <f t="shared" ca="1" si="1"/>
        <v>Usbekistan</v>
      </c>
      <c r="E18">
        <f t="shared" si="1"/>
        <v>0</v>
      </c>
      <c r="F18">
        <f t="shared" si="1"/>
        <v>0</v>
      </c>
      <c r="G18">
        <f t="shared" si="2"/>
        <v>0</v>
      </c>
      <c r="H18">
        <f t="shared" si="3"/>
        <v>0</v>
      </c>
      <c r="I18" s="9">
        <f>IF(ISBLANK('3. Vorrunde'!AO54)=TRUE,0,IF(ISBLANK('3. Vorrunde'!AP54)=TRUE,0,1))</f>
        <v>0</v>
      </c>
      <c r="J18" t="str">
        <f ca="1">B4</f>
        <v>COD/NCL/JAM</v>
      </c>
      <c r="K18">
        <f>F16</f>
        <v>0</v>
      </c>
      <c r="L18">
        <v>0</v>
      </c>
      <c r="M18">
        <f>E21</f>
        <v>0</v>
      </c>
      <c r="N18">
        <f>F19</f>
        <v>0</v>
      </c>
      <c r="P18">
        <f>IF($K40=$K39,K18,0)</f>
        <v>0</v>
      </c>
      <c r="Q18">
        <v>0</v>
      </c>
      <c r="R18">
        <f>IF($K40=$K41,M18,0)</f>
        <v>0</v>
      </c>
      <c r="S18">
        <f>IF($K40=$K42,N18,0)</f>
        <v>0</v>
      </c>
      <c r="T18">
        <f>SUM(P18:S18)</f>
        <v>0</v>
      </c>
    </row>
    <row r="19" spans="2:22" x14ac:dyDescent="0.2">
      <c r="B19" t="str">
        <f t="shared" ca="1" si="0"/>
        <v>Kolumbien</v>
      </c>
      <c r="C19" t="s">
        <v>212</v>
      </c>
      <c r="D19" t="str">
        <f t="shared" ca="1" si="1"/>
        <v>COD/NCL/JAM</v>
      </c>
      <c r="E19">
        <f t="shared" si="1"/>
        <v>0</v>
      </c>
      <c r="F19">
        <f t="shared" si="1"/>
        <v>0</v>
      </c>
      <c r="G19">
        <f t="shared" si="2"/>
        <v>0</v>
      </c>
      <c r="H19">
        <f t="shared" si="3"/>
        <v>0</v>
      </c>
      <c r="I19" s="9">
        <f>IF(ISBLANK('3. Vorrunde'!AO55)=TRUE,0,IF(ISBLANK('3. Vorrunde'!AP55)=TRUE,0,1))</f>
        <v>0</v>
      </c>
      <c r="J19" t="str">
        <f ca="1">B5</f>
        <v>Usbekistan</v>
      </c>
      <c r="K19">
        <f>F18</f>
        <v>0</v>
      </c>
      <c r="L19">
        <f>F21</f>
        <v>0</v>
      </c>
      <c r="M19">
        <v>0</v>
      </c>
      <c r="N19">
        <f>E17</f>
        <v>0</v>
      </c>
      <c r="P19">
        <f>IF($K41=$K39,K19,0)</f>
        <v>0</v>
      </c>
      <c r="Q19">
        <f>IF($K41=$K40,L19,0)</f>
        <v>0</v>
      </c>
      <c r="R19">
        <v>0</v>
      </c>
      <c r="S19">
        <f>IF($K41=$K42,N19,0)</f>
        <v>0</v>
      </c>
      <c r="T19">
        <f>SUM(P19:S19)</f>
        <v>0</v>
      </c>
    </row>
    <row r="20" spans="2:22" x14ac:dyDescent="0.2">
      <c r="B20" t="str">
        <f t="shared" ca="1" si="0"/>
        <v>Kolumbien</v>
      </c>
      <c r="C20" t="s">
        <v>212</v>
      </c>
      <c r="D20" t="str">
        <f t="shared" ca="1" si="1"/>
        <v>Portugal</v>
      </c>
      <c r="E20">
        <f t="shared" si="1"/>
        <v>0</v>
      </c>
      <c r="F20">
        <f t="shared" si="1"/>
        <v>0</v>
      </c>
      <c r="G20">
        <f t="shared" si="2"/>
        <v>0</v>
      </c>
      <c r="H20">
        <f t="shared" si="3"/>
        <v>0</v>
      </c>
      <c r="I20" s="9">
        <f>IF(ISBLANK('3. Vorrunde'!AO56)=TRUE,0,IF(ISBLANK('3. Vorrunde'!AP56)=TRUE,0,1))</f>
        <v>0</v>
      </c>
      <c r="J20" t="str">
        <f ca="1">B6</f>
        <v>Kolumbien</v>
      </c>
      <c r="K20">
        <f>E20</f>
        <v>0</v>
      </c>
      <c r="L20">
        <f>E19</f>
        <v>0</v>
      </c>
      <c r="M20">
        <f>F17</f>
        <v>0</v>
      </c>
      <c r="N20">
        <v>0</v>
      </c>
      <c r="P20">
        <f>IF($K42=$K39,K20,0)</f>
        <v>0</v>
      </c>
      <c r="Q20">
        <f>IF($K42=$K40,L20,0)</f>
        <v>0</v>
      </c>
      <c r="R20">
        <f>IF($K42=$K41,M20,0)</f>
        <v>0</v>
      </c>
      <c r="S20">
        <v>0</v>
      </c>
      <c r="T20">
        <f>SUM(P20:S20)</f>
        <v>0</v>
      </c>
    </row>
    <row r="21" spans="2:22" x14ac:dyDescent="0.2">
      <c r="B21" t="str">
        <f t="shared" ca="1" si="0"/>
        <v>COD/NCL/JAM</v>
      </c>
      <c r="C21" t="s">
        <v>212</v>
      </c>
      <c r="D21" t="str">
        <f t="shared" ca="1" si="1"/>
        <v>Usbekistan</v>
      </c>
      <c r="E21">
        <f t="shared" si="1"/>
        <v>0</v>
      </c>
      <c r="F21">
        <f t="shared" si="1"/>
        <v>0</v>
      </c>
      <c r="G21">
        <f t="shared" si="2"/>
        <v>0</v>
      </c>
      <c r="H21">
        <f t="shared" si="3"/>
        <v>0</v>
      </c>
      <c r="I21" s="9">
        <f>IF(ISBLANK('3. Vorrunde'!AO57)=TRUE,0,IF(ISBLANK('3. Vorrunde'!AP57)=TRUE,0,1))</f>
        <v>0</v>
      </c>
    </row>
    <row r="22" spans="2:22" x14ac:dyDescent="0.2">
      <c r="I22">
        <f>SUM(I16:I21)</f>
        <v>0</v>
      </c>
      <c r="K22" t="s">
        <v>214</v>
      </c>
      <c r="P22" t="s">
        <v>215</v>
      </c>
      <c r="V22" s="12"/>
    </row>
    <row r="23" spans="2:22" ht="16" customHeight="1" thickBot="1" x14ac:dyDescent="0.25">
      <c r="K23" t="str">
        <f ca="1">K16</f>
        <v>Portugal</v>
      </c>
      <c r="L23" t="str">
        <f ca="1">L16</f>
        <v>COD/NCL/JAM</v>
      </c>
      <c r="M23" t="str">
        <f ca="1">M16</f>
        <v>Usbekistan</v>
      </c>
      <c r="N23" t="str">
        <f ca="1">N16</f>
        <v>Kolumbien</v>
      </c>
      <c r="P23" s="1" t="str">
        <f ca="1">P16</f>
        <v>Portugal</v>
      </c>
      <c r="Q23" s="1" t="str">
        <f ca="1">Q16</f>
        <v>COD/NCL/JAM</v>
      </c>
      <c r="R23" s="1" t="str">
        <f ca="1">R16</f>
        <v>Usbekistan</v>
      </c>
      <c r="S23" s="1" t="str">
        <f ca="1">S16</f>
        <v>Kolumbien</v>
      </c>
      <c r="T23" s="1" t="s">
        <v>213</v>
      </c>
      <c r="V23" s="12"/>
    </row>
    <row r="24" spans="2:22" x14ac:dyDescent="0.2">
      <c r="B24" s="40" t="s">
        <v>216</v>
      </c>
      <c r="C24" s="18" t="s">
        <v>217</v>
      </c>
      <c r="D24" s="41" t="s">
        <v>218</v>
      </c>
      <c r="E24" s="41" t="s">
        <v>219</v>
      </c>
      <c r="F24" s="41" t="s">
        <v>220</v>
      </c>
      <c r="G24" s="41" t="s">
        <v>221</v>
      </c>
      <c r="H24" s="43" t="s">
        <v>222</v>
      </c>
      <c r="I24" s="13"/>
      <c r="J24" t="str">
        <f ca="1">J17</f>
        <v>Portugal</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Portugal</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COD/NCL/JAM</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COD/NCL/JAM</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Usbekistan</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Usbekistan</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Kolumbien</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Kolumbien</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Portugal</v>
      </c>
      <c r="L30" t="str">
        <f ca="1">L16</f>
        <v>COD/NCL/JAM</v>
      </c>
      <c r="M30" t="str">
        <f ca="1">M16</f>
        <v>Usbekistan</v>
      </c>
      <c r="N30" t="str">
        <f ca="1">N16</f>
        <v>Kolumbien</v>
      </c>
      <c r="P30" t="str">
        <f ca="1">P16</f>
        <v>Portugal</v>
      </c>
      <c r="Q30" t="str">
        <f ca="1">Q16</f>
        <v>COD/NCL/JAM</v>
      </c>
      <c r="R30" t="str">
        <f ca="1">R16</f>
        <v>Usbekistan</v>
      </c>
      <c r="S30" t="str">
        <f ca="1">S16</f>
        <v>Kolumbien</v>
      </c>
      <c r="T30" s="1" t="s">
        <v>213</v>
      </c>
      <c r="V30" s="12"/>
    </row>
    <row r="31" spans="2:22" x14ac:dyDescent="0.2">
      <c r="J31" t="str">
        <f ca="1">J17</f>
        <v>Portugal</v>
      </c>
      <c r="K31">
        <v>0</v>
      </c>
      <c r="L31">
        <f>IF(I16=1,IF(L24&lt;0,0,IF(L24&gt;0,3,1)),0)</f>
        <v>0</v>
      </c>
      <c r="M31">
        <f>IF(I18=1,IF(M24&lt;0,0,IF(M24&gt;0,3,1)),0)</f>
        <v>0</v>
      </c>
      <c r="N31">
        <f>IF(I20=1,IF(N24&lt;0,0,IF(N24&gt;0,3,1)),0)</f>
        <v>0</v>
      </c>
      <c r="P31">
        <v>0</v>
      </c>
      <c r="Q31">
        <f>IF(SUM($K31:$N31)=SUM($K32:$N32),L31,0)</f>
        <v>0</v>
      </c>
      <c r="R31">
        <f>IF(SUM($K31:$N31)=SUM($K33:$N33),M31,0)</f>
        <v>0</v>
      </c>
      <c r="S31">
        <f>IF(SUM($K31:$N31)=SUM($K34:$N34),N31,0)</f>
        <v>0</v>
      </c>
      <c r="T31">
        <f>SUM(P31:S31)</f>
        <v>0</v>
      </c>
      <c r="V31" s="12"/>
    </row>
    <row r="32" spans="2:22" x14ac:dyDescent="0.2">
      <c r="J32" t="str">
        <f ca="1">J18</f>
        <v>COD/NCL/JAM</v>
      </c>
      <c r="K32">
        <f>IF(I16=1,IF(K25&lt;0,0,IF(K25&gt;0,3,1)),0)</f>
        <v>0</v>
      </c>
      <c r="L32">
        <v>0</v>
      </c>
      <c r="M32">
        <f>IF(I21=1,IF(M25&lt;0,0,IF(M25&gt;0,3,1)),0)</f>
        <v>0</v>
      </c>
      <c r="N32">
        <f>IF(I19=1,IF(N25&lt;0,0,IF(N25&gt;0,3,1)),0)</f>
        <v>0</v>
      </c>
      <c r="P32">
        <f>IF(SUM($K32:$N32)=SUM($K31:$N31),K32,0)</f>
        <v>0</v>
      </c>
      <c r="Q32">
        <v>0</v>
      </c>
      <c r="R32">
        <f>IF(SUM($K32:$N32)=SUM($K33:$N33),M32,0)</f>
        <v>0</v>
      </c>
      <c r="S32">
        <f>IF(SUM($K32:$N32)=SUM($K34:$N34),N32,0)</f>
        <v>0</v>
      </c>
      <c r="T32">
        <f>SUM(P32:S32)</f>
        <v>0</v>
      </c>
      <c r="V32" s="12"/>
    </row>
    <row r="33" spans="1:24" x14ac:dyDescent="0.2">
      <c r="J33" t="str">
        <f ca="1">J19</f>
        <v>Usbekistan</v>
      </c>
      <c r="K33">
        <f>IF(I18=1,IF(K26&lt;0,0,IF(K26&gt;0,3,1)),0)</f>
        <v>0</v>
      </c>
      <c r="L33">
        <f>IF(I21=1,IF(L26&lt;0,0,IF(L26&gt;0,3,1)),0)</f>
        <v>0</v>
      </c>
      <c r="M33">
        <v>0</v>
      </c>
      <c r="N33">
        <f>IF(I17=1,IF(N26&lt;0,0,IF(N26&gt;0,3,1)),0)</f>
        <v>0</v>
      </c>
      <c r="P33">
        <f>IF(SUM($K33:$N33)=SUM($K31:$N31),K33,0)</f>
        <v>0</v>
      </c>
      <c r="Q33">
        <f>IF(SUM($K33:$N33)=SUM($K32:$N32),L33,0)</f>
        <v>0</v>
      </c>
      <c r="R33">
        <v>0</v>
      </c>
      <c r="S33">
        <f>IF(SUM($K33:$N33)=SUM($K34:$N34),N33,0)</f>
        <v>0</v>
      </c>
      <c r="T33">
        <f>SUM(P33:S33)</f>
        <v>0</v>
      </c>
      <c r="V33" s="12"/>
    </row>
    <row r="34" spans="1:24" x14ac:dyDescent="0.2">
      <c r="J34" t="str">
        <f ca="1">J20</f>
        <v>Kolumbien</v>
      </c>
      <c r="K34">
        <f>IF(I20=1,IF(K27&lt;0,0,IF(K27&gt;0,3,1)),0)</f>
        <v>0</v>
      </c>
      <c r="L34">
        <f>IF(I19=1,IF(L27&lt;0,0,IF(L27&gt;0,3,1)),0)</f>
        <v>0</v>
      </c>
      <c r="M34">
        <f>IF(I17=1,IF(M27&lt;0,0,IF(M27&gt;0,3,1)),0)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Portugal</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COD/NCL/JAM</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Usbekistan</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Kolumbien</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Portugal</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COD/NCL/JAM</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Usbekistan</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Kolumbien</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4">
    <mergeCell ref="A48:X48"/>
    <mergeCell ref="A49:X49"/>
    <mergeCell ref="A47:F47"/>
    <mergeCell ref="F53:H53"/>
  </mergeCells>
  <dataValidations count="1">
    <dataValidation allowBlank="1" showErrorMessage="1" prompt="Used for Fifa lots if requried" sqref="I25:I28" xr:uid="{00000000-0002-0000-0100-000000000000}"/>
  </dataValidation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ublished="0" codeName="Sheet19"/>
  <dimension ref="A1:O76"/>
  <sheetViews>
    <sheetView workbookViewId="0">
      <selection activeCell="A76" sqref="A76"/>
    </sheetView>
  </sheetViews>
  <sheetFormatPr baseColWidth="10" defaultColWidth="8.83203125" defaultRowHeight="15" x14ac:dyDescent="0.2"/>
  <cols>
    <col min="1" max="1" width="19.6640625" style="13" bestFit="1" customWidth="1"/>
    <col min="2" max="2" width="10.1640625" style="13" bestFit="1" customWidth="1"/>
    <col min="3" max="3" width="15.83203125" style="13" bestFit="1" customWidth="1"/>
    <col min="4" max="5" width="9.1640625" style="13" customWidth="1"/>
    <col min="6" max="6" width="19" style="13" bestFit="1" customWidth="1"/>
    <col min="7" max="7" width="17.33203125" style="13" bestFit="1" customWidth="1"/>
    <col min="8" max="8" width="2" style="13" bestFit="1" customWidth="1"/>
    <col min="9" max="9" width="17.33203125" style="13" bestFit="1" customWidth="1"/>
    <col min="10" max="10" width="21.1640625" bestFit="1" customWidth="1"/>
    <col min="11" max="11" width="10.6640625" bestFit="1" customWidth="1"/>
    <col min="12" max="12" width="10.33203125" bestFit="1" customWidth="1"/>
  </cols>
  <sheetData>
    <row r="1" spans="1:15" x14ac:dyDescent="0.2">
      <c r="A1" s="14" t="s">
        <v>1651</v>
      </c>
      <c r="B1" s="14" t="s">
        <v>1652</v>
      </c>
      <c r="C1" s="14" t="s">
        <v>1653</v>
      </c>
      <c r="D1" s="14" t="s">
        <v>1654</v>
      </c>
      <c r="E1" s="14" t="s">
        <v>1655</v>
      </c>
      <c r="F1" s="14" t="s">
        <v>1656</v>
      </c>
      <c r="G1" s="14" t="s">
        <v>1657</v>
      </c>
      <c r="H1" s="14"/>
      <c r="I1" s="14" t="s">
        <v>1658</v>
      </c>
      <c r="J1" s="14" t="s">
        <v>1085</v>
      </c>
      <c r="K1" s="14" t="s">
        <v>1659</v>
      </c>
      <c r="L1" s="14" t="s">
        <v>1660</v>
      </c>
      <c r="O1" s="14" t="s">
        <v>1661</v>
      </c>
    </row>
    <row r="2" spans="1:15" x14ac:dyDescent="0.2">
      <c r="A2" s="15" t="s">
        <v>1662</v>
      </c>
      <c r="B2" s="13">
        <v>1</v>
      </c>
      <c r="C2" s="13" t="s">
        <v>7</v>
      </c>
      <c r="D2" s="13" t="str">
        <f t="shared" ref="D2:D33" si="0">RIGHT(LEFT(A2,3),2)</f>
        <v>A1</v>
      </c>
      <c r="E2" s="13" t="str">
        <f t="shared" ref="E2:E33" si="1">RIGHT(A2,2)</f>
        <v>A2</v>
      </c>
      <c r="F2" s="28">
        <f>INDEX(Venues!$CE$21:$CE$124,MATCH('Group Schedule'!$C2,Venues!$CC$21:$CC$124,0))</f>
        <v>1</v>
      </c>
      <c r="G2" s="13" t="str">
        <f>VLOOKUP(D2,'2. Teilnehmer'!$D$2:$E$49,2)</f>
        <v>Mexiko</v>
      </c>
      <c r="H2" s="13" t="s">
        <v>199</v>
      </c>
      <c r="I2" s="13" t="str">
        <f>VLOOKUP(E2,'2. Teilnehmer'!$D$2:$E$49,2)</f>
        <v>Südafrika</v>
      </c>
      <c r="J2" t="str">
        <f>INDEX(Venues!$CD$21:$CD$124,MATCH('Group Schedule'!$C2,Venues!$CC$21:$CC$124,0))</f>
        <v>Mexico City</v>
      </c>
      <c r="K2" s="38">
        <f>INDEX(Venues!$CF$21:$CF$124,MATCH('Group Schedule'!$C2,Venues!$CC$21:$CC$124,0))</f>
        <v>46184.875</v>
      </c>
      <c r="L2" s="49">
        <f>INDEX(Venues!$CG$21:$CG$124,MATCH('Group Schedule'!$C2,Venues!$CC$21:$CC$124,0))</f>
        <v>46184.875</v>
      </c>
      <c r="O2" s="15" t="s">
        <v>1662</v>
      </c>
    </row>
    <row r="3" spans="1:15" x14ac:dyDescent="0.2">
      <c r="A3" s="15" t="s">
        <v>1663</v>
      </c>
      <c r="B3" s="13">
        <v>1</v>
      </c>
      <c r="C3" s="13" t="s">
        <v>11</v>
      </c>
      <c r="D3" s="13" t="str">
        <f t="shared" si="0"/>
        <v>A3</v>
      </c>
      <c r="E3" s="13" t="str">
        <f t="shared" si="1"/>
        <v>A4</v>
      </c>
      <c r="F3" s="28">
        <f>INDEX(Venues!$CE$21:$CE$124,MATCH('Group Schedule'!$C3,Venues!$CC$21:$CC$124,0))</f>
        <v>2</v>
      </c>
      <c r="G3" s="13" t="str">
        <f>VLOOKUP(D3,'2. Teilnehmer'!$D$2:$E$49,2)</f>
        <v>Südkorea</v>
      </c>
      <c r="H3" s="13" t="s">
        <v>199</v>
      </c>
      <c r="I3" s="13" t="str">
        <f>VLOOKUP(E3,'2. Teilnehmer'!$D$2:$E$49,2)</f>
        <v>CZE/IRL/DNK/MKD</v>
      </c>
      <c r="J3" t="str">
        <f>INDEX(Venues!$CD$21:$CD$124,MATCH('Group Schedule'!$C3,Venues!$CC$21:$CC$124,0))</f>
        <v>Guadalahara</v>
      </c>
      <c r="K3" s="38">
        <f>INDEX(Venues!$CF$21:$CF$124,MATCH('Group Schedule'!$C3,Venues!$CC$21:$CC$124,0))</f>
        <v>46185.166666666672</v>
      </c>
      <c r="L3" s="49">
        <f>INDEX(Venues!$CG$21:$CG$124,MATCH('Group Schedule'!$C3,Venues!$CC$21:$CC$124,0))</f>
        <v>46185.166666666672</v>
      </c>
      <c r="O3" s="15" t="s">
        <v>1663</v>
      </c>
    </row>
    <row r="4" spans="1:15" x14ac:dyDescent="0.2">
      <c r="A4" s="15" t="s">
        <v>1664</v>
      </c>
      <c r="B4" s="13">
        <v>2</v>
      </c>
      <c r="C4" s="13" t="s">
        <v>14</v>
      </c>
      <c r="D4" s="13" t="str">
        <f t="shared" si="0"/>
        <v>A4</v>
      </c>
      <c r="E4" s="13" t="str">
        <f t="shared" si="1"/>
        <v>A2</v>
      </c>
      <c r="F4" s="28">
        <f>INDEX(Venues!$CE$21:$CE$124,MATCH('Group Schedule'!$C4,Venues!$CC$21:$CC$124,0))</f>
        <v>25</v>
      </c>
      <c r="G4" s="13" t="str">
        <f>VLOOKUP(D4,'2. Teilnehmer'!$D$2:$E$49,2)</f>
        <v>CZE/IRL/DNK/MKD</v>
      </c>
      <c r="H4" s="13" t="s">
        <v>199</v>
      </c>
      <c r="I4" s="13" t="str">
        <f>VLOOKUP(E4,'2. Teilnehmer'!$D$2:$E$49,2)</f>
        <v>Südafrika</v>
      </c>
      <c r="J4" t="str">
        <f>INDEX(Venues!$CD$21:$CD$124,MATCH('Group Schedule'!$C4,Venues!$CC$21:$CC$124,0))</f>
        <v>Atlanta</v>
      </c>
      <c r="K4" s="38">
        <f>INDEX(Venues!$CF$21:$CF$124,MATCH('Group Schedule'!$C4,Venues!$CC$21:$CC$124,0))</f>
        <v>46191.75</v>
      </c>
      <c r="L4" s="49">
        <f>INDEX(Venues!$CG$21:$CG$124,MATCH('Group Schedule'!$C4,Venues!$CC$21:$CC$124,0))</f>
        <v>46191.75</v>
      </c>
      <c r="O4" s="15" t="s">
        <v>1664</v>
      </c>
    </row>
    <row r="5" spans="1:15" x14ac:dyDescent="0.2">
      <c r="A5" s="15" t="s">
        <v>1665</v>
      </c>
      <c r="B5" s="13">
        <v>2</v>
      </c>
      <c r="C5" s="13" t="s">
        <v>19</v>
      </c>
      <c r="D5" s="13" t="str">
        <f t="shared" si="0"/>
        <v>A1</v>
      </c>
      <c r="E5" s="13" t="str">
        <f t="shared" si="1"/>
        <v>A3</v>
      </c>
      <c r="F5" s="28">
        <f>INDEX(Venues!$CE$21:$CE$124,MATCH('Group Schedule'!$C5,Venues!$CC$21:$CC$124,0))</f>
        <v>28</v>
      </c>
      <c r="G5" s="13" t="str">
        <f>VLOOKUP(D5,'2. Teilnehmer'!$D$2:$E$49,2)</f>
        <v>Mexiko</v>
      </c>
      <c r="H5" s="13" t="s">
        <v>199</v>
      </c>
      <c r="I5" s="13" t="str">
        <f>VLOOKUP(E5,'2. Teilnehmer'!$D$2:$E$49,2)</f>
        <v>Südkorea</v>
      </c>
      <c r="J5" t="str">
        <f>INDEX(Venues!$CD$21:$CD$124,MATCH('Group Schedule'!$C5,Venues!$CC$21:$CC$124,0))</f>
        <v>Guadalahara</v>
      </c>
      <c r="K5" s="38">
        <f>INDEX(Venues!$CF$21:$CF$124,MATCH('Group Schedule'!$C5,Venues!$CC$21:$CC$124,0))</f>
        <v>46192.125</v>
      </c>
      <c r="L5" s="49">
        <f>INDEX(Venues!$CG$21:$CG$124,MATCH('Group Schedule'!$C5,Venues!$CC$21:$CC$124,0))</f>
        <v>46192.125</v>
      </c>
      <c r="O5" s="15" t="s">
        <v>1665</v>
      </c>
    </row>
    <row r="6" spans="1:15" x14ac:dyDescent="0.2">
      <c r="A6" s="15" t="s">
        <v>1666</v>
      </c>
      <c r="B6" s="13">
        <v>3</v>
      </c>
      <c r="C6" s="13" t="s">
        <v>1667</v>
      </c>
      <c r="D6" s="13" t="str">
        <f t="shared" si="0"/>
        <v>A4</v>
      </c>
      <c r="E6" s="13" t="str">
        <f t="shared" si="1"/>
        <v>A1</v>
      </c>
      <c r="F6" s="28">
        <f>INDEX(Venues!$CE$21:$CE$124,MATCH('Group Schedule'!$C6,Venues!$CC$21:$CC$124,0))</f>
        <v>53</v>
      </c>
      <c r="G6" s="13" t="str">
        <f>VLOOKUP(D6,'2. Teilnehmer'!$D$2:$E$49,2)</f>
        <v>CZE/IRL/DNK/MKD</v>
      </c>
      <c r="H6" s="13" t="s">
        <v>199</v>
      </c>
      <c r="I6" s="13" t="str">
        <f>VLOOKUP(E6,'2. Teilnehmer'!$D$2:$E$49,2)</f>
        <v>Mexiko</v>
      </c>
      <c r="J6" t="str">
        <f>INDEX(Venues!$CD$21:$CD$124,MATCH('Group Schedule'!$C6,Venues!$CC$21:$CC$124,0))</f>
        <v>Mexico City</v>
      </c>
      <c r="K6" s="38">
        <f>INDEX(Venues!$CF$21:$CF$124,MATCH('Group Schedule'!$C6,Venues!$CC$21:$CC$124,0))</f>
        <v>46198.125</v>
      </c>
      <c r="L6" s="49">
        <f>INDEX(Venues!$CG$21:$CG$124,MATCH('Group Schedule'!$C6,Venues!$CC$21:$CC$124,0))</f>
        <v>46198.125</v>
      </c>
      <c r="O6" s="15" t="s">
        <v>1666</v>
      </c>
    </row>
    <row r="7" spans="1:15" x14ac:dyDescent="0.2">
      <c r="A7" s="15" t="s">
        <v>1668</v>
      </c>
      <c r="B7" s="13">
        <v>3</v>
      </c>
      <c r="C7" s="13" t="s">
        <v>1669</v>
      </c>
      <c r="D7" s="13" t="str">
        <f t="shared" si="0"/>
        <v>A2</v>
      </c>
      <c r="E7" s="13" t="str">
        <f t="shared" si="1"/>
        <v>A3</v>
      </c>
      <c r="F7" s="28">
        <f>INDEX(Venues!$CE$21:$CE$124,MATCH('Group Schedule'!$C7,Venues!$CC$21:$CC$124,0))</f>
        <v>54</v>
      </c>
      <c r="G7" s="13" t="str">
        <f>VLOOKUP(D7,'2. Teilnehmer'!$D$2:$E$49,2)</f>
        <v>Südafrika</v>
      </c>
      <c r="H7" s="13" t="s">
        <v>199</v>
      </c>
      <c r="I7" s="13" t="str">
        <f>VLOOKUP(E7,'2. Teilnehmer'!$D$2:$E$49,2)</f>
        <v>Südkorea</v>
      </c>
      <c r="J7" t="str">
        <f>INDEX(Venues!$CD$21:$CD$124,MATCH('Group Schedule'!$C7,Venues!$CC$21:$CC$124,0))</f>
        <v>Monterrey</v>
      </c>
      <c r="K7" s="38">
        <f>INDEX(Venues!$CF$21:$CF$124,MATCH('Group Schedule'!$C7,Venues!$CC$21:$CC$124,0))</f>
        <v>46198.125</v>
      </c>
      <c r="L7" s="49">
        <f>INDEX(Venues!$CG$21:$CG$124,MATCH('Group Schedule'!$C7,Venues!$CC$21:$CC$124,0))</f>
        <v>46198.125</v>
      </c>
      <c r="O7" s="15" t="s">
        <v>1668</v>
      </c>
    </row>
    <row r="8" spans="1:15" x14ac:dyDescent="0.2">
      <c r="A8" s="15" t="s">
        <v>1670</v>
      </c>
      <c r="B8" s="13">
        <f t="shared" ref="B8:B39" si="2">B2</f>
        <v>1</v>
      </c>
      <c r="C8" s="13" t="s">
        <v>22</v>
      </c>
      <c r="D8" s="13" t="str">
        <f t="shared" si="0"/>
        <v>B1</v>
      </c>
      <c r="E8" s="13" t="str">
        <f t="shared" si="1"/>
        <v>B2</v>
      </c>
      <c r="F8" s="28">
        <f>INDEX(Venues!$CE$21:$CE$124,MATCH('Group Schedule'!$C8,Venues!$CC$21:$CC$124,0))</f>
        <v>3</v>
      </c>
      <c r="G8" s="13" t="str">
        <f>VLOOKUP(D8,'2. Teilnehmer'!$D$2:$E$49,2)</f>
        <v>Kanada</v>
      </c>
      <c r="H8" s="13" t="s">
        <v>199</v>
      </c>
      <c r="I8" s="13" t="str">
        <f>VLOOKUP(E8,'2. Teilnehmer'!$D$2:$E$49,2)</f>
        <v>WAL/BIH/ITA/NIR</v>
      </c>
      <c r="J8" t="str">
        <f>INDEX(Venues!$CD$21:$CD$124,MATCH('Group Schedule'!$C8,Venues!$CC$21:$CC$124,0))</f>
        <v>Toronto</v>
      </c>
      <c r="K8" s="38">
        <f>INDEX(Venues!$CF$21:$CF$124,MATCH('Group Schedule'!$C8,Venues!$CC$21:$CC$124,0))</f>
        <v>46185.875</v>
      </c>
      <c r="L8" s="49">
        <f>INDEX(Venues!$CG$21:$CG$124,MATCH('Group Schedule'!$C8,Venues!$CC$21:$CC$124,0))</f>
        <v>46185.875</v>
      </c>
      <c r="O8" s="15" t="s">
        <v>1670</v>
      </c>
    </row>
    <row r="9" spans="1:15" x14ac:dyDescent="0.2">
      <c r="A9" s="15" t="s">
        <v>1671</v>
      </c>
      <c r="B9" s="13">
        <f t="shared" si="2"/>
        <v>1</v>
      </c>
      <c r="C9" s="13" t="s">
        <v>27</v>
      </c>
      <c r="D9" s="13" t="str">
        <f t="shared" si="0"/>
        <v>B3</v>
      </c>
      <c r="E9" s="13" t="str">
        <f t="shared" si="1"/>
        <v>B4</v>
      </c>
      <c r="F9" s="28">
        <f>INDEX(Venues!$CE$21:$CE$124,MATCH('Group Schedule'!$C9,Venues!$CC$21:$CC$124,0))</f>
        <v>8</v>
      </c>
      <c r="G9" s="13" t="str">
        <f>VLOOKUP(D9,'2. Teilnehmer'!$D$2:$E$49,2)</f>
        <v>Katar</v>
      </c>
      <c r="H9" s="13" t="s">
        <v>199</v>
      </c>
      <c r="I9" s="13" t="str">
        <f>VLOOKUP(E9,'2. Teilnehmer'!$D$2:$E$49,2)</f>
        <v>Schweiz</v>
      </c>
      <c r="J9" t="str">
        <f>INDEX(Venues!$CD$21:$CD$124,MATCH('Group Schedule'!$C9,Venues!$CC$21:$CC$124,0))</f>
        <v>San Francisco Bay Area</v>
      </c>
      <c r="K9" s="38">
        <f>INDEX(Venues!$CF$21:$CF$124,MATCH('Group Schedule'!$C9,Venues!$CC$21:$CC$124,0))</f>
        <v>46186.875</v>
      </c>
      <c r="L9" s="49">
        <f>INDEX(Venues!$CG$21:$CG$124,MATCH('Group Schedule'!$C9,Venues!$CC$21:$CC$124,0))</f>
        <v>46186.875</v>
      </c>
      <c r="O9" s="15" t="s">
        <v>1671</v>
      </c>
    </row>
    <row r="10" spans="1:15" x14ac:dyDescent="0.2">
      <c r="A10" s="15" t="s">
        <v>1672</v>
      </c>
      <c r="B10" s="13">
        <f t="shared" si="2"/>
        <v>2</v>
      </c>
      <c r="C10" s="13" t="s">
        <v>31</v>
      </c>
      <c r="D10" s="13" t="str">
        <f t="shared" si="0"/>
        <v>B4</v>
      </c>
      <c r="E10" s="13" t="str">
        <f t="shared" si="1"/>
        <v>B2</v>
      </c>
      <c r="F10" s="28">
        <f>INDEX(Venues!$CE$21:$CE$124,MATCH('Group Schedule'!$C10,Venues!$CC$21:$CC$124,0))</f>
        <v>26</v>
      </c>
      <c r="G10" s="13" t="str">
        <f>VLOOKUP(D10,'2. Teilnehmer'!$D$2:$E$49,2)</f>
        <v>Schweiz</v>
      </c>
      <c r="H10" s="13" t="s">
        <v>199</v>
      </c>
      <c r="I10" s="13" t="str">
        <f>VLOOKUP(E10,'2. Teilnehmer'!$D$2:$E$49,2)</f>
        <v>WAL/BIH/ITA/NIR</v>
      </c>
      <c r="J10" t="str">
        <f>INDEX(Venues!$CD$21:$CD$124,MATCH('Group Schedule'!$C10,Venues!$CC$21:$CC$124,0))</f>
        <v>Los Angeles</v>
      </c>
      <c r="K10" s="38">
        <f>INDEX(Venues!$CF$21:$CF$124,MATCH('Group Schedule'!$C10,Venues!$CC$21:$CC$124,0))</f>
        <v>46192</v>
      </c>
      <c r="L10" s="49">
        <f>INDEX(Venues!$CG$21:$CG$124,MATCH('Group Schedule'!$C10,Venues!$CC$21:$CC$124,0))</f>
        <v>46192</v>
      </c>
      <c r="O10" s="15" t="s">
        <v>1672</v>
      </c>
    </row>
    <row r="11" spans="1:15" x14ac:dyDescent="0.2">
      <c r="A11" s="15" t="s">
        <v>1673</v>
      </c>
      <c r="B11" s="13">
        <f t="shared" si="2"/>
        <v>2</v>
      </c>
      <c r="C11" s="13" t="s">
        <v>36</v>
      </c>
      <c r="D11" s="13" t="str">
        <f t="shared" si="0"/>
        <v>B1</v>
      </c>
      <c r="E11" s="13" t="str">
        <f t="shared" si="1"/>
        <v>B3</v>
      </c>
      <c r="F11" s="28">
        <f>INDEX(Venues!$CE$21:$CE$124,MATCH('Group Schedule'!$C11,Venues!$CC$21:$CC$124,0))</f>
        <v>27</v>
      </c>
      <c r="G11" s="13" t="str">
        <f>VLOOKUP(D11,'2. Teilnehmer'!$D$2:$E$49,2)</f>
        <v>Kanada</v>
      </c>
      <c r="H11" s="13" t="s">
        <v>199</v>
      </c>
      <c r="I11" s="13" t="str">
        <f>VLOOKUP(E11,'2. Teilnehmer'!$D$2:$E$49,2)</f>
        <v>Katar</v>
      </c>
      <c r="J11" t="str">
        <f>INDEX(Venues!$CD$21:$CD$124,MATCH('Group Schedule'!$C11,Venues!$CC$21:$CC$124,0))</f>
        <v>Vancouver</v>
      </c>
      <c r="K11" s="38">
        <f>INDEX(Venues!$CF$21:$CF$124,MATCH('Group Schedule'!$C11,Venues!$CC$21:$CC$124,0))</f>
        <v>46192.125</v>
      </c>
      <c r="L11" s="49">
        <f>INDEX(Venues!$CG$21:$CG$124,MATCH('Group Schedule'!$C11,Venues!$CC$21:$CC$124,0))</f>
        <v>46192.125</v>
      </c>
      <c r="O11" s="15" t="s">
        <v>1673</v>
      </c>
    </row>
    <row r="12" spans="1:15" x14ac:dyDescent="0.2">
      <c r="A12" s="15" t="s">
        <v>1674</v>
      </c>
      <c r="B12" s="13">
        <f t="shared" si="2"/>
        <v>3</v>
      </c>
      <c r="C12" s="13" t="s">
        <v>1675</v>
      </c>
      <c r="D12" s="13" t="str">
        <f t="shared" si="0"/>
        <v>B4</v>
      </c>
      <c r="E12" s="13" t="str">
        <f t="shared" si="1"/>
        <v>B1</v>
      </c>
      <c r="F12" s="28">
        <f>INDEX(Venues!$CE$21:$CE$124,MATCH('Group Schedule'!$C12,Venues!$CC$21:$CC$124,0))</f>
        <v>51</v>
      </c>
      <c r="G12" s="13" t="str">
        <f>VLOOKUP(D12,'2. Teilnehmer'!$D$2:$E$49,2)</f>
        <v>Schweiz</v>
      </c>
      <c r="H12" s="13" t="s">
        <v>199</v>
      </c>
      <c r="I12" s="13" t="str">
        <f>VLOOKUP(E12,'2. Teilnehmer'!$D$2:$E$49,2)</f>
        <v>Kanada</v>
      </c>
      <c r="J12" t="str">
        <f>INDEX(Venues!$CD$21:$CD$124,MATCH('Group Schedule'!$C12,Venues!$CC$21:$CC$124,0))</f>
        <v>Vancouver</v>
      </c>
      <c r="K12" s="38">
        <f>INDEX(Venues!$CF$21:$CF$124,MATCH('Group Schedule'!$C12,Venues!$CC$21:$CC$124,0))</f>
        <v>46198</v>
      </c>
      <c r="L12" s="49">
        <f>INDEX(Venues!$CG$21:$CG$124,MATCH('Group Schedule'!$C12,Venues!$CC$21:$CC$124,0))</f>
        <v>46198</v>
      </c>
      <c r="O12" s="15" t="s">
        <v>1674</v>
      </c>
    </row>
    <row r="13" spans="1:15" x14ac:dyDescent="0.2">
      <c r="A13" s="15" t="s">
        <v>1676</v>
      </c>
      <c r="B13" s="13">
        <f t="shared" si="2"/>
        <v>3</v>
      </c>
      <c r="C13" s="13" t="s">
        <v>1677</v>
      </c>
      <c r="D13" s="13" t="str">
        <f t="shared" si="0"/>
        <v>B2</v>
      </c>
      <c r="E13" s="13" t="str">
        <f t="shared" si="1"/>
        <v>B3</v>
      </c>
      <c r="F13" s="28">
        <f>INDEX(Venues!$CE$21:$CE$124,MATCH('Group Schedule'!$C13,Venues!$CC$21:$CC$124,0))</f>
        <v>52</v>
      </c>
      <c r="G13" s="13" t="str">
        <f>VLOOKUP(D13,'2. Teilnehmer'!$D$2:$E$49,2)</f>
        <v>WAL/BIH/ITA/NIR</v>
      </c>
      <c r="H13" s="13" t="s">
        <v>199</v>
      </c>
      <c r="I13" s="13" t="str">
        <f>VLOOKUP(E13,'2. Teilnehmer'!$D$2:$E$49,2)</f>
        <v>Katar</v>
      </c>
      <c r="J13" t="str">
        <f>INDEX(Venues!$CD$21:$CD$124,MATCH('Group Schedule'!$C13,Venues!$CC$21:$CC$124,0))</f>
        <v>Seattle</v>
      </c>
      <c r="K13" s="38">
        <f>INDEX(Venues!$CF$21:$CF$124,MATCH('Group Schedule'!$C13,Venues!$CC$21:$CC$124,0))</f>
        <v>46198</v>
      </c>
      <c r="L13" s="49">
        <f>INDEX(Venues!$CG$21:$CG$124,MATCH('Group Schedule'!$C13,Venues!$CC$21:$CC$124,0))</f>
        <v>46198</v>
      </c>
      <c r="O13" s="15" t="s">
        <v>1676</v>
      </c>
    </row>
    <row r="14" spans="1:15" x14ac:dyDescent="0.2">
      <c r="A14" s="15" t="s">
        <v>1678</v>
      </c>
      <c r="B14" s="13">
        <f t="shared" si="2"/>
        <v>1</v>
      </c>
      <c r="C14" s="13" t="s">
        <v>39</v>
      </c>
      <c r="D14" s="13" t="str">
        <f t="shared" si="0"/>
        <v>C3</v>
      </c>
      <c r="E14" s="13" t="str">
        <f t="shared" si="1"/>
        <v>C4</v>
      </c>
      <c r="F14" s="28">
        <f>INDEX(Venues!$CE$21:$CE$124,MATCH('Group Schedule'!$C14,Venues!$CC$21:$CC$124,0))</f>
        <v>5</v>
      </c>
      <c r="G14" s="13" t="str">
        <f>VLOOKUP(D14,'2. Teilnehmer'!$D$2:$E$49,2)</f>
        <v>Haiti</v>
      </c>
      <c r="H14" s="13" t="s">
        <v>199</v>
      </c>
      <c r="I14" s="13" t="str">
        <f>VLOOKUP(E14,'2. Teilnehmer'!$D$2:$E$49,2)</f>
        <v>Schottland</v>
      </c>
      <c r="J14" t="str">
        <f>INDEX(Venues!$CD$21:$CD$124,MATCH('Group Schedule'!$C14,Venues!$CC$21:$CC$124,0))</f>
        <v>Boston</v>
      </c>
      <c r="K14" s="38">
        <f>INDEX(Venues!$CF$21:$CF$124,MATCH('Group Schedule'!$C14,Venues!$CC$21:$CC$124,0))</f>
        <v>46187.125</v>
      </c>
      <c r="L14" s="49">
        <f>INDEX(Venues!$CG$21:$CG$124,MATCH('Group Schedule'!$C14,Venues!$CC$21:$CC$124,0))</f>
        <v>46187.125</v>
      </c>
      <c r="O14" s="15" t="s">
        <v>1678</v>
      </c>
    </row>
    <row r="15" spans="1:15" x14ac:dyDescent="0.2">
      <c r="A15" s="15" t="s">
        <v>1679</v>
      </c>
      <c r="B15" s="13">
        <f t="shared" si="2"/>
        <v>1</v>
      </c>
      <c r="C15" s="13" t="s">
        <v>43</v>
      </c>
      <c r="D15" s="13" t="str">
        <f t="shared" si="0"/>
        <v>C1</v>
      </c>
      <c r="E15" s="13" t="str">
        <f t="shared" si="1"/>
        <v>C2</v>
      </c>
      <c r="F15" s="28">
        <f>INDEX(Venues!$CE$21:$CE$124,MATCH('Group Schedule'!$C15,Venues!$CC$21:$CC$124,0))</f>
        <v>7</v>
      </c>
      <c r="G15" s="13" t="str">
        <f>VLOOKUP(D15,'2. Teilnehmer'!$D$2:$E$49,2)</f>
        <v>Brasilien</v>
      </c>
      <c r="H15" s="13" t="s">
        <v>199</v>
      </c>
      <c r="I15" s="13" t="str">
        <f>VLOOKUP(E15,'2. Teilnehmer'!$D$2:$E$49,2)</f>
        <v>Marokko</v>
      </c>
      <c r="J15" t="str">
        <f>INDEX(Venues!$CD$21:$CD$124,MATCH('Group Schedule'!$C15,Venues!$CC$21:$CC$124,0))</f>
        <v>New York New Jersey</v>
      </c>
      <c r="K15" s="38">
        <f>INDEX(Venues!$CF$21:$CF$124,MATCH('Group Schedule'!$C15,Venues!$CC$21:$CC$124,0))</f>
        <v>46187</v>
      </c>
      <c r="L15" s="49">
        <f>INDEX(Venues!$CG$21:$CG$124,MATCH('Group Schedule'!$C15,Venues!$CC$21:$CC$124,0))</f>
        <v>46187</v>
      </c>
      <c r="O15" s="15" t="s">
        <v>1679</v>
      </c>
    </row>
    <row r="16" spans="1:15" x14ac:dyDescent="0.2">
      <c r="A16" s="15" t="s">
        <v>1680</v>
      </c>
      <c r="B16" s="13">
        <f t="shared" si="2"/>
        <v>2</v>
      </c>
      <c r="C16" s="13" t="s">
        <v>47</v>
      </c>
      <c r="D16" s="13" t="str">
        <f t="shared" si="0"/>
        <v>C1</v>
      </c>
      <c r="E16" s="13" t="str">
        <f t="shared" si="1"/>
        <v>C3</v>
      </c>
      <c r="F16" s="28">
        <f>INDEX(Venues!$CE$21:$CE$124,MATCH('Group Schedule'!$C16,Venues!$CC$21:$CC$124,0))</f>
        <v>29</v>
      </c>
      <c r="G16" s="13" t="str">
        <f>VLOOKUP(D16,'2. Teilnehmer'!$D$2:$E$49,2)</f>
        <v>Brasilien</v>
      </c>
      <c r="H16" s="13" t="s">
        <v>199</v>
      </c>
      <c r="I16" s="13" t="str">
        <f>VLOOKUP(E16,'2. Teilnehmer'!$D$2:$E$49,2)</f>
        <v>Haiti</v>
      </c>
      <c r="J16" t="str">
        <f>INDEX(Venues!$CD$21:$CD$124,MATCH('Group Schedule'!$C16,Venues!$CC$21:$CC$124,0))</f>
        <v>Philadephia</v>
      </c>
      <c r="K16" s="38">
        <f>INDEX(Venues!$CF$21:$CF$124,MATCH('Group Schedule'!$C16,Venues!$CC$21:$CC$124,0))</f>
        <v>46193.125</v>
      </c>
      <c r="L16" s="49">
        <f>INDEX(Venues!$CG$21:$CG$124,MATCH('Group Schedule'!$C16,Venues!$CC$21:$CC$124,0))</f>
        <v>46193.125</v>
      </c>
      <c r="O16" s="15" t="s">
        <v>1680</v>
      </c>
    </row>
    <row r="17" spans="1:15" x14ac:dyDescent="0.2">
      <c r="A17" s="15" t="s">
        <v>1681</v>
      </c>
      <c r="B17" s="13">
        <f t="shared" si="2"/>
        <v>2</v>
      </c>
      <c r="C17" s="13" t="s">
        <v>52</v>
      </c>
      <c r="D17" s="13" t="str">
        <f t="shared" si="0"/>
        <v>C4</v>
      </c>
      <c r="E17" s="13" t="str">
        <f t="shared" si="1"/>
        <v>C2</v>
      </c>
      <c r="F17" s="28">
        <f>INDEX(Venues!$CE$21:$CE$124,MATCH('Group Schedule'!$C17,Venues!$CC$21:$CC$124,0))</f>
        <v>30</v>
      </c>
      <c r="G17" s="13" t="str">
        <f>VLOOKUP(D17,'2. Teilnehmer'!$D$2:$E$49,2)</f>
        <v>Schottland</v>
      </c>
      <c r="H17" s="13" t="s">
        <v>199</v>
      </c>
      <c r="I17" s="13" t="str">
        <f>VLOOKUP(E17,'2. Teilnehmer'!$D$2:$E$49,2)</f>
        <v>Marokko</v>
      </c>
      <c r="J17" t="str">
        <f>INDEX(Venues!$CD$21:$CD$124,MATCH('Group Schedule'!$C17,Venues!$CC$21:$CC$124,0))</f>
        <v>Boston</v>
      </c>
      <c r="K17" s="38">
        <f>INDEX(Venues!$CF$21:$CF$124,MATCH('Group Schedule'!$C17,Venues!$CC$21:$CC$124,0))</f>
        <v>46193</v>
      </c>
      <c r="L17" s="49">
        <f>INDEX(Venues!$CG$21:$CG$124,MATCH('Group Schedule'!$C17,Venues!$CC$21:$CC$124,0))</f>
        <v>46193</v>
      </c>
      <c r="O17" s="15" t="s">
        <v>1681</v>
      </c>
    </row>
    <row r="18" spans="1:15" x14ac:dyDescent="0.2">
      <c r="A18" s="15" t="s">
        <v>1682</v>
      </c>
      <c r="B18" s="13">
        <f t="shared" si="2"/>
        <v>3</v>
      </c>
      <c r="C18" s="13" t="s">
        <v>1683</v>
      </c>
      <c r="D18" s="13" t="str">
        <f t="shared" si="0"/>
        <v>C4</v>
      </c>
      <c r="E18" s="13" t="str">
        <f t="shared" si="1"/>
        <v>C1</v>
      </c>
      <c r="F18" s="28">
        <f>INDEX(Venues!$CE$21:$CE$124,MATCH('Group Schedule'!$C18,Venues!$CC$21:$CC$124,0))</f>
        <v>49</v>
      </c>
      <c r="G18" s="13" t="str">
        <f>VLOOKUP(D18,'2. Teilnehmer'!$D$2:$E$49,2)</f>
        <v>Schottland</v>
      </c>
      <c r="H18" s="13" t="s">
        <v>199</v>
      </c>
      <c r="I18" s="13" t="str">
        <f>VLOOKUP(E18,'2. Teilnehmer'!$D$2:$E$49,2)</f>
        <v>Brasilien</v>
      </c>
      <c r="J18" t="str">
        <f>INDEX(Venues!$CD$21:$CD$124,MATCH('Group Schedule'!$C18,Venues!$CC$21:$CC$124,0))</f>
        <v>Miami</v>
      </c>
      <c r="K18" s="38">
        <f>INDEX(Venues!$CF$21:$CF$124,MATCH('Group Schedule'!$C18,Venues!$CC$21:$CC$124,0))</f>
        <v>46198</v>
      </c>
      <c r="L18" s="49">
        <f>INDEX(Venues!$CG$21:$CG$124,MATCH('Group Schedule'!$C18,Venues!$CC$21:$CC$124,0))</f>
        <v>46198</v>
      </c>
      <c r="O18" s="15" t="s">
        <v>1682</v>
      </c>
    </row>
    <row r="19" spans="1:15" x14ac:dyDescent="0.2">
      <c r="A19" s="15" t="s">
        <v>1684</v>
      </c>
      <c r="B19" s="13">
        <f t="shared" si="2"/>
        <v>3</v>
      </c>
      <c r="C19" s="13" t="s">
        <v>1685</v>
      </c>
      <c r="D19" s="13" t="str">
        <f t="shared" si="0"/>
        <v>C2</v>
      </c>
      <c r="E19" s="13" t="str">
        <f t="shared" si="1"/>
        <v>C3</v>
      </c>
      <c r="F19" s="28">
        <f>INDEX(Venues!$CE$21:$CE$124,MATCH('Group Schedule'!$C19,Venues!$CC$21:$CC$124,0))</f>
        <v>50</v>
      </c>
      <c r="G19" s="13" t="str">
        <f>VLOOKUP(D19,'2. Teilnehmer'!$D$2:$E$49,2)</f>
        <v>Marokko</v>
      </c>
      <c r="H19" s="13" t="s">
        <v>199</v>
      </c>
      <c r="I19" s="13" t="str">
        <f>VLOOKUP(E19,'2. Teilnehmer'!$D$2:$E$49,2)</f>
        <v>Haiti</v>
      </c>
      <c r="J19" t="str">
        <f>INDEX(Venues!$CD$21:$CD$124,MATCH('Group Schedule'!$C19,Venues!$CC$21:$CC$124,0))</f>
        <v>Atlanta</v>
      </c>
      <c r="K19" s="38">
        <f>INDEX(Venues!$CF$21:$CF$124,MATCH('Group Schedule'!$C19,Venues!$CC$21:$CC$124,0))</f>
        <v>46198</v>
      </c>
      <c r="L19" s="49">
        <f>INDEX(Venues!$CG$21:$CG$124,MATCH('Group Schedule'!$C19,Venues!$CC$21:$CC$124,0))</f>
        <v>46198</v>
      </c>
      <c r="O19" s="15" t="s">
        <v>1684</v>
      </c>
    </row>
    <row r="20" spans="1:15" x14ac:dyDescent="0.2">
      <c r="A20" s="15" t="s">
        <v>1686</v>
      </c>
      <c r="B20" s="13">
        <f t="shared" si="2"/>
        <v>1</v>
      </c>
      <c r="C20" s="13" t="s">
        <v>56</v>
      </c>
      <c r="D20" s="13" t="str">
        <f t="shared" si="0"/>
        <v>D1</v>
      </c>
      <c r="E20" s="13" t="str">
        <f t="shared" si="1"/>
        <v>D2</v>
      </c>
      <c r="F20" s="28">
        <f>INDEX(Venues!$CE$21:$CE$124,MATCH('Group Schedule'!$C20,Venues!$CC$21:$CC$124,0))</f>
        <v>4</v>
      </c>
      <c r="G20" s="13" t="str">
        <f>VLOOKUP(D20,'2. Teilnehmer'!$D$2:$E$49,2)</f>
        <v>USA</v>
      </c>
      <c r="H20" s="13" t="s">
        <v>199</v>
      </c>
      <c r="I20" s="13" t="str">
        <f>VLOOKUP(E20,'2. Teilnehmer'!$D$2:$E$49,2)</f>
        <v>Paraguay</v>
      </c>
      <c r="J20" t="str">
        <f>INDEX(Venues!$CD$21:$CD$124,MATCH('Group Schedule'!$C20,Venues!$CC$21:$CC$124,0))</f>
        <v>Los Angeles</v>
      </c>
      <c r="K20" s="38">
        <f>INDEX(Venues!$CF$21:$CF$124,MATCH('Group Schedule'!$C20,Venues!$CC$21:$CC$124,0))</f>
        <v>46186.125</v>
      </c>
      <c r="L20" s="49">
        <f>INDEX(Venues!$CG$21:$CG$124,MATCH('Group Schedule'!$C20,Venues!$CC$21:$CC$124,0))</f>
        <v>46186.125</v>
      </c>
      <c r="O20" s="15" t="s">
        <v>1686</v>
      </c>
    </row>
    <row r="21" spans="1:15" x14ac:dyDescent="0.2">
      <c r="A21" s="15" t="s">
        <v>1687</v>
      </c>
      <c r="B21" s="13">
        <f t="shared" si="2"/>
        <v>1</v>
      </c>
      <c r="C21" s="13" t="s">
        <v>60</v>
      </c>
      <c r="D21" s="13" t="str">
        <f t="shared" si="0"/>
        <v>D3</v>
      </c>
      <c r="E21" s="13" t="str">
        <f t="shared" si="1"/>
        <v>D4</v>
      </c>
      <c r="F21" s="28">
        <f>INDEX(Venues!$CE$21:$CE$124,MATCH('Group Schedule'!$C21,Venues!$CC$21:$CC$124,0))</f>
        <v>6</v>
      </c>
      <c r="G21" s="13" t="str">
        <f>VLOOKUP(D21,'2. Teilnehmer'!$D$2:$E$49,2)</f>
        <v>Australien</v>
      </c>
      <c r="H21" s="13" t="s">
        <v>199</v>
      </c>
      <c r="I21" s="13" t="str">
        <f>VLOOKUP(E21,'2. Teilnehmer'!$D$2:$E$49,2)</f>
        <v>SVK/KOS/TUR/ROU</v>
      </c>
      <c r="J21" t="str">
        <f>INDEX(Venues!$CD$21:$CD$124,MATCH('Group Schedule'!$C21,Venues!$CC$21:$CC$124,0))</f>
        <v>Vancouver</v>
      </c>
      <c r="K21" s="38">
        <f>INDEX(Venues!$CF$21:$CF$124,MATCH('Group Schedule'!$C21,Venues!$CC$21:$CC$124,0))</f>
        <v>46186.25</v>
      </c>
      <c r="L21" s="49">
        <f>INDEX(Venues!$CG$21:$CG$124,MATCH('Group Schedule'!$C21,Venues!$CC$21:$CC$124,0))</f>
        <v>46186.25</v>
      </c>
      <c r="O21" s="15" t="s">
        <v>1687</v>
      </c>
    </row>
    <row r="22" spans="1:15" x14ac:dyDescent="0.2">
      <c r="A22" s="15" t="s">
        <v>1688</v>
      </c>
      <c r="B22" s="13">
        <f t="shared" si="2"/>
        <v>2</v>
      </c>
      <c r="C22" s="13" t="s">
        <v>63</v>
      </c>
      <c r="D22" s="13" t="str">
        <f t="shared" si="0"/>
        <v>D4</v>
      </c>
      <c r="E22" s="13" t="str">
        <f t="shared" si="1"/>
        <v>D2</v>
      </c>
      <c r="F22" s="28">
        <f>INDEX(Venues!$CE$21:$CE$124,MATCH('Group Schedule'!$C22,Venues!$CC$21:$CC$124,0))</f>
        <v>31</v>
      </c>
      <c r="G22" s="13" t="str">
        <f>VLOOKUP(D22,'2. Teilnehmer'!$D$2:$E$49,2)</f>
        <v>SVK/KOS/TUR/ROU</v>
      </c>
      <c r="H22" s="13" t="s">
        <v>199</v>
      </c>
      <c r="I22" s="13" t="str">
        <f>VLOOKUP(E22,'2. Teilnehmer'!$D$2:$E$49,2)</f>
        <v>Paraguay</v>
      </c>
      <c r="J22" t="str">
        <f>INDEX(Venues!$CD$21:$CD$124,MATCH('Group Schedule'!$C22,Venues!$CC$21:$CC$124,0))</f>
        <v>San Francisco Bay Area</v>
      </c>
      <c r="K22" s="38">
        <f>INDEX(Venues!$CF$21:$CF$124,MATCH('Group Schedule'!$C22,Venues!$CC$21:$CC$124,0))</f>
        <v>46192.25</v>
      </c>
      <c r="L22" s="49">
        <f>INDEX(Venues!$CG$21:$CG$124,MATCH('Group Schedule'!$C22,Venues!$CC$21:$CC$124,0))</f>
        <v>46192.25</v>
      </c>
      <c r="O22" s="15" t="s">
        <v>1688</v>
      </c>
    </row>
    <row r="23" spans="1:15" x14ac:dyDescent="0.2">
      <c r="A23" s="15" t="s">
        <v>1689</v>
      </c>
      <c r="B23" s="13">
        <f t="shared" si="2"/>
        <v>2</v>
      </c>
      <c r="C23" s="13" t="s">
        <v>68</v>
      </c>
      <c r="D23" s="13" t="str">
        <f t="shared" si="0"/>
        <v>D1</v>
      </c>
      <c r="E23" s="13" t="str">
        <f t="shared" si="1"/>
        <v>D3</v>
      </c>
      <c r="F23" s="28">
        <f>INDEX(Venues!$CE$21:$CE$124,MATCH('Group Schedule'!$C23,Venues!$CC$21:$CC$124,0))</f>
        <v>32</v>
      </c>
      <c r="G23" s="13" t="str">
        <f>VLOOKUP(D23,'2. Teilnehmer'!$D$2:$E$49,2)</f>
        <v>USA</v>
      </c>
      <c r="H23" s="13" t="s">
        <v>199</v>
      </c>
      <c r="I23" s="13" t="str">
        <f>VLOOKUP(E23,'2. Teilnehmer'!$D$2:$E$49,2)</f>
        <v>Australien</v>
      </c>
      <c r="J23" t="str">
        <f>INDEX(Venues!$CD$21:$CD$124,MATCH('Group Schedule'!$C23,Venues!$CC$21:$CC$124,0))</f>
        <v>Seattle</v>
      </c>
      <c r="K23" s="38">
        <f>INDEX(Venues!$CF$21:$CF$124,MATCH('Group Schedule'!$C23,Venues!$CC$21:$CC$124,0))</f>
        <v>46192.875</v>
      </c>
      <c r="L23" s="49">
        <f>INDEX(Venues!$CG$21:$CG$124,MATCH('Group Schedule'!$C23,Venues!$CC$21:$CC$124,0))</f>
        <v>46192.875</v>
      </c>
      <c r="O23" s="15" t="s">
        <v>1689</v>
      </c>
    </row>
    <row r="24" spans="1:15" x14ac:dyDescent="0.2">
      <c r="A24" s="15" t="s">
        <v>1690</v>
      </c>
      <c r="B24" s="13">
        <f t="shared" si="2"/>
        <v>3</v>
      </c>
      <c r="C24" s="13" t="s">
        <v>1691</v>
      </c>
      <c r="D24" s="13" t="str">
        <f t="shared" si="0"/>
        <v>D4</v>
      </c>
      <c r="E24" s="13" t="str">
        <f t="shared" si="1"/>
        <v>D1</v>
      </c>
      <c r="F24" s="28">
        <f>INDEX(Venues!$CE$21:$CE$124,MATCH('Group Schedule'!$C24,Venues!$CC$21:$CC$124,0))</f>
        <v>59</v>
      </c>
      <c r="G24" s="13" t="str">
        <f>VLOOKUP(D24,'2. Teilnehmer'!$D$2:$E$49,2)</f>
        <v>SVK/KOS/TUR/ROU</v>
      </c>
      <c r="H24" s="13" t="s">
        <v>199</v>
      </c>
      <c r="I24" s="13" t="str">
        <f>VLOOKUP(E24,'2. Teilnehmer'!$D$2:$E$49,2)</f>
        <v>USA</v>
      </c>
      <c r="J24" t="str">
        <f>INDEX(Venues!$CD$21:$CD$124,MATCH('Group Schedule'!$C24,Venues!$CC$21:$CC$124,0))</f>
        <v>Los Angeles</v>
      </c>
      <c r="K24" s="38">
        <f>INDEX(Venues!$CF$21:$CF$124,MATCH('Group Schedule'!$C24,Venues!$CC$21:$CC$124,0))</f>
        <v>46199.25</v>
      </c>
      <c r="L24" s="49">
        <f>INDEX(Venues!$CG$21:$CG$124,MATCH('Group Schedule'!$C24,Venues!$CC$21:$CC$124,0))</f>
        <v>46199.25</v>
      </c>
      <c r="O24" s="15" t="s">
        <v>1690</v>
      </c>
    </row>
    <row r="25" spans="1:15" x14ac:dyDescent="0.2">
      <c r="A25" s="15" t="s">
        <v>1692</v>
      </c>
      <c r="B25" s="13">
        <f t="shared" si="2"/>
        <v>3</v>
      </c>
      <c r="C25" s="13" t="s">
        <v>1693</v>
      </c>
      <c r="D25" s="13" t="str">
        <f t="shared" si="0"/>
        <v>D2</v>
      </c>
      <c r="E25" s="13" t="str">
        <f t="shared" si="1"/>
        <v>D3</v>
      </c>
      <c r="F25" s="28">
        <f>INDEX(Venues!$CE$21:$CE$124,MATCH('Group Schedule'!$C25,Venues!$CC$21:$CC$124,0))</f>
        <v>60</v>
      </c>
      <c r="G25" s="13" t="str">
        <f>VLOOKUP(D25,'2. Teilnehmer'!$D$2:$E$49,2)</f>
        <v>Paraguay</v>
      </c>
      <c r="H25" s="13" t="s">
        <v>199</v>
      </c>
      <c r="I25" s="13" t="str">
        <f>VLOOKUP(E25,'2. Teilnehmer'!$D$2:$E$49,2)</f>
        <v>Australien</v>
      </c>
      <c r="J25" t="str">
        <f>INDEX(Venues!$CD$21:$CD$124,MATCH('Group Schedule'!$C25,Venues!$CC$21:$CC$124,0))</f>
        <v>San Francisco Bay Area</v>
      </c>
      <c r="K25" s="38">
        <f>INDEX(Venues!$CF$21:$CF$124,MATCH('Group Schedule'!$C25,Venues!$CC$21:$CC$124,0))</f>
        <v>46199.25</v>
      </c>
      <c r="L25" s="49">
        <f>INDEX(Venues!$CG$21:$CG$124,MATCH('Group Schedule'!$C25,Venues!$CC$21:$CC$124,0))</f>
        <v>46199.25</v>
      </c>
      <c r="O25" s="15" t="s">
        <v>1692</v>
      </c>
    </row>
    <row r="26" spans="1:15" x14ac:dyDescent="0.2">
      <c r="A26" s="15" t="s">
        <v>1694</v>
      </c>
      <c r="B26" s="13">
        <f t="shared" si="2"/>
        <v>1</v>
      </c>
      <c r="C26" s="13" t="s">
        <v>72</v>
      </c>
      <c r="D26" s="13" t="str">
        <f t="shared" si="0"/>
        <v>E3</v>
      </c>
      <c r="E26" s="13" t="str">
        <f t="shared" si="1"/>
        <v>E4</v>
      </c>
      <c r="F26" s="28">
        <f>INDEX(Venues!$CE$21:$CE$124,MATCH('Group Schedule'!$C26,Venues!$CC$21:$CC$124,0))</f>
        <v>9</v>
      </c>
      <c r="G26" s="13" t="str">
        <f>VLOOKUP(D26,'2. Teilnehmer'!$D$2:$E$49,2)</f>
        <v>Elfenbeinküste</v>
      </c>
      <c r="H26" s="13" t="s">
        <v>199</v>
      </c>
      <c r="I26" s="13" t="str">
        <f>VLOOKUP(E26,'2. Teilnehmer'!$D$2:$E$49,2)</f>
        <v>Ecuador</v>
      </c>
      <c r="J26" t="str">
        <f>INDEX(Venues!$CD$21:$CD$124,MATCH('Group Schedule'!$C26,Venues!$CC$21:$CC$124,0))</f>
        <v>Philadephia</v>
      </c>
      <c r="K26" s="38">
        <f>INDEX(Venues!$CF$21:$CF$124,MATCH('Group Schedule'!$C26,Venues!$CC$21:$CC$124,0))</f>
        <v>46188.041666666664</v>
      </c>
      <c r="L26" s="49">
        <f>INDEX(Venues!$CG$21:$CG$124,MATCH('Group Schedule'!$C26,Venues!$CC$21:$CC$124,0))</f>
        <v>46188.041666666664</v>
      </c>
      <c r="O26" s="15" t="s">
        <v>1695</v>
      </c>
    </row>
    <row r="27" spans="1:15" x14ac:dyDescent="0.2">
      <c r="A27" s="15" t="s">
        <v>1695</v>
      </c>
      <c r="B27" s="13">
        <f t="shared" si="2"/>
        <v>1</v>
      </c>
      <c r="C27" s="13" t="s">
        <v>76</v>
      </c>
      <c r="D27" s="13" t="str">
        <f t="shared" si="0"/>
        <v>E1</v>
      </c>
      <c r="E27" s="13" t="str">
        <f t="shared" si="1"/>
        <v>E2</v>
      </c>
      <c r="F27" s="28">
        <f>INDEX(Venues!$CE$21:$CE$124,MATCH('Group Schedule'!$C27,Venues!$CC$21:$CC$124,0))</f>
        <v>10</v>
      </c>
      <c r="G27" s="13" t="str">
        <f>VLOOKUP(D27,'2. Teilnehmer'!$D$2:$E$49,2)</f>
        <v>Dänemark</v>
      </c>
      <c r="H27" s="13" t="s">
        <v>199</v>
      </c>
      <c r="I27" s="13" t="str">
        <f>VLOOKUP(E27,'2. Teilnehmer'!$D$2:$E$49,2)</f>
        <v>Curaçao</v>
      </c>
      <c r="J27" t="str">
        <f>INDEX(Venues!$CD$21:$CD$124,MATCH('Group Schedule'!$C27,Venues!$CC$21:$CC$124,0))</f>
        <v>Houston</v>
      </c>
      <c r="K27" s="38">
        <f>INDEX(Venues!$CF$21:$CF$124,MATCH('Group Schedule'!$C27,Venues!$CC$21:$CC$124,0))</f>
        <v>46187.791666666664</v>
      </c>
      <c r="L27" s="49">
        <f>INDEX(Venues!$CG$21:$CG$124,MATCH('Group Schedule'!$C27,Venues!$CC$21:$CC$124,0))</f>
        <v>46187.791666666664</v>
      </c>
      <c r="O27" s="15" t="s">
        <v>1694</v>
      </c>
    </row>
    <row r="28" spans="1:15" x14ac:dyDescent="0.2">
      <c r="A28" s="15" t="s">
        <v>1696</v>
      </c>
      <c r="B28" s="13">
        <f t="shared" si="2"/>
        <v>2</v>
      </c>
      <c r="C28" s="13" t="s">
        <v>80</v>
      </c>
      <c r="D28" s="13" t="str">
        <f t="shared" si="0"/>
        <v>E1</v>
      </c>
      <c r="E28" s="13" t="str">
        <f t="shared" si="1"/>
        <v>E3</v>
      </c>
      <c r="F28" s="28">
        <f>INDEX(Venues!$CE$21:$CE$124,MATCH('Group Schedule'!$C28,Venues!$CC$21:$CC$124,0))</f>
        <v>33</v>
      </c>
      <c r="G28" s="13" t="str">
        <f>VLOOKUP(D28,'2. Teilnehmer'!$D$2:$E$49,2)</f>
        <v>Dänemark</v>
      </c>
      <c r="H28" s="13" t="s">
        <v>199</v>
      </c>
      <c r="I28" s="13" t="str">
        <f>VLOOKUP(E28,'2. Teilnehmer'!$D$2:$E$49,2)</f>
        <v>Elfenbeinküste</v>
      </c>
      <c r="J28" t="str">
        <f>INDEX(Venues!$CD$21:$CD$124,MATCH('Group Schedule'!$C28,Venues!$CC$21:$CC$124,0))</f>
        <v>Toronto</v>
      </c>
      <c r="K28" s="38">
        <f>INDEX(Venues!$CF$21:$CF$124,MATCH('Group Schedule'!$C28,Venues!$CC$21:$CC$124,0))</f>
        <v>46193.916666666664</v>
      </c>
      <c r="L28" s="49">
        <f>INDEX(Venues!$CG$21:$CG$124,MATCH('Group Schedule'!$C28,Venues!$CC$21:$CC$124,0))</f>
        <v>46193.916666666664</v>
      </c>
      <c r="O28" s="15" t="s">
        <v>1696</v>
      </c>
    </row>
    <row r="29" spans="1:15" x14ac:dyDescent="0.2">
      <c r="A29" s="15" t="s">
        <v>1697</v>
      </c>
      <c r="B29" s="13">
        <f t="shared" si="2"/>
        <v>2</v>
      </c>
      <c r="C29" s="13" t="s">
        <v>83</v>
      </c>
      <c r="D29" s="13" t="str">
        <f t="shared" si="0"/>
        <v>E4</v>
      </c>
      <c r="E29" s="13" t="str">
        <f t="shared" si="1"/>
        <v>E2</v>
      </c>
      <c r="F29" s="28">
        <f>INDEX(Venues!$CE$21:$CE$124,MATCH('Group Schedule'!$C29,Venues!$CC$21:$CC$124,0))</f>
        <v>34</v>
      </c>
      <c r="G29" s="13" t="str">
        <f>VLOOKUP(D29,'2. Teilnehmer'!$D$2:$E$49,2)</f>
        <v>Ecuador</v>
      </c>
      <c r="H29" s="13" t="s">
        <v>199</v>
      </c>
      <c r="I29" s="13" t="str">
        <f>VLOOKUP(E29,'2. Teilnehmer'!$D$2:$E$49,2)</f>
        <v>Curaçao</v>
      </c>
      <c r="J29" t="str">
        <f>INDEX(Venues!$CD$21:$CD$124,MATCH('Group Schedule'!$C29,Venues!$CC$21:$CC$124,0))</f>
        <v>Kansas City</v>
      </c>
      <c r="K29" s="38">
        <f>INDEX(Venues!$CF$21:$CF$124,MATCH('Group Schedule'!$C29,Venues!$CC$21:$CC$124,0))</f>
        <v>46194.083333333328</v>
      </c>
      <c r="L29" s="49">
        <f>INDEX(Venues!$CG$21:$CG$124,MATCH('Group Schedule'!$C29,Venues!$CC$21:$CC$124,0))</f>
        <v>46194.083333333328</v>
      </c>
      <c r="O29" s="15" t="s">
        <v>1697</v>
      </c>
    </row>
    <row r="30" spans="1:15" x14ac:dyDescent="0.2">
      <c r="A30" s="15" t="s">
        <v>1698</v>
      </c>
      <c r="B30" s="13">
        <f t="shared" si="2"/>
        <v>3</v>
      </c>
      <c r="C30" s="13" t="s">
        <v>1699</v>
      </c>
      <c r="D30" s="13" t="str">
        <f t="shared" si="0"/>
        <v>E2</v>
      </c>
      <c r="E30" s="13" t="str">
        <f t="shared" si="1"/>
        <v>E3</v>
      </c>
      <c r="F30" s="28">
        <f>INDEX(Venues!$CE$21:$CE$124,MATCH('Group Schedule'!$C30,Venues!$CC$21:$CC$124,0))</f>
        <v>55</v>
      </c>
      <c r="G30" s="13" t="str">
        <f>VLOOKUP(D30,'2. Teilnehmer'!$D$2:$E$49,2)</f>
        <v>Curaçao</v>
      </c>
      <c r="H30" s="13" t="s">
        <v>199</v>
      </c>
      <c r="I30" s="13" t="str">
        <f>VLOOKUP(E30,'2. Teilnehmer'!$D$2:$E$49,2)</f>
        <v>Elfenbeinküste</v>
      </c>
      <c r="J30" t="str">
        <f>INDEX(Venues!$CD$21:$CD$124,MATCH('Group Schedule'!$C30,Venues!$CC$21:$CC$124,0))</f>
        <v>Philadephia</v>
      </c>
      <c r="K30" s="38">
        <f>INDEX(Venues!$CF$21:$CF$124,MATCH('Group Schedule'!$C30,Venues!$CC$21:$CC$124,0))</f>
        <v>46198.916666666664</v>
      </c>
      <c r="L30" s="49">
        <f>INDEX(Venues!$CG$21:$CG$124,MATCH('Group Schedule'!$C30,Venues!$CC$21:$CC$124,0))</f>
        <v>46198.916666666664</v>
      </c>
      <c r="O30" s="15" t="s">
        <v>1700</v>
      </c>
    </row>
    <row r="31" spans="1:15" x14ac:dyDescent="0.2">
      <c r="A31" s="15" t="s">
        <v>1700</v>
      </c>
      <c r="B31" s="13">
        <f t="shared" si="2"/>
        <v>3</v>
      </c>
      <c r="C31" s="13" t="s">
        <v>1701</v>
      </c>
      <c r="D31" s="13" t="str">
        <f t="shared" si="0"/>
        <v>E4</v>
      </c>
      <c r="E31" s="13" t="str">
        <f t="shared" si="1"/>
        <v>E1</v>
      </c>
      <c r="F31" s="28">
        <f>INDEX(Venues!$CE$21:$CE$124,MATCH('Group Schedule'!$C31,Venues!$CC$21:$CC$124,0))</f>
        <v>56</v>
      </c>
      <c r="G31" s="13" t="str">
        <f>VLOOKUP(D31,'2. Teilnehmer'!$D$2:$E$49,2)</f>
        <v>Ecuador</v>
      </c>
      <c r="H31" s="13" t="s">
        <v>199</v>
      </c>
      <c r="I31" s="13" t="str">
        <f>VLOOKUP(E31,'2. Teilnehmer'!$D$2:$E$49,2)</f>
        <v>Dänemark</v>
      </c>
      <c r="J31" t="str">
        <f>INDEX(Venues!$CD$21:$CD$124,MATCH('Group Schedule'!$C31,Venues!$CC$21:$CC$124,0))</f>
        <v>New York New Jersey</v>
      </c>
      <c r="K31" s="38">
        <f>INDEX(Venues!$CF$21:$CF$124,MATCH('Group Schedule'!$C31,Venues!$CC$21:$CC$124,0))</f>
        <v>46198.916666666664</v>
      </c>
      <c r="L31" s="49">
        <f>INDEX(Venues!$CG$21:$CG$124,MATCH('Group Schedule'!$C31,Venues!$CC$21:$CC$124,0))</f>
        <v>46198.916666666664</v>
      </c>
      <c r="O31" s="15" t="s">
        <v>1698</v>
      </c>
    </row>
    <row r="32" spans="1:15" x14ac:dyDescent="0.2">
      <c r="A32" s="15" t="s">
        <v>1702</v>
      </c>
      <c r="B32" s="13">
        <f t="shared" si="2"/>
        <v>1</v>
      </c>
      <c r="C32" s="13" t="s">
        <v>87</v>
      </c>
      <c r="D32" s="13" t="str">
        <f t="shared" si="0"/>
        <v>F1</v>
      </c>
      <c r="E32" s="13" t="str">
        <f t="shared" si="1"/>
        <v>F2</v>
      </c>
      <c r="F32" s="28">
        <f>INDEX(Venues!$CE$21:$CE$124,MATCH('Group Schedule'!$C32,Venues!$CC$21:$CC$124,0))</f>
        <v>11</v>
      </c>
      <c r="G32" s="13" t="str">
        <f>VLOOKUP(D32,'2. Teilnehmer'!$D$2:$E$49,2)</f>
        <v>Niederlande</v>
      </c>
      <c r="H32" s="13" t="s">
        <v>199</v>
      </c>
      <c r="I32" s="13" t="str">
        <f>VLOOKUP(E32,'2. Teilnehmer'!$D$2:$E$49,2)</f>
        <v>Japan</v>
      </c>
      <c r="J32" t="str">
        <f>INDEX(Venues!$CD$21:$CD$124,MATCH('Group Schedule'!$C32,Venues!$CC$21:$CC$124,0))</f>
        <v>Dallas</v>
      </c>
      <c r="K32" s="38">
        <f>INDEX(Venues!$CF$21:$CF$124,MATCH('Group Schedule'!$C32,Venues!$CC$21:$CC$124,0))</f>
        <v>46187.916666666664</v>
      </c>
      <c r="L32" s="49">
        <f>INDEX(Venues!$CG$21:$CG$124,MATCH('Group Schedule'!$C32,Venues!$CC$21:$CC$124,0))</f>
        <v>46187.916666666664</v>
      </c>
      <c r="O32" s="15" t="s">
        <v>1702</v>
      </c>
    </row>
    <row r="33" spans="1:15" x14ac:dyDescent="0.2">
      <c r="A33" s="15" t="s">
        <v>1703</v>
      </c>
      <c r="B33" s="13">
        <f t="shared" si="2"/>
        <v>1</v>
      </c>
      <c r="C33" s="13" t="s">
        <v>91</v>
      </c>
      <c r="D33" s="13" t="str">
        <f t="shared" si="0"/>
        <v>F3</v>
      </c>
      <c r="E33" s="13" t="str">
        <f t="shared" si="1"/>
        <v>F4</v>
      </c>
      <c r="F33" s="28">
        <f>INDEX(Venues!$CE$21:$CE$124,MATCH('Group Schedule'!$C33,Venues!$CC$21:$CC$124,0))</f>
        <v>12</v>
      </c>
      <c r="G33" s="13" t="str">
        <f>VLOOKUP(D33,'2. Teilnehmer'!$D$2:$E$49,2)</f>
        <v>UKR/SWE/POL/ALB</v>
      </c>
      <c r="H33" s="13" t="s">
        <v>199</v>
      </c>
      <c r="I33" s="13" t="str">
        <f>VLOOKUP(E33,'2. Teilnehmer'!$D$2:$E$49,2)</f>
        <v>Tunesien</v>
      </c>
      <c r="J33" t="str">
        <f>INDEX(Venues!$CD$21:$CD$124,MATCH('Group Schedule'!$C33,Venues!$CC$21:$CC$124,0))</f>
        <v>Monterrey</v>
      </c>
      <c r="K33" s="38">
        <f>INDEX(Venues!$CF$21:$CF$124,MATCH('Group Schedule'!$C33,Venues!$CC$21:$CC$124,0))</f>
        <v>46188.166666666672</v>
      </c>
      <c r="L33" s="49">
        <f>INDEX(Venues!$CG$21:$CG$124,MATCH('Group Schedule'!$C33,Venues!$CC$21:$CC$124,0))</f>
        <v>46188.166666666672</v>
      </c>
      <c r="O33" s="15" t="s">
        <v>1703</v>
      </c>
    </row>
    <row r="34" spans="1:15" x14ac:dyDescent="0.2">
      <c r="A34" s="15" t="s">
        <v>1704</v>
      </c>
      <c r="B34" s="13">
        <f t="shared" si="2"/>
        <v>2</v>
      </c>
      <c r="C34" s="13" t="s">
        <v>94</v>
      </c>
      <c r="D34" s="13" t="str">
        <f t="shared" ref="D34:D65" si="3">RIGHT(LEFT(A34,3),2)</f>
        <v>F1</v>
      </c>
      <c r="E34" s="13" t="str">
        <f t="shared" ref="E34:E65" si="4">RIGHT(A34,2)</f>
        <v>F3</v>
      </c>
      <c r="F34" s="28">
        <f>INDEX(Venues!$CE$21:$CE$124,MATCH('Group Schedule'!$C34,Venues!$CC$21:$CC$124,0))</f>
        <v>35</v>
      </c>
      <c r="G34" s="13" t="str">
        <f>VLOOKUP(D34,'2. Teilnehmer'!$D$2:$E$49,2)</f>
        <v>Niederlande</v>
      </c>
      <c r="H34" s="13" t="s">
        <v>199</v>
      </c>
      <c r="I34" s="13" t="str">
        <f>VLOOKUP(E34,'2. Teilnehmer'!$D$2:$E$49,2)</f>
        <v>UKR/SWE/POL/ALB</v>
      </c>
      <c r="J34" t="str">
        <f>INDEX(Venues!$CD$21:$CD$124,MATCH('Group Schedule'!$C34,Venues!$CC$21:$CC$124,0))</f>
        <v>Houston</v>
      </c>
      <c r="K34" s="38">
        <f>INDEX(Venues!$CF$21:$CF$124,MATCH('Group Schedule'!$C34,Venues!$CC$21:$CC$124,0))</f>
        <v>46193.791666666664</v>
      </c>
      <c r="L34" s="49">
        <f>INDEX(Venues!$CG$21:$CG$124,MATCH('Group Schedule'!$C34,Venues!$CC$21:$CC$124,0))</f>
        <v>46193.791666666664</v>
      </c>
      <c r="O34" s="15" t="s">
        <v>1704</v>
      </c>
    </row>
    <row r="35" spans="1:15" x14ac:dyDescent="0.2">
      <c r="A35" s="15" t="s">
        <v>1705</v>
      </c>
      <c r="B35" s="13">
        <f t="shared" si="2"/>
        <v>2</v>
      </c>
      <c r="C35" s="13" t="s">
        <v>98</v>
      </c>
      <c r="D35" s="13" t="str">
        <f t="shared" si="3"/>
        <v>F4</v>
      </c>
      <c r="E35" s="13" t="str">
        <f t="shared" si="4"/>
        <v>F2</v>
      </c>
      <c r="F35" s="28">
        <f>INDEX(Venues!$CE$21:$CE$124,MATCH('Group Schedule'!$C35,Venues!$CC$21:$CC$124,0))</f>
        <v>36</v>
      </c>
      <c r="G35" s="13" t="str">
        <f>VLOOKUP(D35,'2. Teilnehmer'!$D$2:$E$49,2)</f>
        <v>Tunesien</v>
      </c>
      <c r="H35" s="13" t="s">
        <v>199</v>
      </c>
      <c r="I35" s="13" t="str">
        <f>VLOOKUP(E35,'2. Teilnehmer'!$D$2:$E$49,2)</f>
        <v>Japan</v>
      </c>
      <c r="J35" t="str">
        <f>INDEX(Venues!$CD$21:$CD$124,MATCH('Group Schedule'!$C35,Venues!$CC$21:$CC$124,0))</f>
        <v>Monterrey</v>
      </c>
      <c r="K35" s="38">
        <f>INDEX(Venues!$CF$21:$CF$124,MATCH('Group Schedule'!$C35,Venues!$CC$21:$CC$124,0))</f>
        <v>46194.25</v>
      </c>
      <c r="L35" s="49">
        <f>INDEX(Venues!$CG$21:$CG$124,MATCH('Group Schedule'!$C35,Venues!$CC$21:$CC$124,0))</f>
        <v>46194.25</v>
      </c>
      <c r="O35" s="15" t="s">
        <v>1705</v>
      </c>
    </row>
    <row r="36" spans="1:15" x14ac:dyDescent="0.2">
      <c r="A36" s="15" t="s">
        <v>1706</v>
      </c>
      <c r="B36" s="13">
        <f t="shared" si="2"/>
        <v>3</v>
      </c>
      <c r="C36" s="13" t="s">
        <v>1707</v>
      </c>
      <c r="D36" s="13" t="str">
        <f t="shared" si="3"/>
        <v>F2</v>
      </c>
      <c r="E36" s="13" t="str">
        <f t="shared" si="4"/>
        <v>F3</v>
      </c>
      <c r="F36" s="28">
        <f>INDEX(Venues!$CE$21:$CE$124,MATCH('Group Schedule'!$C36,Venues!$CC$21:$CC$124,0))</f>
        <v>57</v>
      </c>
      <c r="G36" s="13" t="str">
        <f>VLOOKUP(D36,'2. Teilnehmer'!$D$2:$E$49,2)</f>
        <v>Japan</v>
      </c>
      <c r="H36" s="13" t="s">
        <v>199</v>
      </c>
      <c r="I36" s="13" t="str">
        <f>VLOOKUP(E36,'2. Teilnehmer'!$D$2:$E$49,2)</f>
        <v>UKR/SWE/POL/ALB</v>
      </c>
      <c r="J36" t="str">
        <f>INDEX(Venues!$CD$21:$CD$124,MATCH('Group Schedule'!$C36,Venues!$CC$21:$CC$124,0))</f>
        <v>Dallas</v>
      </c>
      <c r="K36" s="38">
        <f>INDEX(Venues!$CF$21:$CF$124,MATCH('Group Schedule'!$C36,Venues!$CC$21:$CC$124,0))</f>
        <v>46199.041666666664</v>
      </c>
      <c r="L36" s="49">
        <f>INDEX(Venues!$CG$21:$CG$124,MATCH('Group Schedule'!$C36,Venues!$CC$21:$CC$124,0))</f>
        <v>46199.041666666664</v>
      </c>
      <c r="O36" s="15" t="s">
        <v>1708</v>
      </c>
    </row>
    <row r="37" spans="1:15" x14ac:dyDescent="0.2">
      <c r="A37" s="15" t="s">
        <v>1708</v>
      </c>
      <c r="B37" s="13">
        <f t="shared" si="2"/>
        <v>3</v>
      </c>
      <c r="C37" s="13" t="s">
        <v>1709</v>
      </c>
      <c r="D37" s="13" t="str">
        <f t="shared" si="3"/>
        <v>F4</v>
      </c>
      <c r="E37" s="13" t="str">
        <f t="shared" si="4"/>
        <v>F1</v>
      </c>
      <c r="F37" s="28">
        <f>INDEX(Venues!$CE$21:$CE$124,MATCH('Group Schedule'!$C37,Venues!$CC$21:$CC$124,0))</f>
        <v>58</v>
      </c>
      <c r="G37" s="13" t="str">
        <f>VLOOKUP(D37,'2. Teilnehmer'!$D$2:$E$49,2)</f>
        <v>Tunesien</v>
      </c>
      <c r="H37" s="13" t="s">
        <v>199</v>
      </c>
      <c r="I37" s="13" t="str">
        <f>VLOOKUP(E37,'2. Teilnehmer'!$D$2:$E$49,2)</f>
        <v>Niederlande</v>
      </c>
      <c r="J37" t="str">
        <f>INDEX(Venues!$CD$21:$CD$124,MATCH('Group Schedule'!$C37,Venues!$CC$21:$CC$124,0))</f>
        <v>Kansas City</v>
      </c>
      <c r="K37" s="38">
        <f>INDEX(Venues!$CF$21:$CF$124,MATCH('Group Schedule'!$C37,Venues!$CC$21:$CC$124,0))</f>
        <v>46199.041666666664</v>
      </c>
      <c r="L37" s="49">
        <f>INDEX(Venues!$CG$21:$CG$124,MATCH('Group Schedule'!$C37,Venues!$CC$21:$CC$124,0))</f>
        <v>46199.041666666664</v>
      </c>
      <c r="O37" s="15" t="s">
        <v>1706</v>
      </c>
    </row>
    <row r="38" spans="1:15" x14ac:dyDescent="0.2">
      <c r="A38" s="15" t="s">
        <v>1710</v>
      </c>
      <c r="B38" s="13">
        <f t="shared" si="2"/>
        <v>1</v>
      </c>
      <c r="C38" s="13" t="s">
        <v>102</v>
      </c>
      <c r="D38" s="13" t="str">
        <f t="shared" si="3"/>
        <v>G3</v>
      </c>
      <c r="E38" s="13" t="str">
        <f t="shared" si="4"/>
        <v>G4</v>
      </c>
      <c r="F38" s="28">
        <f>INDEX(Venues!$CE$21:$CE$124,MATCH('Group Schedule'!$C38,Venues!$CC$21:$CC$124,0))</f>
        <v>15</v>
      </c>
      <c r="G38" s="13" t="str">
        <f>VLOOKUP(D38,'2. Teilnehmer'!$D$2:$E$49,2)</f>
        <v>Iran</v>
      </c>
      <c r="H38" s="13" t="s">
        <v>199</v>
      </c>
      <c r="I38" s="13" t="str">
        <f>VLOOKUP(E38,'2. Teilnehmer'!$D$2:$E$49,2)</f>
        <v>Neuseeland</v>
      </c>
      <c r="J38" t="str">
        <f>INDEX(Venues!$CD$21:$CD$124,MATCH('Group Schedule'!$C38,Venues!$CC$21:$CC$124,0))</f>
        <v>Los Angeles</v>
      </c>
      <c r="K38" s="38">
        <f>INDEX(Venues!$CF$21:$CF$124,MATCH('Group Schedule'!$C38,Venues!$CC$21:$CC$124,0))</f>
        <v>46189.125</v>
      </c>
      <c r="L38" s="49">
        <f>INDEX(Venues!$CG$21:$CG$124,MATCH('Group Schedule'!$C38,Venues!$CC$21:$CC$124,0))</f>
        <v>46189.125</v>
      </c>
      <c r="O38" s="15" t="s">
        <v>1711</v>
      </c>
    </row>
    <row r="39" spans="1:15" x14ac:dyDescent="0.2">
      <c r="A39" s="15" t="s">
        <v>1711</v>
      </c>
      <c r="B39" s="13">
        <f t="shared" si="2"/>
        <v>1</v>
      </c>
      <c r="C39" s="13" t="s">
        <v>106</v>
      </c>
      <c r="D39" s="13" t="str">
        <f t="shared" si="3"/>
        <v>G1</v>
      </c>
      <c r="E39" s="13" t="str">
        <f t="shared" si="4"/>
        <v>G2</v>
      </c>
      <c r="F39" s="28">
        <f>INDEX(Venues!$CE$21:$CE$124,MATCH('Group Schedule'!$C39,Venues!$CC$21:$CC$124,0))</f>
        <v>16</v>
      </c>
      <c r="G39" s="13" t="str">
        <f>VLOOKUP(D39,'2. Teilnehmer'!$D$2:$E$49,2)</f>
        <v>Belgien</v>
      </c>
      <c r="H39" s="13" t="s">
        <v>199</v>
      </c>
      <c r="I39" s="13" t="str">
        <f>VLOOKUP(E39,'2. Teilnehmer'!$D$2:$E$49,2)</f>
        <v>Ägypten</v>
      </c>
      <c r="J39" t="str">
        <f>INDEX(Venues!$CD$21:$CD$124,MATCH('Group Schedule'!$C39,Venues!$CC$21:$CC$124,0))</f>
        <v>Seattle</v>
      </c>
      <c r="K39" s="38">
        <f>INDEX(Venues!$CF$21:$CF$124,MATCH('Group Schedule'!$C39,Venues!$CC$21:$CC$124,0))</f>
        <v>46188.875</v>
      </c>
      <c r="L39" s="49">
        <f>INDEX(Venues!$CG$21:$CG$124,MATCH('Group Schedule'!$C39,Venues!$CC$21:$CC$124,0))</f>
        <v>46188.875</v>
      </c>
      <c r="O39" s="15" t="s">
        <v>1710</v>
      </c>
    </row>
    <row r="40" spans="1:15" x14ac:dyDescent="0.2">
      <c r="A40" s="15" t="s">
        <v>1712</v>
      </c>
      <c r="B40" s="13">
        <f t="shared" ref="B40:B71" si="5">B34</f>
        <v>2</v>
      </c>
      <c r="C40" s="13" t="s">
        <v>109</v>
      </c>
      <c r="D40" s="13" t="str">
        <f t="shared" si="3"/>
        <v>G1</v>
      </c>
      <c r="E40" s="13" t="str">
        <f t="shared" si="4"/>
        <v>G3</v>
      </c>
      <c r="F40" s="28">
        <f>INDEX(Venues!$CE$21:$CE$124,MATCH('Group Schedule'!$C40,Venues!$CC$21:$CC$124,0))</f>
        <v>39</v>
      </c>
      <c r="G40" s="13" t="str">
        <f>VLOOKUP(D40,'2. Teilnehmer'!$D$2:$E$49,2)</f>
        <v>Belgien</v>
      </c>
      <c r="H40" s="13" t="s">
        <v>199</v>
      </c>
      <c r="I40" s="13" t="str">
        <f>VLOOKUP(E40,'2. Teilnehmer'!$D$2:$E$49,2)</f>
        <v>Iran</v>
      </c>
      <c r="J40" t="str">
        <f>INDEX(Venues!$CD$21:$CD$124,MATCH('Group Schedule'!$C40,Venues!$CC$21:$CC$124,0))</f>
        <v>Los Angeles</v>
      </c>
      <c r="K40" s="38">
        <f>INDEX(Venues!$CF$21:$CF$124,MATCH('Group Schedule'!$C40,Venues!$CC$21:$CC$124,0))</f>
        <v>46194.875</v>
      </c>
      <c r="L40" s="49">
        <f>INDEX(Venues!$CG$21:$CG$124,MATCH('Group Schedule'!$C40,Venues!$CC$21:$CC$124,0))</f>
        <v>46194.875</v>
      </c>
      <c r="O40" s="15" t="s">
        <v>1712</v>
      </c>
    </row>
    <row r="41" spans="1:15" x14ac:dyDescent="0.2">
      <c r="A41" s="15" t="s">
        <v>1713</v>
      </c>
      <c r="B41" s="13">
        <f t="shared" si="5"/>
        <v>2</v>
      </c>
      <c r="C41" s="13" t="s">
        <v>113</v>
      </c>
      <c r="D41" s="13" t="str">
        <f t="shared" si="3"/>
        <v>G4</v>
      </c>
      <c r="E41" s="13" t="str">
        <f t="shared" si="4"/>
        <v>G2</v>
      </c>
      <c r="F41" s="28">
        <f>INDEX(Venues!$CE$21:$CE$124,MATCH('Group Schedule'!$C41,Venues!$CC$21:$CC$124,0))</f>
        <v>40</v>
      </c>
      <c r="G41" s="13" t="str">
        <f>VLOOKUP(D41,'2. Teilnehmer'!$D$2:$E$49,2)</f>
        <v>Neuseeland</v>
      </c>
      <c r="H41" s="13" t="s">
        <v>199</v>
      </c>
      <c r="I41" s="13" t="str">
        <f>VLOOKUP(E41,'2. Teilnehmer'!$D$2:$E$49,2)</f>
        <v>Ägypten</v>
      </c>
      <c r="J41" t="str">
        <f>INDEX(Venues!$CD$21:$CD$124,MATCH('Group Schedule'!$C41,Venues!$CC$21:$CC$124,0))</f>
        <v>Vancouver</v>
      </c>
      <c r="K41" s="38">
        <f>INDEX(Venues!$CF$21:$CF$124,MATCH('Group Schedule'!$C41,Venues!$CC$21:$CC$124,0))</f>
        <v>46195.125</v>
      </c>
      <c r="L41" s="49">
        <f>INDEX(Venues!$CG$21:$CG$124,MATCH('Group Schedule'!$C41,Venues!$CC$21:$CC$124,0))</f>
        <v>46195.125</v>
      </c>
      <c r="O41" s="15" t="s">
        <v>1713</v>
      </c>
    </row>
    <row r="42" spans="1:15" x14ac:dyDescent="0.2">
      <c r="A42" s="15" t="s">
        <v>1714</v>
      </c>
      <c r="B42" s="13">
        <f t="shared" si="5"/>
        <v>3</v>
      </c>
      <c r="C42" s="13" t="s">
        <v>1715</v>
      </c>
      <c r="D42" s="13" t="str">
        <f t="shared" si="3"/>
        <v>G2</v>
      </c>
      <c r="E42" s="13" t="str">
        <f t="shared" si="4"/>
        <v>G3</v>
      </c>
      <c r="F42" s="28">
        <f>INDEX(Venues!$CE$21:$CE$124,MATCH('Group Schedule'!$C42,Venues!$CC$21:$CC$124,0))</f>
        <v>63</v>
      </c>
      <c r="G42" s="13" t="str">
        <f>VLOOKUP(D42,'2. Teilnehmer'!$D$2:$E$49,2)</f>
        <v>Ägypten</v>
      </c>
      <c r="H42" s="13" t="s">
        <v>199</v>
      </c>
      <c r="I42" s="13" t="str">
        <f>VLOOKUP(E42,'2. Teilnehmer'!$D$2:$E$49,2)</f>
        <v>Iran</v>
      </c>
      <c r="J42" t="str">
        <f>INDEX(Venues!$CD$21:$CD$124,MATCH('Group Schedule'!$C42,Venues!$CC$21:$CC$124,0))</f>
        <v>Seattle</v>
      </c>
      <c r="K42" s="38">
        <f>INDEX(Venues!$CF$21:$CF$124,MATCH('Group Schedule'!$C42,Venues!$CC$21:$CC$124,0))</f>
        <v>46200.208333333336</v>
      </c>
      <c r="L42" s="49">
        <f>INDEX(Venues!$CG$21:$CG$124,MATCH('Group Schedule'!$C42,Venues!$CC$21:$CC$124,0))</f>
        <v>46200.208333333336</v>
      </c>
      <c r="O42" s="15" t="s">
        <v>1716</v>
      </c>
    </row>
    <row r="43" spans="1:15" x14ac:dyDescent="0.2">
      <c r="A43" s="15" t="s">
        <v>1716</v>
      </c>
      <c r="B43" s="13">
        <f t="shared" si="5"/>
        <v>3</v>
      </c>
      <c r="C43" s="13" t="s">
        <v>1717</v>
      </c>
      <c r="D43" s="13" t="str">
        <f t="shared" si="3"/>
        <v>G4</v>
      </c>
      <c r="E43" s="13" t="str">
        <f t="shared" si="4"/>
        <v>G1</v>
      </c>
      <c r="F43" s="28">
        <f>INDEX(Venues!$CE$21:$CE$124,MATCH('Group Schedule'!$C43,Venues!$CC$21:$CC$124,0))</f>
        <v>64</v>
      </c>
      <c r="G43" s="13" t="str">
        <f>VLOOKUP(D43,'2. Teilnehmer'!$D$2:$E$49,2)</f>
        <v>Neuseeland</v>
      </c>
      <c r="H43" s="13" t="s">
        <v>199</v>
      </c>
      <c r="I43" s="13" t="str">
        <f>VLOOKUP(E43,'2. Teilnehmer'!$D$2:$E$49,2)</f>
        <v>Belgien</v>
      </c>
      <c r="J43" t="str">
        <f>INDEX(Venues!$CD$21:$CD$124,MATCH('Group Schedule'!$C43,Venues!$CC$21:$CC$124,0))</f>
        <v>Vancouver</v>
      </c>
      <c r="K43" s="38">
        <f>INDEX(Venues!$CF$21:$CF$124,MATCH('Group Schedule'!$C43,Venues!$CC$21:$CC$124,0))</f>
        <v>46200.208333333336</v>
      </c>
      <c r="L43" s="49">
        <f>INDEX(Venues!$CG$21:$CG$124,MATCH('Group Schedule'!$C43,Venues!$CC$21:$CC$124,0))</f>
        <v>46200.208333333336</v>
      </c>
      <c r="O43" s="15" t="s">
        <v>1714</v>
      </c>
    </row>
    <row r="44" spans="1:15" x14ac:dyDescent="0.2">
      <c r="A44" s="15" t="s">
        <v>1718</v>
      </c>
      <c r="B44" s="13">
        <f t="shared" si="5"/>
        <v>1</v>
      </c>
      <c r="C44" s="13" t="s">
        <v>116</v>
      </c>
      <c r="D44" s="13" t="str">
        <f t="shared" si="3"/>
        <v>H3</v>
      </c>
      <c r="E44" s="13" t="str">
        <f t="shared" si="4"/>
        <v>H4</v>
      </c>
      <c r="F44" s="28">
        <f>INDEX(Venues!$CE$21:$CE$124,MATCH('Group Schedule'!$C44,Venues!$CC$21:$CC$124,0))</f>
        <v>13</v>
      </c>
      <c r="G44" s="13" t="str">
        <f>VLOOKUP(D44,'2. Teilnehmer'!$D$2:$E$49,2)</f>
        <v>Saudi-Arabien</v>
      </c>
      <c r="H44" s="13" t="s">
        <v>199</v>
      </c>
      <c r="I44" s="13" t="str">
        <f>VLOOKUP(E44,'2. Teilnehmer'!$D$2:$E$49,2)</f>
        <v>Uruguay</v>
      </c>
      <c r="J44" t="str">
        <f>INDEX(Venues!$CD$21:$CD$124,MATCH('Group Schedule'!$C44,Venues!$CC$21:$CC$124,0))</f>
        <v>Miami</v>
      </c>
      <c r="K44" s="38">
        <f>INDEX(Venues!$CF$21:$CF$124,MATCH('Group Schedule'!$C44,Venues!$CC$21:$CC$124,0))</f>
        <v>46189</v>
      </c>
      <c r="L44" s="49">
        <f>INDEX(Venues!$CG$21:$CG$124,MATCH('Group Schedule'!$C44,Venues!$CC$21:$CC$124,0))</f>
        <v>46189</v>
      </c>
      <c r="O44" s="15" t="s">
        <v>1719</v>
      </c>
    </row>
    <row r="45" spans="1:15" x14ac:dyDescent="0.2">
      <c r="A45" s="15" t="s">
        <v>1719</v>
      </c>
      <c r="B45" s="13">
        <f t="shared" si="5"/>
        <v>1</v>
      </c>
      <c r="C45" s="13" t="s">
        <v>120</v>
      </c>
      <c r="D45" s="13" t="str">
        <f t="shared" si="3"/>
        <v>H1</v>
      </c>
      <c r="E45" s="13" t="str">
        <f t="shared" si="4"/>
        <v>H2</v>
      </c>
      <c r="F45" s="28">
        <f>INDEX(Venues!$CE$21:$CE$124,MATCH('Group Schedule'!$C45,Venues!$CC$21:$CC$124,0))</f>
        <v>14</v>
      </c>
      <c r="G45" s="13" t="str">
        <f>VLOOKUP(D45,'2. Teilnehmer'!$D$2:$E$49,2)</f>
        <v>Spanien</v>
      </c>
      <c r="H45" s="13" t="s">
        <v>199</v>
      </c>
      <c r="I45" s="13" t="str">
        <f>VLOOKUP(E45,'2. Teilnehmer'!$D$2:$E$49,2)</f>
        <v>Kap Verde</v>
      </c>
      <c r="J45" t="str">
        <f>INDEX(Venues!$CD$21:$CD$124,MATCH('Group Schedule'!$C45,Venues!$CC$21:$CC$124,0))</f>
        <v>Atlanta</v>
      </c>
      <c r="K45" s="38">
        <f>INDEX(Venues!$CF$21:$CF$124,MATCH('Group Schedule'!$C45,Venues!$CC$21:$CC$124,0))</f>
        <v>46188.75</v>
      </c>
      <c r="L45" s="49">
        <f>INDEX(Venues!$CG$21:$CG$124,MATCH('Group Schedule'!$C45,Venues!$CC$21:$CC$124,0))</f>
        <v>46188.75</v>
      </c>
      <c r="O45" s="15" t="s">
        <v>1718</v>
      </c>
    </row>
    <row r="46" spans="1:15" x14ac:dyDescent="0.2">
      <c r="A46" s="15" t="s">
        <v>1720</v>
      </c>
      <c r="B46" s="13">
        <f t="shared" si="5"/>
        <v>2</v>
      </c>
      <c r="C46" s="13" t="s">
        <v>123</v>
      </c>
      <c r="D46" s="13" t="str">
        <f t="shared" si="3"/>
        <v>H4</v>
      </c>
      <c r="E46" s="13" t="str">
        <f t="shared" si="4"/>
        <v>H2</v>
      </c>
      <c r="F46" s="28">
        <f>INDEX(Venues!$CE$21:$CE$124,MATCH('Group Schedule'!$C46,Venues!$CC$21:$CC$124,0))</f>
        <v>37</v>
      </c>
      <c r="G46" s="13" t="str">
        <f>VLOOKUP(D46,'2. Teilnehmer'!$D$2:$E$49,2)</f>
        <v>Uruguay</v>
      </c>
      <c r="H46" s="13" t="s">
        <v>199</v>
      </c>
      <c r="I46" s="13" t="str">
        <f>VLOOKUP(E46,'2. Teilnehmer'!$D$2:$E$49,2)</f>
        <v>Kap Verde</v>
      </c>
      <c r="J46" t="str">
        <f>INDEX(Venues!$CD$21:$CD$124,MATCH('Group Schedule'!$C46,Venues!$CC$21:$CC$124,0))</f>
        <v>Miami</v>
      </c>
      <c r="K46" s="38">
        <f>INDEX(Venues!$CF$21:$CF$124,MATCH('Group Schedule'!$C46,Venues!$CC$21:$CC$124,0))</f>
        <v>46195</v>
      </c>
      <c r="L46" s="49">
        <f>INDEX(Venues!$CG$21:$CG$124,MATCH('Group Schedule'!$C46,Venues!$CC$21:$CC$124,0))</f>
        <v>46195</v>
      </c>
      <c r="O46" s="15" t="s">
        <v>1721</v>
      </c>
    </row>
    <row r="47" spans="1:15" x14ac:dyDescent="0.2">
      <c r="A47" s="15" t="s">
        <v>1721</v>
      </c>
      <c r="B47" s="13">
        <f t="shared" si="5"/>
        <v>2</v>
      </c>
      <c r="C47" s="13" t="s">
        <v>127</v>
      </c>
      <c r="D47" s="13" t="str">
        <f t="shared" si="3"/>
        <v>H1</v>
      </c>
      <c r="E47" s="13" t="str">
        <f t="shared" si="4"/>
        <v>H3</v>
      </c>
      <c r="F47" s="28">
        <f>INDEX(Venues!$CE$21:$CE$124,MATCH('Group Schedule'!$C47,Venues!$CC$21:$CC$124,0))</f>
        <v>38</v>
      </c>
      <c r="G47" s="13" t="str">
        <f>VLOOKUP(D47,'2. Teilnehmer'!$D$2:$E$49,2)</f>
        <v>Spanien</v>
      </c>
      <c r="H47" s="13" t="s">
        <v>199</v>
      </c>
      <c r="I47" s="13" t="str">
        <f>VLOOKUP(E47,'2. Teilnehmer'!$D$2:$E$49,2)</f>
        <v>Saudi-Arabien</v>
      </c>
      <c r="J47" t="str">
        <f>INDEX(Venues!$CD$21:$CD$124,MATCH('Group Schedule'!$C47,Venues!$CC$21:$CC$124,0))</f>
        <v>Atlanta</v>
      </c>
      <c r="K47" s="38">
        <f>INDEX(Venues!$CF$21:$CF$124,MATCH('Group Schedule'!$C47,Venues!$CC$21:$CC$124,0))</f>
        <v>46194.75</v>
      </c>
      <c r="L47" s="49">
        <f>INDEX(Venues!$CG$21:$CG$124,MATCH('Group Schedule'!$C47,Venues!$CC$21:$CC$124,0))</f>
        <v>46194.75</v>
      </c>
      <c r="O47" s="15" t="s">
        <v>1720</v>
      </c>
    </row>
    <row r="48" spans="1:15" x14ac:dyDescent="0.2">
      <c r="A48" s="15" t="s">
        <v>1722</v>
      </c>
      <c r="B48" s="13">
        <f t="shared" si="5"/>
        <v>3</v>
      </c>
      <c r="C48" s="13" t="s">
        <v>1723</v>
      </c>
      <c r="D48" s="13" t="str">
        <f t="shared" si="3"/>
        <v>H2</v>
      </c>
      <c r="E48" s="13" t="str">
        <f t="shared" si="4"/>
        <v>H3</v>
      </c>
      <c r="F48" s="28">
        <f>INDEX(Venues!$CE$21:$CE$124,MATCH('Group Schedule'!$C48,Venues!$CC$21:$CC$124,0))</f>
        <v>65</v>
      </c>
      <c r="G48" s="13" t="str">
        <f>VLOOKUP(D48,'2. Teilnehmer'!$D$2:$E$49,2)</f>
        <v>Kap Verde</v>
      </c>
      <c r="H48" s="13" t="s">
        <v>199</v>
      </c>
      <c r="I48" s="13" t="str">
        <f>VLOOKUP(E48,'2. Teilnehmer'!$D$2:$E$49,2)</f>
        <v>Saudi-Arabien</v>
      </c>
      <c r="J48" t="str">
        <f>INDEX(Venues!$CD$21:$CD$124,MATCH('Group Schedule'!$C48,Venues!$CC$21:$CC$124,0))</f>
        <v>Houston</v>
      </c>
      <c r="K48" s="38">
        <f>INDEX(Venues!$CF$21:$CF$124,MATCH('Group Schedule'!$C48,Venues!$CC$21:$CC$124,0))</f>
        <v>46200.083333333328</v>
      </c>
      <c r="L48" s="49">
        <f>INDEX(Venues!$CG$21:$CG$124,MATCH('Group Schedule'!$C48,Venues!$CC$21:$CC$124,0))</f>
        <v>46200.083333333328</v>
      </c>
      <c r="O48" s="15" t="s">
        <v>1724</v>
      </c>
    </row>
    <row r="49" spans="1:15" x14ac:dyDescent="0.2">
      <c r="A49" s="15" t="s">
        <v>1724</v>
      </c>
      <c r="B49" s="13">
        <f t="shared" si="5"/>
        <v>3</v>
      </c>
      <c r="C49" s="13" t="s">
        <v>1725</v>
      </c>
      <c r="D49" s="13" t="str">
        <f t="shared" si="3"/>
        <v>H4</v>
      </c>
      <c r="E49" s="13" t="str">
        <f t="shared" si="4"/>
        <v>H1</v>
      </c>
      <c r="F49" s="28">
        <f>INDEX(Venues!$CE$21:$CE$124,MATCH('Group Schedule'!$C49,Venues!$CC$21:$CC$124,0))</f>
        <v>66</v>
      </c>
      <c r="G49" s="13" t="str">
        <f>VLOOKUP(D49,'2. Teilnehmer'!$D$2:$E$49,2)</f>
        <v>Uruguay</v>
      </c>
      <c r="H49" s="13" t="s">
        <v>199</v>
      </c>
      <c r="I49" s="13" t="str">
        <f>VLOOKUP(E49,'2. Teilnehmer'!$D$2:$E$49,2)</f>
        <v>Spanien</v>
      </c>
      <c r="J49" t="str">
        <f>INDEX(Venues!$CD$21:$CD$124,MATCH('Group Schedule'!$C49,Venues!$CC$21:$CC$124,0))</f>
        <v>Guadalahara</v>
      </c>
      <c r="K49" s="38">
        <f>INDEX(Venues!$CF$21:$CF$124,MATCH('Group Schedule'!$C49,Venues!$CC$21:$CC$124,0))</f>
        <v>46200.083333333336</v>
      </c>
      <c r="L49" s="49">
        <f>INDEX(Venues!$CG$21:$CG$124,MATCH('Group Schedule'!$C49,Venues!$CC$21:$CC$124,0))</f>
        <v>46200.083333333336</v>
      </c>
      <c r="O49" s="15" t="s">
        <v>1722</v>
      </c>
    </row>
    <row r="50" spans="1:15" x14ac:dyDescent="0.2">
      <c r="A50" s="15" t="s">
        <v>1726</v>
      </c>
      <c r="B50" s="13">
        <f t="shared" si="5"/>
        <v>1</v>
      </c>
      <c r="C50" s="13" t="s">
        <v>130</v>
      </c>
      <c r="D50" s="13" t="str">
        <f t="shared" si="3"/>
        <v>I1</v>
      </c>
      <c r="E50" s="13" t="str">
        <f t="shared" si="4"/>
        <v>I2</v>
      </c>
      <c r="F50" s="28">
        <f>INDEX(Venues!$CE$21:$CE$124,MATCH('Group Schedule'!$C50,Venues!$CC$21:$CC$124,0))</f>
        <v>17</v>
      </c>
      <c r="G50" s="13" t="str">
        <f>VLOOKUP(D50,'2. Teilnehmer'!$D$2:$E$49,2)</f>
        <v>Frankreich</v>
      </c>
      <c r="H50" s="13" t="s">
        <v>199</v>
      </c>
      <c r="I50" s="13" t="str">
        <f>VLOOKUP(E50,'2. Teilnehmer'!$D$2:$E$49,2)</f>
        <v>Senegal</v>
      </c>
      <c r="J50" t="str">
        <f>INDEX(Venues!$CD$21:$CD$124,MATCH('Group Schedule'!$C50,Venues!$CC$21:$CC$124,0))</f>
        <v>New York New Jersey</v>
      </c>
      <c r="K50" s="38">
        <f>INDEX(Venues!$CF$21:$CF$124,MATCH('Group Schedule'!$C50,Venues!$CC$21:$CC$124,0))</f>
        <v>46189.875</v>
      </c>
      <c r="L50" s="49">
        <f>INDEX(Venues!$CG$21:$CG$124,MATCH('Group Schedule'!$C50,Venues!$CC$21:$CC$124,0))</f>
        <v>46189.875</v>
      </c>
      <c r="O50" s="15" t="s">
        <v>1726</v>
      </c>
    </row>
    <row r="51" spans="1:15" x14ac:dyDescent="0.2">
      <c r="A51" s="15" t="s">
        <v>1727</v>
      </c>
      <c r="B51" s="13">
        <f t="shared" si="5"/>
        <v>1</v>
      </c>
      <c r="C51" s="13" t="s">
        <v>134</v>
      </c>
      <c r="D51" s="13" t="str">
        <f t="shared" si="3"/>
        <v>I3</v>
      </c>
      <c r="E51" s="13" t="str">
        <f t="shared" si="4"/>
        <v>I4</v>
      </c>
      <c r="F51" s="28">
        <f>INDEX(Venues!$CE$21:$CE$124,MATCH('Group Schedule'!$C51,Venues!$CC$21:$CC$124,0))</f>
        <v>18</v>
      </c>
      <c r="G51" s="13" t="str">
        <f>VLOOKUP(D51,'2. Teilnehmer'!$D$2:$E$49,2)</f>
        <v>IRQ/BOL/SUR</v>
      </c>
      <c r="H51" s="13" t="s">
        <v>199</v>
      </c>
      <c r="I51" s="13" t="str">
        <f>VLOOKUP(E51,'2. Teilnehmer'!$D$2:$E$49,2)</f>
        <v>Norwegen</v>
      </c>
      <c r="J51" t="str">
        <f>INDEX(Venues!$CD$21:$CD$124,MATCH('Group Schedule'!$C51,Venues!$CC$21:$CC$124,0))</f>
        <v>Boston</v>
      </c>
      <c r="K51" s="38">
        <f>INDEX(Venues!$CF$21:$CF$124,MATCH('Group Schedule'!$C51,Venues!$CC$21:$CC$124,0))</f>
        <v>46190</v>
      </c>
      <c r="L51" s="49">
        <f>INDEX(Venues!$CG$21:$CG$124,MATCH('Group Schedule'!$C51,Venues!$CC$21:$CC$124,0))</f>
        <v>46190</v>
      </c>
      <c r="O51" s="15" t="s">
        <v>1727</v>
      </c>
    </row>
    <row r="52" spans="1:15" x14ac:dyDescent="0.2">
      <c r="A52" s="15" t="s">
        <v>1728</v>
      </c>
      <c r="B52" s="13">
        <f t="shared" si="5"/>
        <v>2</v>
      </c>
      <c r="C52" s="13" t="s">
        <v>137</v>
      </c>
      <c r="D52" s="13" t="str">
        <f t="shared" si="3"/>
        <v>I4</v>
      </c>
      <c r="E52" s="13" t="str">
        <f t="shared" si="4"/>
        <v>I2</v>
      </c>
      <c r="F52" s="28">
        <f>INDEX(Venues!$CE$21:$CE$124,MATCH('Group Schedule'!$C52,Venues!$CC$21:$CC$124,0))</f>
        <v>41</v>
      </c>
      <c r="G52" s="13" t="str">
        <f>VLOOKUP(D52,'2. Teilnehmer'!$D$2:$E$49,2)</f>
        <v>Norwegen</v>
      </c>
      <c r="H52" s="13" t="s">
        <v>199</v>
      </c>
      <c r="I52" s="13" t="str">
        <f>VLOOKUP(E52,'2. Teilnehmer'!$D$2:$E$49,2)</f>
        <v>Senegal</v>
      </c>
      <c r="J52" t="str">
        <f>INDEX(Venues!$CD$21:$CD$124,MATCH('Group Schedule'!$C52,Venues!$CC$21:$CC$124,0))</f>
        <v>New York New Jersey</v>
      </c>
      <c r="K52" s="38">
        <f>INDEX(Venues!$CF$21:$CF$124,MATCH('Group Schedule'!$C52,Venues!$CC$21:$CC$124,0))</f>
        <v>46196.083333333336</v>
      </c>
      <c r="L52" s="49">
        <f>INDEX(Venues!$CG$21:$CG$124,MATCH('Group Schedule'!$C52,Venues!$CC$21:$CC$124,0))</f>
        <v>46196.083333333336</v>
      </c>
      <c r="O52" s="15" t="s">
        <v>1729</v>
      </c>
    </row>
    <row r="53" spans="1:15" x14ac:dyDescent="0.2">
      <c r="A53" s="15" t="s">
        <v>1729</v>
      </c>
      <c r="B53" s="13">
        <f t="shared" si="5"/>
        <v>2</v>
      </c>
      <c r="C53" s="13" t="s">
        <v>141</v>
      </c>
      <c r="D53" s="13" t="str">
        <f t="shared" si="3"/>
        <v>I1</v>
      </c>
      <c r="E53" s="13" t="str">
        <f t="shared" si="4"/>
        <v>I3</v>
      </c>
      <c r="F53" s="28">
        <f>INDEX(Venues!$CE$21:$CE$124,MATCH('Group Schedule'!$C53,Venues!$CC$21:$CC$124,0))</f>
        <v>42</v>
      </c>
      <c r="G53" s="13" t="str">
        <f>VLOOKUP(D53,'2. Teilnehmer'!$D$2:$E$49,2)</f>
        <v>Frankreich</v>
      </c>
      <c r="H53" s="13" t="s">
        <v>199</v>
      </c>
      <c r="I53" s="13" t="str">
        <f>VLOOKUP(E53,'2. Teilnehmer'!$D$2:$E$49,2)</f>
        <v>IRQ/BOL/SUR</v>
      </c>
      <c r="J53" t="str">
        <f>INDEX(Venues!$CD$21:$CD$124,MATCH('Group Schedule'!$C53,Venues!$CC$21:$CC$124,0))</f>
        <v>Philadephia</v>
      </c>
      <c r="K53" s="38">
        <f>INDEX(Venues!$CF$21:$CF$124,MATCH('Group Schedule'!$C53,Venues!$CC$21:$CC$124,0))</f>
        <v>46195.958333333336</v>
      </c>
      <c r="L53" s="49">
        <f>INDEX(Venues!$CG$21:$CG$124,MATCH('Group Schedule'!$C53,Venues!$CC$21:$CC$124,0))</f>
        <v>46195.958333333336</v>
      </c>
      <c r="O53" s="15" t="s">
        <v>1728</v>
      </c>
    </row>
    <row r="54" spans="1:15" x14ac:dyDescent="0.2">
      <c r="A54" s="15" t="s">
        <v>1730</v>
      </c>
      <c r="B54" s="13">
        <f t="shared" si="5"/>
        <v>3</v>
      </c>
      <c r="C54" s="13" t="s">
        <v>1731</v>
      </c>
      <c r="D54" s="13" t="str">
        <f t="shared" si="3"/>
        <v>I4</v>
      </c>
      <c r="E54" s="13" t="str">
        <f t="shared" si="4"/>
        <v>I1</v>
      </c>
      <c r="F54" s="28">
        <f>INDEX(Venues!$CE$21:$CE$124,MATCH('Group Schedule'!$C54,Venues!$CC$21:$CC$124,0))</f>
        <v>61</v>
      </c>
      <c r="G54" s="13" t="str">
        <f>VLOOKUP(D54,'2. Teilnehmer'!$D$2:$E$49,2)</f>
        <v>Norwegen</v>
      </c>
      <c r="H54" s="13" t="s">
        <v>199</v>
      </c>
      <c r="I54" s="13" t="str">
        <f>VLOOKUP(E54,'2. Teilnehmer'!$D$2:$E$49,2)</f>
        <v>Frankreich</v>
      </c>
      <c r="J54" t="str">
        <f>INDEX(Venues!$CD$21:$CD$124,MATCH('Group Schedule'!$C54,Venues!$CC$21:$CC$124,0))</f>
        <v>Boston</v>
      </c>
      <c r="K54" s="38">
        <f>INDEX(Venues!$CF$21:$CF$124,MATCH('Group Schedule'!$C54,Venues!$CC$21:$CC$124,0))</f>
        <v>46199.875</v>
      </c>
      <c r="L54" s="49">
        <f>INDEX(Venues!$CG$21:$CG$124,MATCH('Group Schedule'!$C54,Venues!$CC$21:$CC$124,0))</f>
        <v>46199.875</v>
      </c>
      <c r="O54" s="15" t="s">
        <v>1730</v>
      </c>
    </row>
    <row r="55" spans="1:15" x14ac:dyDescent="0.2">
      <c r="A55" s="15" t="s">
        <v>1732</v>
      </c>
      <c r="B55" s="13">
        <f t="shared" si="5"/>
        <v>3</v>
      </c>
      <c r="C55" s="13" t="s">
        <v>1733</v>
      </c>
      <c r="D55" s="13" t="str">
        <f t="shared" si="3"/>
        <v>I2</v>
      </c>
      <c r="E55" s="13" t="str">
        <f t="shared" si="4"/>
        <v>I3</v>
      </c>
      <c r="F55" s="28">
        <f>INDEX(Venues!$CE$21:$CE$124,MATCH('Group Schedule'!$C55,Venues!$CC$21:$CC$124,0))</f>
        <v>62</v>
      </c>
      <c r="G55" s="13" t="str">
        <f>VLOOKUP(D55,'2. Teilnehmer'!$D$2:$E$49,2)</f>
        <v>Senegal</v>
      </c>
      <c r="H55" s="13" t="s">
        <v>199</v>
      </c>
      <c r="I55" s="13" t="str">
        <f>VLOOKUP(E55,'2. Teilnehmer'!$D$2:$E$49,2)</f>
        <v>IRQ/BOL/SUR</v>
      </c>
      <c r="J55" t="str">
        <f>INDEX(Venues!$CD$21:$CD$124,MATCH('Group Schedule'!$C55,Venues!$CC$21:$CC$124,0))</f>
        <v>Toronto</v>
      </c>
      <c r="K55" s="38">
        <f>INDEX(Venues!$CF$21:$CF$124,MATCH('Group Schedule'!$C55,Venues!$CC$21:$CC$124,0))</f>
        <v>46199.875</v>
      </c>
      <c r="L55" s="49">
        <f>INDEX(Venues!$CG$21:$CG$124,MATCH('Group Schedule'!$C55,Venues!$CC$21:$CC$124,0))</f>
        <v>46199.875</v>
      </c>
      <c r="O55" s="15" t="s">
        <v>1732</v>
      </c>
    </row>
    <row r="56" spans="1:15" x14ac:dyDescent="0.2">
      <c r="A56" s="15" t="s">
        <v>1734</v>
      </c>
      <c r="B56" s="13">
        <f t="shared" si="5"/>
        <v>1</v>
      </c>
      <c r="C56" s="13" t="s">
        <v>144</v>
      </c>
      <c r="D56" s="13" t="str">
        <f t="shared" si="3"/>
        <v>J1</v>
      </c>
      <c r="E56" s="13" t="str">
        <f t="shared" si="4"/>
        <v>J2</v>
      </c>
      <c r="F56" s="28">
        <f>INDEX(Venues!$CE$21:$CE$124,MATCH('Group Schedule'!$C56,Venues!$CC$21:$CC$124,0))</f>
        <v>19</v>
      </c>
      <c r="G56" s="13" t="str">
        <f>VLOOKUP(D56,'2. Teilnehmer'!$D$2:$E$49,2)</f>
        <v>Argentinien</v>
      </c>
      <c r="H56" s="13" t="s">
        <v>199</v>
      </c>
      <c r="I56" s="13" t="str">
        <f>VLOOKUP(E56,'2. Teilnehmer'!$D$2:$E$49,2)</f>
        <v>Algerien</v>
      </c>
      <c r="J56" t="str">
        <f>INDEX(Venues!$CD$21:$CD$124,MATCH('Group Schedule'!$C56,Venues!$CC$21:$CC$124,0))</f>
        <v>Kansas City</v>
      </c>
      <c r="K56" s="38">
        <f>INDEX(Venues!$CF$21:$CF$124,MATCH('Group Schedule'!$C56,Venues!$CC$21:$CC$124,0))</f>
        <v>46190.125</v>
      </c>
      <c r="L56" s="49">
        <f>INDEX(Venues!$CG$21:$CG$124,MATCH('Group Schedule'!$C56,Venues!$CC$21:$CC$124,0))</f>
        <v>46190.125</v>
      </c>
      <c r="O56" s="15" t="s">
        <v>1734</v>
      </c>
    </row>
    <row r="57" spans="1:15" x14ac:dyDescent="0.2">
      <c r="A57" s="15" t="s">
        <v>1735</v>
      </c>
      <c r="B57" s="13">
        <f t="shared" si="5"/>
        <v>1</v>
      </c>
      <c r="C57" s="13" t="s">
        <v>148</v>
      </c>
      <c r="D57" s="13" t="str">
        <f t="shared" si="3"/>
        <v>J3</v>
      </c>
      <c r="E57" s="13" t="str">
        <f t="shared" si="4"/>
        <v>J4</v>
      </c>
      <c r="F57" s="28">
        <f>INDEX(Venues!$CE$21:$CE$124,MATCH('Group Schedule'!$C57,Venues!$CC$21:$CC$124,0))</f>
        <v>20</v>
      </c>
      <c r="G57" s="13" t="str">
        <f>VLOOKUP(D57,'2. Teilnehmer'!$D$2:$E$49,2)</f>
        <v>Österreich</v>
      </c>
      <c r="H57" s="13" t="s">
        <v>199</v>
      </c>
      <c r="I57" s="13" t="str">
        <f>VLOOKUP(E57,'2. Teilnehmer'!$D$2:$E$49,2)</f>
        <v>Jordanien</v>
      </c>
      <c r="J57" t="str">
        <f>INDEX(Venues!$CD$21:$CD$124,MATCH('Group Schedule'!$C57,Venues!$CC$21:$CC$124,0))</f>
        <v>San Francisco Bay Area</v>
      </c>
      <c r="K57" s="38">
        <f>INDEX(Venues!$CF$21:$CF$124,MATCH('Group Schedule'!$C57,Venues!$CC$21:$CC$124,0))</f>
        <v>46190.25</v>
      </c>
      <c r="L57" s="49">
        <f>INDEX(Venues!$CG$21:$CG$124,MATCH('Group Schedule'!$C57,Venues!$CC$21:$CC$124,0))</f>
        <v>46190.25</v>
      </c>
      <c r="O57" s="15" t="s">
        <v>1735</v>
      </c>
    </row>
    <row r="58" spans="1:15" x14ac:dyDescent="0.2">
      <c r="A58" s="15" t="s">
        <v>1736</v>
      </c>
      <c r="B58" s="13">
        <f t="shared" si="5"/>
        <v>2</v>
      </c>
      <c r="C58" s="13" t="s">
        <v>151</v>
      </c>
      <c r="D58" s="13" t="str">
        <f t="shared" si="3"/>
        <v>J1</v>
      </c>
      <c r="E58" s="13" t="str">
        <f t="shared" si="4"/>
        <v>J3</v>
      </c>
      <c r="F58" s="28">
        <f>INDEX(Venues!$CE$21:$CE$124,MATCH('Group Schedule'!$C58,Venues!$CC$21:$CC$124,0))</f>
        <v>43</v>
      </c>
      <c r="G58" s="13" t="str">
        <f>VLOOKUP(D58,'2. Teilnehmer'!$D$2:$E$49,2)</f>
        <v>Argentinien</v>
      </c>
      <c r="H58" s="13" t="s">
        <v>199</v>
      </c>
      <c r="I58" s="13" t="str">
        <f>VLOOKUP(E58,'2. Teilnehmer'!$D$2:$E$49,2)</f>
        <v>Österreich</v>
      </c>
      <c r="J58" t="str">
        <f>INDEX(Venues!$CD$21:$CD$124,MATCH('Group Schedule'!$C58,Venues!$CC$21:$CC$124,0))</f>
        <v>Dallas</v>
      </c>
      <c r="K58" s="38">
        <f>INDEX(Venues!$CF$21:$CF$124,MATCH('Group Schedule'!$C58,Venues!$CC$21:$CC$124,0))</f>
        <v>46195.791666666664</v>
      </c>
      <c r="L58" s="49">
        <f>INDEX(Venues!$CG$21:$CG$124,MATCH('Group Schedule'!$C58,Venues!$CC$21:$CC$124,0))</f>
        <v>46195.791666666664</v>
      </c>
      <c r="O58" s="15" t="s">
        <v>1736</v>
      </c>
    </row>
    <row r="59" spans="1:15" x14ac:dyDescent="0.2">
      <c r="A59" s="15" t="s">
        <v>1737</v>
      </c>
      <c r="B59" s="13">
        <f t="shared" si="5"/>
        <v>2</v>
      </c>
      <c r="C59" s="13" t="s">
        <v>155</v>
      </c>
      <c r="D59" s="13" t="str">
        <f t="shared" si="3"/>
        <v>J4</v>
      </c>
      <c r="E59" s="13" t="str">
        <f t="shared" si="4"/>
        <v>J2</v>
      </c>
      <c r="F59" s="28">
        <f>INDEX(Venues!$CE$21:$CE$124,MATCH('Group Schedule'!$C59,Venues!$CC$21:$CC$124,0))</f>
        <v>44</v>
      </c>
      <c r="G59" s="13" t="str">
        <f>VLOOKUP(D59,'2. Teilnehmer'!$D$2:$E$49,2)</f>
        <v>Jordanien</v>
      </c>
      <c r="H59" s="13" t="s">
        <v>199</v>
      </c>
      <c r="I59" s="13" t="str">
        <f>VLOOKUP(E59,'2. Teilnehmer'!$D$2:$E$49,2)</f>
        <v>Algerien</v>
      </c>
      <c r="J59" t="str">
        <f>INDEX(Venues!$CD$21:$CD$124,MATCH('Group Schedule'!$C59,Venues!$CC$21:$CC$124,0))</f>
        <v>San Francisco Bay Area</v>
      </c>
      <c r="K59" s="38">
        <f>INDEX(Venues!$CF$21:$CF$124,MATCH('Group Schedule'!$C59,Venues!$CC$21:$CC$124,0))</f>
        <v>46196.208333333336</v>
      </c>
      <c r="L59" s="49">
        <f>INDEX(Venues!$CG$21:$CG$124,MATCH('Group Schedule'!$C59,Venues!$CC$21:$CC$124,0))</f>
        <v>46196.208333333336</v>
      </c>
      <c r="O59" s="15" t="s">
        <v>1737</v>
      </c>
    </row>
    <row r="60" spans="1:15" x14ac:dyDescent="0.2">
      <c r="A60" s="15" t="s">
        <v>1738</v>
      </c>
      <c r="B60" s="13">
        <f t="shared" si="5"/>
        <v>3</v>
      </c>
      <c r="C60" s="13" t="s">
        <v>1739</v>
      </c>
      <c r="D60" s="13" t="str">
        <f t="shared" si="3"/>
        <v>J2</v>
      </c>
      <c r="E60" s="13" t="str">
        <f t="shared" si="4"/>
        <v>J3</v>
      </c>
      <c r="F60" s="28">
        <f>INDEX(Venues!$CE$21:$CE$124,MATCH('Group Schedule'!$C60,Venues!$CC$21:$CC$124,0))</f>
        <v>69</v>
      </c>
      <c r="G60" s="13" t="str">
        <f>VLOOKUP(D60,'2. Teilnehmer'!$D$2:$E$49,2)</f>
        <v>Algerien</v>
      </c>
      <c r="H60" s="13" t="s">
        <v>199</v>
      </c>
      <c r="I60" s="13" t="str">
        <f>VLOOKUP(E60,'2. Teilnehmer'!$D$2:$E$49,2)</f>
        <v>Österreich</v>
      </c>
      <c r="J60" t="str">
        <f>INDEX(Venues!$CD$21:$CD$124,MATCH('Group Schedule'!$C60,Venues!$CC$21:$CC$124,0))</f>
        <v>Kansas City</v>
      </c>
      <c r="K60" s="38">
        <f>INDEX(Venues!$CF$21:$CF$124,MATCH('Group Schedule'!$C60,Venues!$CC$21:$CC$124,0))</f>
        <v>46201.166666666664</v>
      </c>
      <c r="L60" s="49">
        <f>INDEX(Venues!$CG$21:$CG$124,MATCH('Group Schedule'!$C60,Venues!$CC$21:$CC$124,0))</f>
        <v>46201.166666666664</v>
      </c>
      <c r="O60" s="15" t="s">
        <v>1740</v>
      </c>
    </row>
    <row r="61" spans="1:15" x14ac:dyDescent="0.2">
      <c r="A61" s="15" t="s">
        <v>1740</v>
      </c>
      <c r="B61" s="13">
        <f t="shared" si="5"/>
        <v>3</v>
      </c>
      <c r="C61" s="13" t="s">
        <v>1741</v>
      </c>
      <c r="D61" s="13" t="str">
        <f t="shared" si="3"/>
        <v>J4</v>
      </c>
      <c r="E61" s="13" t="str">
        <f t="shared" si="4"/>
        <v>J1</v>
      </c>
      <c r="F61" s="28">
        <f>INDEX(Venues!$CE$21:$CE$124,MATCH('Group Schedule'!$C61,Venues!$CC$21:$CC$124,0))</f>
        <v>70</v>
      </c>
      <c r="G61" s="13" t="str">
        <f>VLOOKUP(D61,'2. Teilnehmer'!$D$2:$E$49,2)</f>
        <v>Jordanien</v>
      </c>
      <c r="H61" s="13" t="s">
        <v>199</v>
      </c>
      <c r="I61" s="13" t="str">
        <f>VLOOKUP(E61,'2. Teilnehmer'!$D$2:$E$49,2)</f>
        <v>Argentinien</v>
      </c>
      <c r="J61" t="str">
        <f>INDEX(Venues!$CD$21:$CD$124,MATCH('Group Schedule'!$C61,Venues!$CC$21:$CC$124,0))</f>
        <v>Dallas</v>
      </c>
      <c r="K61" s="38">
        <f>INDEX(Venues!$CF$21:$CF$124,MATCH('Group Schedule'!$C61,Venues!$CC$21:$CC$124,0))</f>
        <v>46201.166666666664</v>
      </c>
      <c r="L61" s="49">
        <f>INDEX(Venues!$CG$21:$CG$124,MATCH('Group Schedule'!$C61,Venues!$CC$21:$CC$124,0))</f>
        <v>46201.166666666664</v>
      </c>
      <c r="O61" s="15" t="s">
        <v>1738</v>
      </c>
    </row>
    <row r="62" spans="1:15" x14ac:dyDescent="0.2">
      <c r="A62" s="15" t="s">
        <v>1742</v>
      </c>
      <c r="B62" s="13">
        <f t="shared" si="5"/>
        <v>1</v>
      </c>
      <c r="C62" s="13" t="s">
        <v>158</v>
      </c>
      <c r="D62" s="13" t="str">
        <f t="shared" si="3"/>
        <v>K1</v>
      </c>
      <c r="E62" s="13" t="str">
        <f t="shared" si="4"/>
        <v>K2</v>
      </c>
      <c r="F62" s="28">
        <f>INDEX(Venues!$CE$21:$CE$124,MATCH('Group Schedule'!$C62,Venues!$CC$21:$CC$124,0))</f>
        <v>23</v>
      </c>
      <c r="G62" s="13" t="str">
        <f>VLOOKUP(D62,'2. Teilnehmer'!$D$2:$E$49,2)</f>
        <v>Portugal</v>
      </c>
      <c r="H62" s="13" t="s">
        <v>199</v>
      </c>
      <c r="I62" s="13" t="str">
        <f>VLOOKUP(E62,'2. Teilnehmer'!$D$2:$E$49,2)</f>
        <v>COD/NCL/JAM</v>
      </c>
      <c r="J62" t="str">
        <f>INDEX(Venues!$CD$21:$CD$124,MATCH('Group Schedule'!$C62,Venues!$CC$21:$CC$124,0))</f>
        <v>Houston</v>
      </c>
      <c r="K62" s="38">
        <f>INDEX(Venues!$CF$21:$CF$124,MATCH('Group Schedule'!$C62,Venues!$CC$21:$CC$124,0))</f>
        <v>46190.791666666664</v>
      </c>
      <c r="L62" s="49">
        <f>INDEX(Venues!$CG$21:$CG$124,MATCH('Group Schedule'!$C62,Venues!$CC$21:$CC$124,0))</f>
        <v>46190.791666666664</v>
      </c>
      <c r="O62" s="15" t="s">
        <v>1742</v>
      </c>
    </row>
    <row r="63" spans="1:15" x14ac:dyDescent="0.2">
      <c r="A63" s="15" t="s">
        <v>1743</v>
      </c>
      <c r="B63" s="13">
        <f t="shared" si="5"/>
        <v>1</v>
      </c>
      <c r="C63" s="13" t="s">
        <v>161</v>
      </c>
      <c r="D63" s="13" t="str">
        <f t="shared" si="3"/>
        <v>K3</v>
      </c>
      <c r="E63" s="13" t="str">
        <f t="shared" si="4"/>
        <v>K4</v>
      </c>
      <c r="F63" s="28">
        <f>INDEX(Venues!$CE$21:$CE$124,MATCH('Group Schedule'!$C63,Venues!$CC$21:$CC$124,0))</f>
        <v>24</v>
      </c>
      <c r="G63" s="13" t="str">
        <f>VLOOKUP(D63,'2. Teilnehmer'!$D$2:$E$49,2)</f>
        <v>Usbekistan</v>
      </c>
      <c r="H63" s="13" t="s">
        <v>199</v>
      </c>
      <c r="I63" s="13" t="str">
        <f>VLOOKUP(E63,'2. Teilnehmer'!$D$2:$E$49,2)</f>
        <v>Kolumbien</v>
      </c>
      <c r="J63" t="str">
        <f>INDEX(Venues!$CD$21:$CD$124,MATCH('Group Schedule'!$C63,Venues!$CC$21:$CC$124,0))</f>
        <v>Mexico City</v>
      </c>
      <c r="K63" s="38">
        <f>INDEX(Venues!$CF$21:$CF$124,MATCH('Group Schedule'!$C63,Venues!$CC$21:$CC$124,0))</f>
        <v>46191.166666666672</v>
      </c>
      <c r="L63" s="49">
        <f>INDEX(Venues!$CG$21:$CG$124,MATCH('Group Schedule'!$C63,Venues!$CC$21:$CC$124,0))</f>
        <v>46191.166666666672</v>
      </c>
      <c r="O63" s="15" t="s">
        <v>1743</v>
      </c>
    </row>
    <row r="64" spans="1:15" x14ac:dyDescent="0.2">
      <c r="A64" s="15" t="s">
        <v>1744</v>
      </c>
      <c r="B64" s="13">
        <f t="shared" si="5"/>
        <v>2</v>
      </c>
      <c r="C64" s="13" t="s">
        <v>164</v>
      </c>
      <c r="D64" s="13" t="str">
        <f t="shared" si="3"/>
        <v>K1</v>
      </c>
      <c r="E64" s="13" t="str">
        <f t="shared" si="4"/>
        <v>K3</v>
      </c>
      <c r="F64" s="28">
        <f>INDEX(Venues!$CE$21:$CE$124,MATCH('Group Schedule'!$C64,Venues!$CC$21:$CC$124,0))</f>
        <v>47</v>
      </c>
      <c r="G64" s="13" t="str">
        <f>VLOOKUP(D64,'2. Teilnehmer'!$D$2:$E$49,2)</f>
        <v>Portugal</v>
      </c>
      <c r="H64" s="13" t="s">
        <v>199</v>
      </c>
      <c r="I64" s="13" t="str">
        <f>VLOOKUP(E64,'2. Teilnehmer'!$D$2:$E$49,2)</f>
        <v>Usbekistan</v>
      </c>
      <c r="J64" t="str">
        <f>INDEX(Venues!$CD$21:$CD$124,MATCH('Group Schedule'!$C64,Venues!$CC$21:$CC$124,0))</f>
        <v>Houston</v>
      </c>
      <c r="K64" s="38">
        <f>INDEX(Venues!$CF$21:$CF$124,MATCH('Group Schedule'!$C64,Venues!$CC$21:$CC$124,0))</f>
        <v>46196.791666666664</v>
      </c>
      <c r="L64" s="49">
        <f>INDEX(Venues!$CG$21:$CG$124,MATCH('Group Schedule'!$C64,Venues!$CC$21:$CC$124,0))</f>
        <v>46196.791666666664</v>
      </c>
      <c r="O64" s="15" t="s">
        <v>1744</v>
      </c>
    </row>
    <row r="65" spans="1:15" x14ac:dyDescent="0.2">
      <c r="A65" s="15" t="s">
        <v>1745</v>
      </c>
      <c r="B65" s="13">
        <f t="shared" si="5"/>
        <v>2</v>
      </c>
      <c r="C65" s="13" t="s">
        <v>168</v>
      </c>
      <c r="D65" s="13" t="str">
        <f t="shared" si="3"/>
        <v>K4</v>
      </c>
      <c r="E65" s="13" t="str">
        <f t="shared" si="4"/>
        <v>K2</v>
      </c>
      <c r="F65" s="28">
        <f>INDEX(Venues!$CE$21:$CE$124,MATCH('Group Schedule'!$C65,Venues!$CC$21:$CC$124,0))</f>
        <v>48</v>
      </c>
      <c r="G65" s="13" t="str">
        <f>VLOOKUP(D65,'2. Teilnehmer'!$D$2:$E$49,2)</f>
        <v>Kolumbien</v>
      </c>
      <c r="H65" s="13" t="s">
        <v>199</v>
      </c>
      <c r="I65" s="13" t="str">
        <f>VLOOKUP(E65,'2. Teilnehmer'!$D$2:$E$49,2)</f>
        <v>COD/NCL/JAM</v>
      </c>
      <c r="J65" t="str">
        <f>INDEX(Venues!$CD$21:$CD$124,MATCH('Group Schedule'!$C65,Venues!$CC$21:$CC$124,0))</f>
        <v>Guadalahara</v>
      </c>
      <c r="K65" s="38">
        <f>INDEX(Venues!$CF$21:$CF$124,MATCH('Group Schedule'!$C65,Venues!$CC$21:$CC$124,0))</f>
        <v>46197.166666666672</v>
      </c>
      <c r="L65" s="49">
        <f>INDEX(Venues!$CG$21:$CG$124,MATCH('Group Schedule'!$C65,Venues!$CC$21:$CC$124,0))</f>
        <v>46197.166666666672</v>
      </c>
      <c r="O65" s="15" t="s">
        <v>1745</v>
      </c>
    </row>
    <row r="66" spans="1:15" x14ac:dyDescent="0.2">
      <c r="A66" s="15" t="s">
        <v>1746</v>
      </c>
      <c r="B66" s="13">
        <f t="shared" si="5"/>
        <v>3</v>
      </c>
      <c r="C66" s="13" t="s">
        <v>1747</v>
      </c>
      <c r="D66" s="13" t="str">
        <f t="shared" ref="D66:D73" si="6">RIGHT(LEFT(A66,3),2)</f>
        <v>K4</v>
      </c>
      <c r="E66" s="13" t="str">
        <f t="shared" ref="E66:E73" si="7">RIGHT(A66,2)</f>
        <v>K1</v>
      </c>
      <c r="F66" s="28">
        <f>INDEX(Venues!$CE$21:$CE$124,MATCH('Group Schedule'!$C66,Venues!$CC$21:$CC$124,0))</f>
        <v>71</v>
      </c>
      <c r="G66" s="13" t="str">
        <f>VLOOKUP(D66,'2. Teilnehmer'!$D$2:$E$49,2)</f>
        <v>Kolumbien</v>
      </c>
      <c r="H66" s="13" t="s">
        <v>199</v>
      </c>
      <c r="I66" s="13" t="str">
        <f>VLOOKUP(E66,'2. Teilnehmer'!$D$2:$E$49,2)</f>
        <v>Portugal</v>
      </c>
      <c r="J66" t="str">
        <f>INDEX(Venues!$CD$21:$CD$124,MATCH('Group Schedule'!$C66,Venues!$CC$21:$CC$124,0))</f>
        <v>Miami</v>
      </c>
      <c r="K66" s="38">
        <f>INDEX(Venues!$CF$21:$CF$124,MATCH('Group Schedule'!$C66,Venues!$CC$21:$CC$124,0))</f>
        <v>46201.0625</v>
      </c>
      <c r="L66" s="49">
        <f>INDEX(Venues!$CG$21:$CG$124,MATCH('Group Schedule'!$C66,Venues!$CC$21:$CC$124,0))</f>
        <v>46201.0625</v>
      </c>
      <c r="O66" s="15" t="s">
        <v>1746</v>
      </c>
    </row>
    <row r="67" spans="1:15" x14ac:dyDescent="0.2">
      <c r="A67" s="15" t="s">
        <v>1748</v>
      </c>
      <c r="B67" s="13">
        <f t="shared" si="5"/>
        <v>3</v>
      </c>
      <c r="C67" s="13" t="s">
        <v>1749</v>
      </c>
      <c r="D67" s="13" t="str">
        <f t="shared" si="6"/>
        <v>K2</v>
      </c>
      <c r="E67" s="13" t="str">
        <f t="shared" si="7"/>
        <v>K3</v>
      </c>
      <c r="F67" s="28">
        <f>INDEX(Venues!$CE$21:$CE$124,MATCH('Group Schedule'!$C67,Venues!$CC$21:$CC$124,0))</f>
        <v>72</v>
      </c>
      <c r="G67" s="13" t="str">
        <f>VLOOKUP(D67,'2. Teilnehmer'!$D$2:$E$49,2)</f>
        <v>COD/NCL/JAM</v>
      </c>
      <c r="H67" s="13" t="s">
        <v>199</v>
      </c>
      <c r="I67" s="13" t="str">
        <f>VLOOKUP(E67,'2. Teilnehmer'!$D$2:$E$49,2)</f>
        <v>Usbekistan</v>
      </c>
      <c r="J67" t="str">
        <f>INDEX(Venues!$CD$21:$CD$124,MATCH('Group Schedule'!$C67,Venues!$CC$21:$CC$124,0))</f>
        <v>Atlanta</v>
      </c>
      <c r="K67" s="38">
        <f>INDEX(Venues!$CF$21:$CF$124,MATCH('Group Schedule'!$C67,Venues!$CC$21:$CC$124,0))</f>
        <v>46201.0625</v>
      </c>
      <c r="L67" s="49">
        <f>INDEX(Venues!$CG$21:$CG$124,MATCH('Group Schedule'!$C67,Venues!$CC$21:$CC$124,0))</f>
        <v>46201.0625</v>
      </c>
      <c r="O67" s="15" t="s">
        <v>1748</v>
      </c>
    </row>
    <row r="68" spans="1:15" x14ac:dyDescent="0.2">
      <c r="A68" s="15" t="s">
        <v>1750</v>
      </c>
      <c r="B68" s="13">
        <f t="shared" si="5"/>
        <v>1</v>
      </c>
      <c r="C68" s="13" t="s">
        <v>171</v>
      </c>
      <c r="D68" s="13" t="str">
        <f t="shared" si="6"/>
        <v>L3</v>
      </c>
      <c r="E68" s="13" t="str">
        <f t="shared" si="7"/>
        <v>L4</v>
      </c>
      <c r="F68" s="28">
        <f>INDEX(Venues!$CE$21:$CE$124,MATCH('Group Schedule'!$C68,Venues!$CC$21:$CC$124,0))</f>
        <v>21</v>
      </c>
      <c r="G68" s="13" t="str">
        <f>VLOOKUP(D68,'2. Teilnehmer'!$D$2:$E$49,2)</f>
        <v>Ghana</v>
      </c>
      <c r="H68" s="13" t="s">
        <v>199</v>
      </c>
      <c r="I68" s="13" t="str">
        <f>VLOOKUP(E68,'2. Teilnehmer'!$D$2:$E$49,2)</f>
        <v>Panama</v>
      </c>
      <c r="J68" t="str">
        <f>INDEX(Venues!$CD$21:$CD$124,MATCH('Group Schedule'!$C68,Venues!$CC$21:$CC$124,0))</f>
        <v>Toronto</v>
      </c>
      <c r="K68" s="38">
        <f>INDEX(Venues!$CF$21:$CF$124,MATCH('Group Schedule'!$C68,Venues!$CC$21:$CC$124,0))</f>
        <v>46191.041666666664</v>
      </c>
      <c r="L68" s="49">
        <f>INDEX(Venues!$CG$21:$CG$124,MATCH('Group Schedule'!$C68,Venues!$CC$21:$CC$124,0))</f>
        <v>46191.041666666664</v>
      </c>
      <c r="O68" s="15" t="s">
        <v>1751</v>
      </c>
    </row>
    <row r="69" spans="1:15" x14ac:dyDescent="0.2">
      <c r="A69" s="15" t="s">
        <v>1751</v>
      </c>
      <c r="B69" s="13">
        <f t="shared" si="5"/>
        <v>1</v>
      </c>
      <c r="C69" s="13" t="s">
        <v>175</v>
      </c>
      <c r="D69" s="13" t="str">
        <f t="shared" si="6"/>
        <v>L1</v>
      </c>
      <c r="E69" s="13" t="str">
        <f t="shared" si="7"/>
        <v>L2</v>
      </c>
      <c r="F69" s="28">
        <f>INDEX(Venues!$CE$21:$CE$124,MATCH('Group Schedule'!$C69,Venues!$CC$21:$CC$124,0))</f>
        <v>22</v>
      </c>
      <c r="G69" s="13" t="str">
        <f>VLOOKUP(D69,'2. Teilnehmer'!$D$2:$E$49,2)</f>
        <v>England</v>
      </c>
      <c r="H69" s="13" t="s">
        <v>199</v>
      </c>
      <c r="I69" s="13" t="str">
        <f>VLOOKUP(E69,'2. Teilnehmer'!$D$2:$E$49,2)</f>
        <v>Kroatien</v>
      </c>
      <c r="J69" t="str">
        <f>INDEX(Venues!$CD$21:$CD$124,MATCH('Group Schedule'!$C69,Venues!$CC$21:$CC$124,0))</f>
        <v>Dallas</v>
      </c>
      <c r="K69" s="38">
        <f>INDEX(Venues!$CF$21:$CF$124,MATCH('Group Schedule'!$C69,Venues!$CC$21:$CC$124,0))</f>
        <v>46190.916666666664</v>
      </c>
      <c r="L69" s="49">
        <f>INDEX(Venues!$CG$21:$CG$124,MATCH('Group Schedule'!$C69,Venues!$CC$21:$CC$124,0))</f>
        <v>46190.916666666664</v>
      </c>
      <c r="O69" s="15" t="s">
        <v>1750</v>
      </c>
    </row>
    <row r="70" spans="1:15" x14ac:dyDescent="0.2">
      <c r="A70" s="15" t="s">
        <v>1752</v>
      </c>
      <c r="B70" s="13">
        <f t="shared" si="5"/>
        <v>2</v>
      </c>
      <c r="C70" s="13" t="s">
        <v>178</v>
      </c>
      <c r="D70" s="13" t="str">
        <f t="shared" si="6"/>
        <v>L1</v>
      </c>
      <c r="E70" s="13" t="str">
        <f t="shared" si="7"/>
        <v>L3</v>
      </c>
      <c r="F70" s="28">
        <f>INDEX(Venues!$CE$21:$CE$124,MATCH('Group Schedule'!$C70,Venues!$CC$21:$CC$124,0))</f>
        <v>45</v>
      </c>
      <c r="G70" s="13" t="str">
        <f>VLOOKUP(D70,'2. Teilnehmer'!$D$2:$E$49,2)</f>
        <v>England</v>
      </c>
      <c r="H70" s="13" t="s">
        <v>199</v>
      </c>
      <c r="I70" s="13" t="str">
        <f>VLOOKUP(E70,'2. Teilnehmer'!$D$2:$E$49,2)</f>
        <v>Ghana</v>
      </c>
      <c r="J70" t="str">
        <f>INDEX(Venues!$CD$21:$CD$124,MATCH('Group Schedule'!$C70,Venues!$CC$21:$CC$124,0))</f>
        <v>Boston</v>
      </c>
      <c r="K70" s="38">
        <f>INDEX(Venues!$CF$21:$CF$124,MATCH('Group Schedule'!$C70,Venues!$CC$21:$CC$124,0))</f>
        <v>46196.916666666664</v>
      </c>
      <c r="L70" s="49">
        <f>INDEX(Venues!$CG$21:$CG$124,MATCH('Group Schedule'!$C70,Venues!$CC$21:$CC$124,0))</f>
        <v>46196.916666666664</v>
      </c>
      <c r="O70" s="15" t="s">
        <v>1752</v>
      </c>
    </row>
    <row r="71" spans="1:15" x14ac:dyDescent="0.2">
      <c r="A71" s="15" t="s">
        <v>1753</v>
      </c>
      <c r="B71" s="13">
        <f t="shared" si="5"/>
        <v>2</v>
      </c>
      <c r="C71" s="13" t="s">
        <v>182</v>
      </c>
      <c r="D71" s="13" t="str">
        <f t="shared" si="6"/>
        <v>L4</v>
      </c>
      <c r="E71" s="13" t="str">
        <f t="shared" si="7"/>
        <v>L2</v>
      </c>
      <c r="F71" s="28">
        <f>INDEX(Venues!$CE$21:$CE$124,MATCH('Group Schedule'!$C71,Venues!$CC$21:$CC$124,0))</f>
        <v>46</v>
      </c>
      <c r="G71" s="13" t="str">
        <f>VLOOKUP(D71,'2. Teilnehmer'!$D$2:$E$49,2)</f>
        <v>Panama</v>
      </c>
      <c r="H71" s="13" t="s">
        <v>199</v>
      </c>
      <c r="I71" s="13" t="str">
        <f>VLOOKUP(E71,'2. Teilnehmer'!$D$2:$E$49,2)</f>
        <v>Kroatien</v>
      </c>
      <c r="J71" t="str">
        <f>INDEX(Venues!$CD$21:$CD$124,MATCH('Group Schedule'!$C71,Venues!$CC$21:$CC$124,0))</f>
        <v>Toronto</v>
      </c>
      <c r="K71" s="38">
        <f>INDEX(Venues!$CF$21:$CF$124,MATCH('Group Schedule'!$C71,Venues!$CC$21:$CC$124,0))</f>
        <v>46197.041666666664</v>
      </c>
      <c r="L71" s="49">
        <f>INDEX(Venues!$CG$21:$CG$124,MATCH('Group Schedule'!$C71,Venues!$CC$21:$CC$124,0))</f>
        <v>46197.041666666664</v>
      </c>
      <c r="O71" s="15" t="s">
        <v>1753</v>
      </c>
    </row>
    <row r="72" spans="1:15" x14ac:dyDescent="0.2">
      <c r="A72" s="15" t="s">
        <v>1754</v>
      </c>
      <c r="B72" s="13">
        <f>B66</f>
        <v>3</v>
      </c>
      <c r="C72" s="13" t="s">
        <v>1755</v>
      </c>
      <c r="D72" s="13" t="str">
        <f t="shared" si="6"/>
        <v>L4</v>
      </c>
      <c r="E72" s="13" t="str">
        <f t="shared" si="7"/>
        <v>L1</v>
      </c>
      <c r="F72" s="28">
        <f>INDEX(Venues!$CE$21:$CE$124,MATCH('Group Schedule'!$C72,Venues!$CC$21:$CC$124,0))</f>
        <v>67</v>
      </c>
      <c r="G72" s="13" t="str">
        <f>VLOOKUP(D72,'2. Teilnehmer'!$D$2:$E$49,2)</f>
        <v>Panama</v>
      </c>
      <c r="H72" s="13" t="s">
        <v>199</v>
      </c>
      <c r="I72" s="13" t="str">
        <f>VLOOKUP(E72,'2. Teilnehmer'!$D$2:$E$49,2)</f>
        <v>England</v>
      </c>
      <c r="J72" t="str">
        <f>INDEX(Venues!$CD$21:$CD$124,MATCH('Group Schedule'!$C72,Venues!$CC$21:$CC$124,0))</f>
        <v>New York New Jersey</v>
      </c>
      <c r="K72" s="38">
        <f>INDEX(Venues!$CF$21:$CF$124,MATCH('Group Schedule'!$C72,Venues!$CC$21:$CC$124,0))</f>
        <v>46200.958333333336</v>
      </c>
      <c r="L72" s="49">
        <f>INDEX(Venues!$CG$21:$CG$124,MATCH('Group Schedule'!$C72,Venues!$CC$21:$CC$124,0))</f>
        <v>46200.958333333336</v>
      </c>
      <c r="O72" s="15" t="s">
        <v>1754</v>
      </c>
    </row>
    <row r="73" spans="1:15" x14ac:dyDescent="0.2">
      <c r="A73" s="15" t="s">
        <v>1756</v>
      </c>
      <c r="B73" s="13">
        <f>B67</f>
        <v>3</v>
      </c>
      <c r="C73" s="13" t="s">
        <v>1757</v>
      </c>
      <c r="D73" s="13" t="str">
        <f t="shared" si="6"/>
        <v>L2</v>
      </c>
      <c r="E73" s="13" t="str">
        <f t="shared" si="7"/>
        <v>L3</v>
      </c>
      <c r="F73" s="28">
        <f>INDEX(Venues!$CE$21:$CE$124,MATCH('Group Schedule'!$C73,Venues!$CC$21:$CC$124,0))</f>
        <v>68</v>
      </c>
      <c r="G73" s="13" t="str">
        <f>VLOOKUP(D73,'2. Teilnehmer'!$D$2:$E$49,2)</f>
        <v>Kroatien</v>
      </c>
      <c r="H73" s="13" t="s">
        <v>199</v>
      </c>
      <c r="I73" s="13" t="str">
        <f>VLOOKUP(E73,'2. Teilnehmer'!$D$2:$E$49,2)</f>
        <v>Ghana</v>
      </c>
      <c r="J73" t="str">
        <f>INDEX(Venues!$CD$21:$CD$124,MATCH('Group Schedule'!$C73,Venues!$CC$21:$CC$124,0))</f>
        <v>Philadephia</v>
      </c>
      <c r="K73" s="38">
        <f>INDEX(Venues!$CF$21:$CF$124,MATCH('Group Schedule'!$C73,Venues!$CC$21:$CC$124,0))</f>
        <v>46200.958333333336</v>
      </c>
      <c r="L73" s="49">
        <f>INDEX(Venues!$CG$21:$CG$124,MATCH('Group Schedule'!$C73,Venues!$CC$21:$CC$124,0))</f>
        <v>46200.958333333336</v>
      </c>
      <c r="O73" s="15" t="s">
        <v>1756</v>
      </c>
    </row>
    <row r="74" spans="1:15" x14ac:dyDescent="0.2">
      <c r="A74" s="39" t="s">
        <v>1758</v>
      </c>
    </row>
    <row r="75" spans="1:15" x14ac:dyDescent="0.2">
      <c r="A75" s="39" t="s">
        <v>1759</v>
      </c>
    </row>
    <row r="76" spans="1:15" x14ac:dyDescent="0.2">
      <c r="A76" s="39" t="s">
        <v>1760</v>
      </c>
    </row>
  </sheetData>
  <pageMargins left="0.7" right="0.7" top="0.75" bottom="0.75" header="0.3" footer="0.3"/>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ublished="0" codeName="Sheet20"/>
  <dimension ref="A1:CH336"/>
  <sheetViews>
    <sheetView topLeftCell="T82" workbookViewId="0">
      <selection activeCell="CH95" sqref="CH95"/>
    </sheetView>
  </sheetViews>
  <sheetFormatPr baseColWidth="10" defaultColWidth="8.83203125" defaultRowHeight="15" x14ac:dyDescent="0.2"/>
  <cols>
    <col min="1" max="1" width="8.5" bestFit="1" customWidth="1"/>
    <col min="2" max="2" width="21.1640625" bestFit="1" customWidth="1"/>
    <col min="3" max="3" width="3.33203125" bestFit="1" customWidth="1"/>
    <col min="4" max="4" width="6" bestFit="1" customWidth="1"/>
    <col min="5" max="5" width="2" bestFit="1" customWidth="1"/>
    <col min="6" max="6" width="6" bestFit="1" customWidth="1"/>
    <col min="7" max="7" width="2" bestFit="1" customWidth="1"/>
    <col min="8" max="8" width="3.33203125" bestFit="1" customWidth="1"/>
    <col min="9" max="9" width="3" bestFit="1" customWidth="1"/>
    <col min="10" max="10" width="3.33203125" bestFit="1" customWidth="1"/>
    <col min="11" max="11" width="3" bestFit="1" customWidth="1"/>
    <col min="12" max="12" width="3.33203125" bestFit="1" customWidth="1"/>
    <col min="13" max="13" width="3" bestFit="1" customWidth="1"/>
    <col min="14" max="14" width="3.33203125" bestFit="1" customWidth="1"/>
    <col min="15" max="15" width="3" bestFit="1" customWidth="1"/>
    <col min="16" max="16" width="3.33203125" bestFit="1" customWidth="1"/>
    <col min="17" max="17" width="3" bestFit="1" customWidth="1"/>
    <col min="18" max="18" width="3.33203125" bestFit="1" customWidth="1"/>
    <col min="19" max="19" width="3" bestFit="1" customWidth="1"/>
    <col min="20" max="20" width="3.33203125" bestFit="1" customWidth="1"/>
    <col min="21" max="21" width="3" bestFit="1" customWidth="1"/>
    <col min="22" max="22" width="3.33203125" bestFit="1" customWidth="1"/>
    <col min="23" max="23" width="3" bestFit="1" customWidth="1"/>
    <col min="24" max="24" width="3.33203125" bestFit="1" customWidth="1"/>
    <col min="25" max="25" width="3" bestFit="1" customWidth="1"/>
    <col min="26" max="26" width="3.33203125" bestFit="1" customWidth="1"/>
    <col min="27" max="27" width="3" bestFit="1" customWidth="1"/>
    <col min="28" max="28" width="3.33203125" bestFit="1" customWidth="1"/>
    <col min="29" max="29" width="3" bestFit="1" customWidth="1"/>
    <col min="30" max="30" width="3.33203125" bestFit="1" customWidth="1"/>
    <col min="31" max="31" width="3" bestFit="1" customWidth="1"/>
    <col min="32" max="32" width="3.33203125" bestFit="1" customWidth="1"/>
    <col min="33" max="33" width="3" bestFit="1" customWidth="1"/>
    <col min="34" max="34" width="3.33203125" bestFit="1" customWidth="1"/>
    <col min="35" max="35" width="3" bestFit="1" customWidth="1"/>
    <col min="36" max="36" width="3.33203125" bestFit="1" customWidth="1"/>
    <col min="37" max="37" width="2" bestFit="1" customWidth="1"/>
    <col min="38" max="38" width="3.33203125" bestFit="1" customWidth="1"/>
    <col min="39" max="39" width="2" bestFit="1" customWidth="1"/>
    <col min="40" max="40" width="3.33203125" bestFit="1" customWidth="1"/>
    <col min="41" max="41" width="2" bestFit="1" customWidth="1"/>
    <col min="42" max="42" width="3.33203125" bestFit="1" customWidth="1"/>
    <col min="43" max="43" width="2" bestFit="1" customWidth="1"/>
    <col min="44" max="44" width="3.33203125" bestFit="1" customWidth="1"/>
    <col min="45" max="45" width="2" bestFit="1" customWidth="1"/>
    <col min="46" max="46" width="3.33203125" bestFit="1" customWidth="1"/>
    <col min="47" max="47" width="2" bestFit="1" customWidth="1"/>
    <col min="48" max="48" width="3.33203125" bestFit="1" customWidth="1"/>
    <col min="49" max="49" width="2" bestFit="1" customWidth="1"/>
    <col min="50" max="50" width="3.33203125" bestFit="1" customWidth="1"/>
    <col min="51" max="51" width="2" bestFit="1" customWidth="1"/>
    <col min="52" max="52" width="3.33203125" bestFit="1" customWidth="1"/>
    <col min="53" max="53" width="2" bestFit="1" customWidth="1"/>
    <col min="54" max="54" width="3.33203125" bestFit="1" customWidth="1"/>
    <col min="55" max="55" width="2" bestFit="1" customWidth="1"/>
    <col min="56" max="56" width="3.33203125" bestFit="1" customWidth="1"/>
    <col min="57" max="57" width="2" bestFit="1" customWidth="1"/>
    <col min="58" max="58" width="3.33203125" bestFit="1" customWidth="1"/>
    <col min="59" max="59" width="2" bestFit="1" customWidth="1"/>
    <col min="60" max="60" width="3.33203125" bestFit="1" customWidth="1"/>
    <col min="61" max="61" width="2" bestFit="1" customWidth="1"/>
    <col min="62" max="62" width="3.33203125" bestFit="1" customWidth="1"/>
    <col min="63" max="63" width="2" bestFit="1" customWidth="1"/>
    <col min="64" max="64" width="3.33203125" bestFit="1" customWidth="1"/>
    <col min="65" max="65" width="2" bestFit="1" customWidth="1"/>
    <col min="66" max="66" width="3.33203125" bestFit="1" customWidth="1"/>
    <col min="67" max="67" width="2" bestFit="1" customWidth="1"/>
    <col min="68" max="68" width="3.33203125" bestFit="1" customWidth="1"/>
    <col min="69" max="69" width="2" bestFit="1" customWidth="1"/>
    <col min="70" max="70" width="3.33203125" bestFit="1" customWidth="1"/>
    <col min="71" max="71" width="2" bestFit="1" customWidth="1"/>
    <col min="72" max="72" width="3.33203125" bestFit="1" customWidth="1"/>
    <col min="73" max="73" width="2" bestFit="1" customWidth="1"/>
    <col min="74" max="74" width="3.33203125" bestFit="1" customWidth="1"/>
    <col min="75" max="75" width="2" bestFit="1" customWidth="1"/>
    <col min="76" max="76" width="3.33203125" bestFit="1" customWidth="1"/>
    <col min="77" max="77" width="2" bestFit="1" customWidth="1"/>
    <col min="78" max="78" width="3.33203125" bestFit="1" customWidth="1"/>
    <col min="79" max="79" width="2" bestFit="1" customWidth="1"/>
    <col min="80" max="80" width="3.33203125" bestFit="1" customWidth="1"/>
    <col min="81" max="81" width="13.5" bestFit="1" customWidth="1"/>
    <col min="82" max="82" width="21.1640625" bestFit="1" customWidth="1"/>
    <col min="83" max="83" width="9.5" bestFit="1" customWidth="1"/>
    <col min="84" max="84" width="10.6640625" bestFit="1" customWidth="1"/>
    <col min="85" max="85" width="10.33203125" bestFit="1" customWidth="1"/>
    <col min="86" max="86" width="21.1640625" bestFit="1" customWidth="1"/>
  </cols>
  <sheetData>
    <row r="1" spans="1:81" s="12" customFormat="1" ht="76.5" customHeight="1" x14ac:dyDescent="0.2">
      <c r="A1" s="17" t="s">
        <v>1761</v>
      </c>
      <c r="B1" s="18" t="s">
        <v>1762</v>
      </c>
      <c r="C1" s="1008">
        <v>46184</v>
      </c>
      <c r="D1" s="1005"/>
      <c r="E1" s="1004">
        <f>C1+1</f>
        <v>46185</v>
      </c>
      <c r="F1" s="1005"/>
      <c r="G1" s="1004">
        <f>E1+1</f>
        <v>46186</v>
      </c>
      <c r="H1" s="1005"/>
      <c r="I1" s="1004">
        <f>G1+1</f>
        <v>46187</v>
      </c>
      <c r="J1" s="1005"/>
      <c r="K1" s="1004">
        <f>I1+1</f>
        <v>46188</v>
      </c>
      <c r="L1" s="1005"/>
      <c r="M1" s="1004">
        <f>K1+1</f>
        <v>46189</v>
      </c>
      <c r="N1" s="1005"/>
      <c r="O1" s="1004">
        <f>M1+1</f>
        <v>46190</v>
      </c>
      <c r="P1" s="1005"/>
      <c r="Q1" s="1004">
        <f>O1+1</f>
        <v>46191</v>
      </c>
      <c r="R1" s="1005"/>
      <c r="S1" s="1004">
        <f>Q1+1</f>
        <v>46192</v>
      </c>
      <c r="T1" s="1005"/>
      <c r="U1" s="1004">
        <f>S1+1</f>
        <v>46193</v>
      </c>
      <c r="V1" s="1005"/>
      <c r="W1" s="1004">
        <f>U1+1</f>
        <v>46194</v>
      </c>
      <c r="X1" s="1005"/>
      <c r="Y1" s="1004">
        <f>W1+1</f>
        <v>46195</v>
      </c>
      <c r="Z1" s="1005"/>
      <c r="AA1" s="1004">
        <f>Y1+1</f>
        <v>46196</v>
      </c>
      <c r="AB1" s="1005"/>
      <c r="AC1" s="1004">
        <f>AA1+1</f>
        <v>46197</v>
      </c>
      <c r="AD1" s="1005"/>
      <c r="AE1" s="1004">
        <f>AC1+1</f>
        <v>46198</v>
      </c>
      <c r="AF1" s="1005"/>
      <c r="AG1" s="1004">
        <f>AE1+1</f>
        <v>46199</v>
      </c>
      <c r="AH1" s="1005"/>
      <c r="AI1" s="1004">
        <f>AG1+1</f>
        <v>46200</v>
      </c>
      <c r="AJ1" s="1005"/>
      <c r="AK1" s="1004">
        <f>AI1+1</f>
        <v>46201</v>
      </c>
      <c r="AL1" s="1005"/>
      <c r="AM1" s="1004">
        <f>AK1+1</f>
        <v>46202</v>
      </c>
      <c r="AN1" s="1005"/>
      <c r="AO1" s="1004">
        <f>AM1+1</f>
        <v>46203</v>
      </c>
      <c r="AP1" s="1005"/>
      <c r="AQ1" s="1004">
        <f>AO1+1</f>
        <v>46204</v>
      </c>
      <c r="AR1" s="1005"/>
      <c r="AS1" s="1004">
        <f>AQ1+1</f>
        <v>46205</v>
      </c>
      <c r="AT1" s="1005"/>
      <c r="AU1" s="1004">
        <f>AS1+1</f>
        <v>46206</v>
      </c>
      <c r="AV1" s="1005"/>
      <c r="AW1" s="1004">
        <f>AU1+1</f>
        <v>46207</v>
      </c>
      <c r="AX1" s="1005"/>
      <c r="AY1" s="1004">
        <f>AW1+1</f>
        <v>46208</v>
      </c>
      <c r="AZ1" s="1005"/>
      <c r="BA1" s="1004">
        <f>AY1+1</f>
        <v>46209</v>
      </c>
      <c r="BB1" s="1005"/>
      <c r="BC1" s="1004">
        <f>BA1+1</f>
        <v>46210</v>
      </c>
      <c r="BD1" s="1005"/>
      <c r="BE1" s="1004">
        <f>BC1+1</f>
        <v>46211</v>
      </c>
      <c r="BF1" s="1005"/>
      <c r="BG1" s="1004">
        <f>BE1+1</f>
        <v>46212</v>
      </c>
      <c r="BH1" s="1005"/>
      <c r="BI1" s="1004">
        <f>BG1+1</f>
        <v>46213</v>
      </c>
      <c r="BJ1" s="1005"/>
      <c r="BK1" s="1004">
        <f>BI1+1</f>
        <v>46214</v>
      </c>
      <c r="BL1" s="1005"/>
      <c r="BM1" s="1004">
        <f>BK1+1</f>
        <v>46215</v>
      </c>
      <c r="BN1" s="1005"/>
      <c r="BO1" s="1004">
        <f>BM1+1</f>
        <v>46216</v>
      </c>
      <c r="BP1" s="1005"/>
      <c r="BQ1" s="1004">
        <f>BO1+1</f>
        <v>46217</v>
      </c>
      <c r="BR1" s="1005"/>
      <c r="BS1" s="1004">
        <f>BQ1+1</f>
        <v>46218</v>
      </c>
      <c r="BT1" s="1005"/>
      <c r="BU1" s="1004">
        <f>BS1+1</f>
        <v>46219</v>
      </c>
      <c r="BV1" s="1005"/>
      <c r="BW1" s="1004">
        <f>BU1+1</f>
        <v>46220</v>
      </c>
      <c r="BX1" s="1005"/>
      <c r="BY1" s="1004">
        <f>BW1+1</f>
        <v>46221</v>
      </c>
      <c r="BZ1" s="1005"/>
      <c r="CA1" s="1006">
        <f>BY1+1</f>
        <v>46222</v>
      </c>
      <c r="CB1" s="1007"/>
      <c r="CC1" s="16"/>
    </row>
    <row r="2" spans="1:81" x14ac:dyDescent="0.2">
      <c r="A2" s="25" t="s">
        <v>1763</v>
      </c>
      <c r="B2" s="9" t="s">
        <v>1764</v>
      </c>
      <c r="C2" s="19"/>
      <c r="D2" s="20"/>
      <c r="E2" s="19"/>
      <c r="F2" s="20"/>
      <c r="G2" s="19">
        <v>6</v>
      </c>
      <c r="H2" s="20" t="s">
        <v>60</v>
      </c>
      <c r="I2" s="19"/>
      <c r="J2" s="20"/>
      <c r="K2" s="19"/>
      <c r="L2" s="20"/>
      <c r="M2" s="19"/>
      <c r="N2" s="20"/>
      <c r="O2" s="19"/>
      <c r="P2" s="20"/>
      <c r="Q2" s="542">
        <v>27</v>
      </c>
      <c r="R2" s="543" t="s">
        <v>36</v>
      </c>
      <c r="S2" s="19"/>
      <c r="T2" s="20"/>
      <c r="U2" s="19"/>
      <c r="V2" s="20"/>
      <c r="W2" s="19">
        <v>40</v>
      </c>
      <c r="X2" s="20" t="s">
        <v>113</v>
      </c>
      <c r="Y2" s="19"/>
      <c r="Z2" s="20"/>
      <c r="AA2" s="19"/>
      <c r="AB2" s="20"/>
      <c r="AC2" s="19">
        <v>51</v>
      </c>
      <c r="AD2" s="20" t="s">
        <v>1675</v>
      </c>
      <c r="AE2" s="19"/>
      <c r="AF2" s="20"/>
      <c r="AG2" s="19">
        <v>64</v>
      </c>
      <c r="AH2" s="20" t="s">
        <v>1717</v>
      </c>
      <c r="AI2" s="19"/>
      <c r="AJ2" s="20"/>
      <c r="AK2" s="19"/>
      <c r="AL2" s="20"/>
      <c r="AM2" s="19"/>
      <c r="AN2" s="20"/>
      <c r="AO2" s="19"/>
      <c r="AP2" s="20"/>
      <c r="AQ2" s="19"/>
      <c r="AR2" s="20"/>
      <c r="AS2" s="19"/>
      <c r="AT2" s="20"/>
      <c r="AU2" s="19"/>
      <c r="AV2" s="20"/>
      <c r="AW2" s="19"/>
      <c r="AX2" s="20"/>
      <c r="AY2" s="19"/>
      <c r="AZ2" s="20"/>
      <c r="BA2" s="19"/>
      <c r="BB2" s="20"/>
      <c r="BC2" s="19"/>
      <c r="BD2" s="20"/>
      <c r="BE2" s="19"/>
      <c r="BF2" s="20"/>
      <c r="BG2" s="19"/>
      <c r="BH2" s="20"/>
      <c r="BI2" s="19"/>
      <c r="BJ2" s="20"/>
      <c r="BK2" s="19"/>
      <c r="BL2" s="20"/>
      <c r="BM2" s="19"/>
      <c r="BN2" s="20"/>
      <c r="BO2" s="19"/>
      <c r="BP2" s="20"/>
      <c r="BQ2" s="19"/>
      <c r="BR2" s="20"/>
      <c r="BS2" s="19"/>
      <c r="BT2" s="20"/>
      <c r="BU2" s="19"/>
      <c r="BV2" s="20"/>
      <c r="BW2" s="19"/>
      <c r="BX2" s="20"/>
      <c r="BY2" s="19"/>
      <c r="BZ2" s="20"/>
      <c r="CA2" s="19"/>
      <c r="CB2" s="21"/>
    </row>
    <row r="3" spans="1:81" x14ac:dyDescent="0.2">
      <c r="A3" s="25" t="s">
        <v>1763</v>
      </c>
      <c r="B3" s="9" t="s">
        <v>1765</v>
      </c>
      <c r="C3" s="19"/>
      <c r="D3" s="20"/>
      <c r="E3" s="19"/>
      <c r="F3" s="20"/>
      <c r="G3" s="19"/>
      <c r="H3" s="20"/>
      <c r="I3" s="19"/>
      <c r="J3" s="20"/>
      <c r="K3" s="19">
        <v>16</v>
      </c>
      <c r="L3" s="20" t="s">
        <v>106</v>
      </c>
      <c r="M3" s="19"/>
      <c r="N3" s="20"/>
      <c r="O3" s="19"/>
      <c r="P3" s="20"/>
      <c r="Q3" s="19"/>
      <c r="R3" s="20"/>
      <c r="S3" s="542">
        <v>32</v>
      </c>
      <c r="T3" s="543" t="s">
        <v>68</v>
      </c>
      <c r="U3" s="19"/>
      <c r="V3" s="20"/>
      <c r="W3" s="19"/>
      <c r="X3" s="20"/>
      <c r="Y3" s="19"/>
      <c r="Z3" s="20"/>
      <c r="AA3" s="19"/>
      <c r="AB3" s="20"/>
      <c r="AC3" s="19">
        <v>52</v>
      </c>
      <c r="AD3" s="20" t="s">
        <v>1677</v>
      </c>
      <c r="AE3" s="19"/>
      <c r="AF3" s="20"/>
      <c r="AG3" s="19">
        <v>63</v>
      </c>
      <c r="AH3" s="20" t="s">
        <v>1715</v>
      </c>
      <c r="AI3" s="19"/>
      <c r="AJ3" s="20"/>
      <c r="AK3" s="19"/>
      <c r="AL3" s="20"/>
      <c r="AM3" s="19"/>
      <c r="AN3" s="20"/>
      <c r="AO3" s="19"/>
      <c r="AP3" s="20"/>
      <c r="AQ3" s="19"/>
      <c r="AR3" s="20"/>
      <c r="AS3" s="19"/>
      <c r="AT3" s="20"/>
      <c r="AU3" s="19"/>
      <c r="AV3" s="20"/>
      <c r="AW3" s="19"/>
      <c r="AX3" s="20"/>
      <c r="AY3" s="19"/>
      <c r="AZ3" s="20"/>
      <c r="BA3" s="19"/>
      <c r="BB3" s="20"/>
      <c r="BC3" s="19"/>
      <c r="BD3" s="20"/>
      <c r="BE3" s="19"/>
      <c r="BF3" s="20"/>
      <c r="BG3" s="19"/>
      <c r="BH3" s="20"/>
      <c r="BI3" s="19"/>
      <c r="BJ3" s="20"/>
      <c r="BK3" s="19"/>
      <c r="BL3" s="20"/>
      <c r="BM3" s="19"/>
      <c r="BN3" s="20"/>
      <c r="BO3" s="19"/>
      <c r="BP3" s="20"/>
      <c r="BQ3" s="19"/>
      <c r="BR3" s="20"/>
      <c r="BS3" s="19"/>
      <c r="BT3" s="20"/>
      <c r="BU3" s="19"/>
      <c r="BV3" s="20"/>
      <c r="BW3" s="19"/>
      <c r="BX3" s="20"/>
      <c r="BY3" s="19"/>
      <c r="BZ3" s="20"/>
      <c r="CA3" s="19"/>
      <c r="CB3" s="21"/>
    </row>
    <row r="4" spans="1:81" x14ac:dyDescent="0.2">
      <c r="A4" s="25" t="s">
        <v>1763</v>
      </c>
      <c r="B4" s="9" t="s">
        <v>1766</v>
      </c>
      <c r="C4" s="19"/>
      <c r="D4" s="20"/>
      <c r="E4" s="19"/>
      <c r="F4" s="20"/>
      <c r="G4" s="19">
        <v>8</v>
      </c>
      <c r="H4" s="20" t="s">
        <v>27</v>
      </c>
      <c r="I4" s="19"/>
      <c r="J4" s="20"/>
      <c r="K4" s="19"/>
      <c r="L4" s="20"/>
      <c r="M4" s="19">
        <v>20</v>
      </c>
      <c r="N4" s="20" t="s">
        <v>148</v>
      </c>
      <c r="O4" s="19"/>
      <c r="P4" s="20"/>
      <c r="Q4" s="19"/>
      <c r="R4" s="20"/>
      <c r="S4" s="542">
        <v>31</v>
      </c>
      <c r="T4" s="543" t="s">
        <v>63</v>
      </c>
      <c r="U4" s="19"/>
      <c r="V4" s="20"/>
      <c r="W4" s="19"/>
      <c r="X4" s="20"/>
      <c r="Y4" s="19">
        <v>44</v>
      </c>
      <c r="Z4" s="20" t="s">
        <v>155</v>
      </c>
      <c r="AA4" s="19"/>
      <c r="AB4" s="20"/>
      <c r="AC4" s="19"/>
      <c r="AD4" s="20"/>
      <c r="AE4" s="19">
        <v>60</v>
      </c>
      <c r="AF4" s="20" t="s">
        <v>1693</v>
      </c>
      <c r="AG4" s="19"/>
      <c r="AH4" s="20"/>
      <c r="AI4" s="19"/>
      <c r="AJ4" s="20"/>
      <c r="AK4" s="19"/>
      <c r="AL4" s="20"/>
      <c r="AM4" s="19"/>
      <c r="AN4" s="20"/>
      <c r="AO4" s="19"/>
      <c r="AP4" s="20"/>
      <c r="AQ4" s="19"/>
      <c r="AR4" s="20"/>
      <c r="AS4" s="19"/>
      <c r="AT4" s="20"/>
      <c r="AU4" s="19"/>
      <c r="AV4" s="20"/>
      <c r="AW4" s="19"/>
      <c r="AX4" s="20"/>
      <c r="AY4" s="19"/>
      <c r="AZ4" s="20"/>
      <c r="BA4" s="19"/>
      <c r="BB4" s="20"/>
      <c r="BC4" s="19"/>
      <c r="BD4" s="20"/>
      <c r="BE4" s="19"/>
      <c r="BF4" s="20"/>
      <c r="BG4" s="19"/>
      <c r="BH4" s="20"/>
      <c r="BI4" s="19"/>
      <c r="BJ4" s="20"/>
      <c r="BK4" s="19"/>
      <c r="BL4" s="20"/>
      <c r="BM4" s="19"/>
      <c r="BN4" s="20"/>
      <c r="BO4" s="19"/>
      <c r="BP4" s="20"/>
      <c r="BQ4" s="19"/>
      <c r="BR4" s="20"/>
      <c r="BS4" s="19"/>
      <c r="BT4" s="20"/>
      <c r="BU4" s="19"/>
      <c r="BV4" s="20"/>
      <c r="BW4" s="19"/>
      <c r="BX4" s="20"/>
      <c r="BY4" s="19"/>
      <c r="BZ4" s="20"/>
      <c r="CA4" s="19"/>
      <c r="CB4" s="21"/>
    </row>
    <row r="5" spans="1:81" x14ac:dyDescent="0.2">
      <c r="A5" s="25" t="s">
        <v>1763</v>
      </c>
      <c r="B5" s="9" t="s">
        <v>1767</v>
      </c>
      <c r="C5" s="19"/>
      <c r="D5" s="20"/>
      <c r="E5" s="19">
        <v>4</v>
      </c>
      <c r="F5" s="20" t="s">
        <v>56</v>
      </c>
      <c r="G5" s="19"/>
      <c r="H5" s="20"/>
      <c r="I5" s="19"/>
      <c r="J5" s="20"/>
      <c r="K5" s="19">
        <v>15</v>
      </c>
      <c r="L5" s="20" t="s">
        <v>102</v>
      </c>
      <c r="M5" s="19"/>
      <c r="N5" s="20"/>
      <c r="O5" s="19"/>
      <c r="P5" s="20"/>
      <c r="Q5" s="542">
        <v>26</v>
      </c>
      <c r="R5" s="543" t="s">
        <v>31</v>
      </c>
      <c r="S5" s="19"/>
      <c r="T5" s="20"/>
      <c r="U5" s="19"/>
      <c r="V5" s="20"/>
      <c r="W5" s="19">
        <v>39</v>
      </c>
      <c r="X5" s="20" t="s">
        <v>109</v>
      </c>
      <c r="Y5" s="19"/>
      <c r="Z5" s="20"/>
      <c r="AA5" s="19"/>
      <c r="AB5" s="20"/>
      <c r="AC5" s="19"/>
      <c r="AD5" s="20"/>
      <c r="AE5" s="19">
        <v>59</v>
      </c>
      <c r="AF5" s="20" t="s">
        <v>1691</v>
      </c>
      <c r="AG5" s="19"/>
      <c r="AH5" s="20"/>
      <c r="AI5" s="19"/>
      <c r="AJ5" s="20"/>
      <c r="AK5" s="19"/>
      <c r="AL5" s="20"/>
      <c r="AM5" s="19"/>
      <c r="AN5" s="20"/>
      <c r="AO5" s="19"/>
      <c r="AP5" s="20"/>
      <c r="AQ5" s="19"/>
      <c r="AR5" s="20"/>
      <c r="AS5" s="19"/>
      <c r="AT5" s="20"/>
      <c r="AU5" s="19"/>
      <c r="AV5" s="20"/>
      <c r="AW5" s="19"/>
      <c r="AX5" s="20"/>
      <c r="AY5" s="19"/>
      <c r="AZ5" s="20"/>
      <c r="BA5" s="19"/>
      <c r="BB5" s="20"/>
      <c r="BC5" s="19"/>
      <c r="BD5" s="20"/>
      <c r="BE5" s="19"/>
      <c r="BF5" s="20"/>
      <c r="BG5" s="19"/>
      <c r="BH5" s="20"/>
      <c r="BI5" s="19"/>
      <c r="BJ5" s="20"/>
      <c r="BK5" s="19"/>
      <c r="BL5" s="20"/>
      <c r="BM5" s="19"/>
      <c r="BN5" s="20"/>
      <c r="BO5" s="19"/>
      <c r="BP5" s="20"/>
      <c r="BQ5" s="19"/>
      <c r="BR5" s="20"/>
      <c r="BS5" s="19"/>
      <c r="BT5" s="20"/>
      <c r="BU5" s="19"/>
      <c r="BV5" s="20"/>
      <c r="BW5" s="19"/>
      <c r="BX5" s="20"/>
      <c r="BY5" s="19"/>
      <c r="BZ5" s="20"/>
      <c r="CA5" s="19"/>
      <c r="CB5" s="21"/>
    </row>
    <row r="6" spans="1:81" x14ac:dyDescent="0.2">
      <c r="A6" s="25" t="s">
        <v>1768</v>
      </c>
      <c r="B6" s="9" t="s">
        <v>1769</v>
      </c>
      <c r="C6" s="19">
        <v>2</v>
      </c>
      <c r="D6" s="20" t="s">
        <v>11</v>
      </c>
      <c r="E6" s="19"/>
      <c r="F6" s="20"/>
      <c r="G6" s="19"/>
      <c r="H6" s="20"/>
      <c r="I6" s="19"/>
      <c r="J6" s="20"/>
      <c r="K6" s="19"/>
      <c r="L6" s="20"/>
      <c r="M6" s="19"/>
      <c r="N6" s="20"/>
      <c r="O6" s="19"/>
      <c r="P6" s="20"/>
      <c r="Q6" s="542">
        <v>28</v>
      </c>
      <c r="R6" s="543" t="s">
        <v>19</v>
      </c>
      <c r="S6" s="19"/>
      <c r="T6" s="20"/>
      <c r="U6" s="19"/>
      <c r="V6" s="20"/>
      <c r="W6" s="19"/>
      <c r="X6" s="20"/>
      <c r="Y6" s="19"/>
      <c r="Z6" s="20"/>
      <c r="AA6" s="19">
        <v>48</v>
      </c>
      <c r="AB6" s="20" t="s">
        <v>168</v>
      </c>
      <c r="AC6" s="19"/>
      <c r="AD6" s="20"/>
      <c r="AE6" s="19"/>
      <c r="AF6" s="20"/>
      <c r="AG6" s="19">
        <v>66</v>
      </c>
      <c r="AH6" s="20" t="s">
        <v>1725</v>
      </c>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0"/>
      <c r="BK6" s="19"/>
      <c r="BL6" s="20"/>
      <c r="BM6" s="19"/>
      <c r="BN6" s="20"/>
      <c r="BO6" s="19"/>
      <c r="BP6" s="20"/>
      <c r="BQ6" s="19"/>
      <c r="BR6" s="20"/>
      <c r="BS6" s="19"/>
      <c r="BT6" s="20"/>
      <c r="BU6" s="19"/>
      <c r="BV6" s="20"/>
      <c r="BW6" s="19"/>
      <c r="BX6" s="20"/>
      <c r="BY6" s="19"/>
      <c r="BZ6" s="20"/>
      <c r="CA6" s="19"/>
      <c r="CB6" s="21"/>
    </row>
    <row r="7" spans="1:81" x14ac:dyDescent="0.2">
      <c r="A7" s="25" t="s">
        <v>1768</v>
      </c>
      <c r="B7" s="9" t="s">
        <v>1770</v>
      </c>
      <c r="C7" s="19">
        <v>1</v>
      </c>
      <c r="D7" s="20" t="s">
        <v>7</v>
      </c>
      <c r="E7" s="19"/>
      <c r="F7" s="20"/>
      <c r="G7" s="19"/>
      <c r="H7" s="20"/>
      <c r="I7" s="19"/>
      <c r="J7" s="20"/>
      <c r="K7" s="19"/>
      <c r="L7" s="20"/>
      <c r="M7" s="19"/>
      <c r="N7" s="20"/>
      <c r="O7" s="19">
        <v>24</v>
      </c>
      <c r="P7" s="20" t="s">
        <v>161</v>
      </c>
      <c r="Q7" s="19"/>
      <c r="R7" s="20"/>
      <c r="S7" s="19"/>
      <c r="T7" s="20"/>
      <c r="U7" s="19"/>
      <c r="V7" s="20"/>
      <c r="W7" s="19"/>
      <c r="X7" s="20"/>
      <c r="Y7" s="19"/>
      <c r="Z7" s="20"/>
      <c r="AA7" s="19"/>
      <c r="AB7" s="20"/>
      <c r="AC7" s="19">
        <v>53</v>
      </c>
      <c r="AD7" s="20" t="s">
        <v>1667</v>
      </c>
      <c r="AE7" s="19"/>
      <c r="AF7" s="20"/>
      <c r="AG7" s="19"/>
      <c r="AH7" s="20"/>
      <c r="AI7" s="19"/>
      <c r="AJ7" s="20"/>
      <c r="AK7" s="19"/>
      <c r="AL7" s="20"/>
      <c r="AM7" s="19"/>
      <c r="AN7" s="20"/>
      <c r="AO7" s="19"/>
      <c r="AP7" s="20"/>
      <c r="AQ7" s="19"/>
      <c r="AR7" s="20"/>
      <c r="AS7" s="19"/>
      <c r="AT7" s="20"/>
      <c r="AU7" s="19"/>
      <c r="AV7" s="20"/>
      <c r="AW7" s="19"/>
      <c r="AX7" s="20"/>
      <c r="AY7" s="19"/>
      <c r="AZ7" s="20"/>
      <c r="BA7" s="19"/>
      <c r="BB7" s="20"/>
      <c r="BC7" s="19"/>
      <c r="BD7" s="20"/>
      <c r="BE7" s="19"/>
      <c r="BF7" s="20"/>
      <c r="BG7" s="19"/>
      <c r="BH7" s="20"/>
      <c r="BI7" s="19"/>
      <c r="BJ7" s="20"/>
      <c r="BK7" s="19"/>
      <c r="BL7" s="20"/>
      <c r="BM7" s="19"/>
      <c r="BN7" s="20"/>
      <c r="BO7" s="19"/>
      <c r="BP7" s="20"/>
      <c r="BQ7" s="19"/>
      <c r="BR7" s="20"/>
      <c r="BS7" s="19"/>
      <c r="BT7" s="20"/>
      <c r="BU7" s="19"/>
      <c r="BV7" s="20"/>
      <c r="BW7" s="19"/>
      <c r="BX7" s="20"/>
      <c r="BY7" s="19"/>
      <c r="BZ7" s="20"/>
      <c r="CA7" s="19"/>
      <c r="CB7" s="21"/>
    </row>
    <row r="8" spans="1:81" x14ac:dyDescent="0.2">
      <c r="A8" s="25" t="s">
        <v>1768</v>
      </c>
      <c r="B8" s="9" t="s">
        <v>1771</v>
      </c>
      <c r="C8" s="19"/>
      <c r="D8" s="20"/>
      <c r="E8" s="19"/>
      <c r="F8" s="20"/>
      <c r="G8" s="19"/>
      <c r="H8" s="20"/>
      <c r="I8" s="19">
        <v>12</v>
      </c>
      <c r="J8" s="20" t="s">
        <v>91</v>
      </c>
      <c r="K8" s="19"/>
      <c r="L8" s="20"/>
      <c r="M8" s="19"/>
      <c r="N8" s="20"/>
      <c r="O8" s="19"/>
      <c r="P8" s="20"/>
      <c r="Q8" s="19"/>
      <c r="R8" s="20"/>
      <c r="S8" s="19"/>
      <c r="T8" s="20"/>
      <c r="U8" s="19">
        <v>36</v>
      </c>
      <c r="V8" s="20" t="s">
        <v>98</v>
      </c>
      <c r="W8" s="19"/>
      <c r="X8" s="20"/>
      <c r="Y8" s="19"/>
      <c r="Z8" s="20"/>
      <c r="AA8" s="19"/>
      <c r="AB8" s="20"/>
      <c r="AC8" s="19">
        <v>54</v>
      </c>
      <c r="AD8" s="20" t="s">
        <v>1669</v>
      </c>
      <c r="AE8" s="19"/>
      <c r="AF8" s="20"/>
      <c r="AG8" s="19"/>
      <c r="AH8" s="20"/>
      <c r="AI8" s="19"/>
      <c r="AJ8" s="20"/>
      <c r="AK8" s="19"/>
      <c r="AL8" s="20"/>
      <c r="AM8" s="19"/>
      <c r="AN8" s="20"/>
      <c r="AO8" s="19"/>
      <c r="AP8" s="20"/>
      <c r="AQ8" s="19"/>
      <c r="AR8" s="20"/>
      <c r="AS8" s="19"/>
      <c r="AT8" s="20"/>
      <c r="AU8" s="19"/>
      <c r="AV8" s="20"/>
      <c r="AW8" s="19"/>
      <c r="AX8" s="20"/>
      <c r="AY8" s="19"/>
      <c r="AZ8" s="20"/>
      <c r="BA8" s="19"/>
      <c r="BB8" s="20"/>
      <c r="BC8" s="19"/>
      <c r="BD8" s="20"/>
      <c r="BE8" s="19"/>
      <c r="BF8" s="20"/>
      <c r="BG8" s="19"/>
      <c r="BH8" s="20"/>
      <c r="BI8" s="19"/>
      <c r="BJ8" s="20"/>
      <c r="BK8" s="19"/>
      <c r="BL8" s="20"/>
      <c r="BM8" s="19"/>
      <c r="BN8" s="20"/>
      <c r="BO8" s="19"/>
      <c r="BP8" s="20"/>
      <c r="BQ8" s="19"/>
      <c r="BR8" s="20"/>
      <c r="BS8" s="19"/>
      <c r="BT8" s="20"/>
      <c r="BU8" s="19"/>
      <c r="BV8" s="20"/>
      <c r="BW8" s="19"/>
      <c r="BX8" s="20"/>
      <c r="BY8" s="19"/>
      <c r="BZ8" s="20"/>
      <c r="CA8" s="19"/>
      <c r="CB8" s="21"/>
    </row>
    <row r="9" spans="1:81" x14ac:dyDescent="0.2">
      <c r="A9" s="25" t="s">
        <v>1768</v>
      </c>
      <c r="B9" s="9" t="s">
        <v>1772</v>
      </c>
      <c r="C9" s="19"/>
      <c r="D9" s="20"/>
      <c r="E9" s="19"/>
      <c r="F9" s="20"/>
      <c r="G9" s="19"/>
      <c r="H9" s="20"/>
      <c r="I9" s="19">
        <v>10</v>
      </c>
      <c r="J9" s="20" t="s">
        <v>76</v>
      </c>
      <c r="K9" s="19"/>
      <c r="L9" s="20"/>
      <c r="M9" s="19"/>
      <c r="N9" s="20"/>
      <c r="O9" s="19">
        <v>23</v>
      </c>
      <c r="P9" s="20" t="s">
        <v>158</v>
      </c>
      <c r="Q9" s="19"/>
      <c r="R9" s="20"/>
      <c r="S9" s="19"/>
      <c r="T9" s="20"/>
      <c r="U9" s="19">
        <v>35</v>
      </c>
      <c r="V9" s="20" t="s">
        <v>94</v>
      </c>
      <c r="W9" s="19"/>
      <c r="X9" s="20"/>
      <c r="Y9" s="19"/>
      <c r="Z9" s="20"/>
      <c r="AA9" s="19">
        <v>47</v>
      </c>
      <c r="AB9" s="20" t="s">
        <v>164</v>
      </c>
      <c r="AC9" s="19"/>
      <c r="AD9" s="20"/>
      <c r="AE9" s="19"/>
      <c r="AF9" s="20"/>
      <c r="AG9" s="19">
        <v>65</v>
      </c>
      <c r="AH9" s="20" t="s">
        <v>1723</v>
      </c>
      <c r="AI9" s="19"/>
      <c r="AJ9" s="20"/>
      <c r="AK9" s="19"/>
      <c r="AL9" s="20"/>
      <c r="AM9" s="19"/>
      <c r="AN9" s="20"/>
      <c r="AO9" s="19"/>
      <c r="AP9" s="20"/>
      <c r="AQ9" s="19"/>
      <c r="AR9" s="20"/>
      <c r="AS9" s="19"/>
      <c r="AT9" s="20"/>
      <c r="AU9" s="19"/>
      <c r="AV9" s="20"/>
      <c r="AW9" s="19"/>
      <c r="AX9" s="20"/>
      <c r="AY9" s="19"/>
      <c r="AZ9" s="20"/>
      <c r="BA9" s="19"/>
      <c r="BB9" s="20"/>
      <c r="BC9" s="19"/>
      <c r="BD9" s="20"/>
      <c r="BE9" s="19"/>
      <c r="BF9" s="20"/>
      <c r="BG9" s="19"/>
      <c r="BH9" s="20"/>
      <c r="BI9" s="19"/>
      <c r="BJ9" s="20"/>
      <c r="BK9" s="19"/>
      <c r="BL9" s="20"/>
      <c r="BM9" s="19"/>
      <c r="BN9" s="20"/>
      <c r="BO9" s="19"/>
      <c r="BP9" s="20"/>
      <c r="BQ9" s="19"/>
      <c r="BR9" s="20"/>
      <c r="BS9" s="19"/>
      <c r="BT9" s="20"/>
      <c r="BU9" s="19"/>
      <c r="BV9" s="20"/>
      <c r="BW9" s="19"/>
      <c r="BX9" s="20"/>
      <c r="BY9" s="19"/>
      <c r="BZ9" s="20"/>
      <c r="CA9" s="19"/>
      <c r="CB9" s="21"/>
    </row>
    <row r="10" spans="1:81" x14ac:dyDescent="0.2">
      <c r="A10" s="25" t="s">
        <v>1768</v>
      </c>
      <c r="B10" s="9" t="s">
        <v>1773</v>
      </c>
      <c r="C10" s="19"/>
      <c r="D10" s="20"/>
      <c r="E10" s="19"/>
      <c r="F10" s="20"/>
      <c r="G10" s="19"/>
      <c r="H10" s="20"/>
      <c r="I10" s="19">
        <v>11</v>
      </c>
      <c r="J10" s="20" t="s">
        <v>87</v>
      </c>
      <c r="K10" s="19"/>
      <c r="L10" s="20"/>
      <c r="M10" s="19"/>
      <c r="N10" s="20"/>
      <c r="O10" s="19">
        <v>22</v>
      </c>
      <c r="P10" s="20" t="s">
        <v>175</v>
      </c>
      <c r="Q10" s="19"/>
      <c r="R10" s="20"/>
      <c r="S10" s="19"/>
      <c r="T10" s="20"/>
      <c r="U10" s="19"/>
      <c r="V10" s="20"/>
      <c r="W10" s="19"/>
      <c r="X10" s="20"/>
      <c r="Y10" s="19">
        <v>43</v>
      </c>
      <c r="Z10" s="20" t="s">
        <v>151</v>
      </c>
      <c r="AA10" s="19"/>
      <c r="AB10" s="20"/>
      <c r="AC10" s="19"/>
      <c r="AD10" s="20"/>
      <c r="AE10" s="19">
        <v>57</v>
      </c>
      <c r="AF10" s="20" t="s">
        <v>1707</v>
      </c>
      <c r="AG10" s="19"/>
      <c r="AH10" s="20"/>
      <c r="AI10" s="19">
        <v>70</v>
      </c>
      <c r="AJ10" s="20" t="s">
        <v>1741</v>
      </c>
      <c r="AK10" s="19"/>
      <c r="AL10" s="20"/>
      <c r="AM10" s="19"/>
      <c r="AN10" s="20"/>
      <c r="AO10" s="19"/>
      <c r="AP10" s="20"/>
      <c r="AQ10" s="19"/>
      <c r="AR10" s="20"/>
      <c r="AS10" s="19"/>
      <c r="AT10" s="20"/>
      <c r="AU10" s="19"/>
      <c r="AV10" s="20"/>
      <c r="AW10" s="19"/>
      <c r="AX10" s="20"/>
      <c r="AY10" s="19"/>
      <c r="AZ10" s="20"/>
      <c r="BA10" s="19"/>
      <c r="BB10" s="20"/>
      <c r="BC10" s="19"/>
      <c r="BD10" s="20"/>
      <c r="BE10" s="19"/>
      <c r="BF10" s="20"/>
      <c r="BG10" s="19"/>
      <c r="BH10" s="20"/>
      <c r="BI10" s="19"/>
      <c r="BJ10" s="20"/>
      <c r="BK10" s="19"/>
      <c r="BL10" s="20"/>
      <c r="BM10" s="19"/>
      <c r="BN10" s="20"/>
      <c r="BO10" s="19"/>
      <c r="BP10" s="20"/>
      <c r="BQ10" s="19"/>
      <c r="BR10" s="20"/>
      <c r="BS10" s="19"/>
      <c r="BT10" s="20"/>
      <c r="BU10" s="19"/>
      <c r="BV10" s="20"/>
      <c r="BW10" s="19"/>
      <c r="BX10" s="20"/>
      <c r="BY10" s="19"/>
      <c r="BZ10" s="20"/>
      <c r="CA10" s="19"/>
      <c r="CB10" s="21"/>
    </row>
    <row r="11" spans="1:81" x14ac:dyDescent="0.2">
      <c r="A11" s="25" t="s">
        <v>1768</v>
      </c>
      <c r="B11" s="9" t="s">
        <v>1774</v>
      </c>
      <c r="C11" s="19"/>
      <c r="D11" s="20"/>
      <c r="E11" s="19"/>
      <c r="F11" s="20"/>
      <c r="G11" s="19"/>
      <c r="H11" s="20"/>
      <c r="I11" s="19"/>
      <c r="J11" s="20"/>
      <c r="K11" s="19"/>
      <c r="L11" s="20"/>
      <c r="M11" s="19">
        <v>19</v>
      </c>
      <c r="N11" s="20" t="s">
        <v>144</v>
      </c>
      <c r="O11" s="19"/>
      <c r="P11" s="20"/>
      <c r="Q11" s="19"/>
      <c r="R11" s="20"/>
      <c r="S11" s="19"/>
      <c r="T11" s="20"/>
      <c r="U11" s="19">
        <v>34</v>
      </c>
      <c r="V11" s="20" t="s">
        <v>83</v>
      </c>
      <c r="W11" s="19"/>
      <c r="X11" s="20"/>
      <c r="Y11" s="19"/>
      <c r="Z11" s="20"/>
      <c r="AA11" s="19"/>
      <c r="AB11" s="20"/>
      <c r="AC11" s="19"/>
      <c r="AD11" s="20"/>
      <c r="AE11" s="19">
        <v>58</v>
      </c>
      <c r="AF11" s="20" t="s">
        <v>1709</v>
      </c>
      <c r="AG11" s="19"/>
      <c r="AH11" s="20"/>
      <c r="AI11" s="19">
        <v>69</v>
      </c>
      <c r="AJ11" s="20" t="s">
        <v>1739</v>
      </c>
      <c r="AK11" s="19"/>
      <c r="AL11" s="20"/>
      <c r="AM11" s="19"/>
      <c r="AN11" s="20"/>
      <c r="AO11" s="19"/>
      <c r="AP11" s="20"/>
      <c r="AQ11" s="19"/>
      <c r="AR11" s="20"/>
      <c r="AS11" s="19"/>
      <c r="AT11" s="20"/>
      <c r="AU11" s="19"/>
      <c r="AV11" s="20"/>
      <c r="AW11" s="19"/>
      <c r="AX11" s="20"/>
      <c r="AY11" s="19"/>
      <c r="AZ11" s="20"/>
      <c r="BA11" s="19"/>
      <c r="BB11" s="20"/>
      <c r="BC11" s="19"/>
      <c r="BD11" s="20"/>
      <c r="BE11" s="19"/>
      <c r="BF11" s="20"/>
      <c r="BG11" s="19"/>
      <c r="BH11" s="20"/>
      <c r="BI11" s="19"/>
      <c r="BJ11" s="20"/>
      <c r="BK11" s="19"/>
      <c r="BL11" s="20"/>
      <c r="BM11" s="19"/>
      <c r="BN11" s="20"/>
      <c r="BO11" s="19"/>
      <c r="BP11" s="20"/>
      <c r="BQ11" s="19"/>
      <c r="BR11" s="20"/>
      <c r="BS11" s="19"/>
      <c r="BT11" s="20"/>
      <c r="BU11" s="19"/>
      <c r="BV11" s="20"/>
      <c r="BW11" s="19"/>
      <c r="BX11" s="20"/>
      <c r="BY11" s="19"/>
      <c r="BZ11" s="20"/>
      <c r="CA11" s="19"/>
      <c r="CB11" s="21"/>
    </row>
    <row r="12" spans="1:81" x14ac:dyDescent="0.2">
      <c r="A12" s="25" t="s">
        <v>1775</v>
      </c>
      <c r="B12" s="9" t="s">
        <v>1776</v>
      </c>
      <c r="C12" s="19"/>
      <c r="D12" s="20"/>
      <c r="E12" s="19"/>
      <c r="F12" s="20"/>
      <c r="G12" s="19"/>
      <c r="H12" s="20"/>
      <c r="I12" s="19"/>
      <c r="J12" s="20"/>
      <c r="K12" s="19">
        <v>14</v>
      </c>
      <c r="L12" s="20" t="s">
        <v>120</v>
      </c>
      <c r="M12" s="19"/>
      <c r="N12" s="20"/>
      <c r="O12" s="19"/>
      <c r="P12" s="20"/>
      <c r="Q12" s="542">
        <v>25</v>
      </c>
      <c r="R12" s="543" t="s">
        <v>14</v>
      </c>
      <c r="S12" s="19"/>
      <c r="T12" s="20"/>
      <c r="U12" s="19"/>
      <c r="V12" s="20"/>
      <c r="W12" s="19">
        <v>38</v>
      </c>
      <c r="X12" s="20" t="s">
        <v>127</v>
      </c>
      <c r="Y12" s="19"/>
      <c r="Z12" s="20"/>
      <c r="AA12" s="19"/>
      <c r="AB12" s="20"/>
      <c r="AC12" s="19">
        <v>50</v>
      </c>
      <c r="AD12" s="20" t="s">
        <v>1685</v>
      </c>
      <c r="AE12" s="19"/>
      <c r="AF12" s="20"/>
      <c r="AG12" s="19"/>
      <c r="AH12" s="20"/>
      <c r="AI12" s="19">
        <v>72</v>
      </c>
      <c r="AJ12" s="20" t="s">
        <v>1749</v>
      </c>
      <c r="AK12" s="19"/>
      <c r="AL12" s="20"/>
      <c r="AM12" s="19"/>
      <c r="AN12" s="20"/>
      <c r="AO12" s="19"/>
      <c r="AP12" s="20"/>
      <c r="AQ12" s="19"/>
      <c r="AR12" s="20"/>
      <c r="AS12" s="19"/>
      <c r="AT12" s="20"/>
      <c r="AU12" s="19"/>
      <c r="AV12" s="20"/>
      <c r="AW12" s="19"/>
      <c r="AX12" s="20"/>
      <c r="AY12" s="19"/>
      <c r="AZ12" s="20"/>
      <c r="BA12" s="19"/>
      <c r="BB12" s="20"/>
      <c r="BC12" s="19"/>
      <c r="BD12" s="20"/>
      <c r="BE12" s="19"/>
      <c r="BF12" s="20"/>
      <c r="BG12" s="19"/>
      <c r="BH12" s="20"/>
      <c r="BI12" s="19"/>
      <c r="BJ12" s="20"/>
      <c r="BK12" s="19"/>
      <c r="BL12" s="20"/>
      <c r="BM12" s="19"/>
      <c r="BN12" s="20"/>
      <c r="BO12" s="19"/>
      <c r="BP12" s="20"/>
      <c r="BQ12" s="19"/>
      <c r="BR12" s="20"/>
      <c r="BS12" s="19"/>
      <c r="BT12" s="20"/>
      <c r="BU12" s="19"/>
      <c r="BV12" s="20"/>
      <c r="BW12" s="19"/>
      <c r="BX12" s="20"/>
      <c r="BY12" s="19"/>
      <c r="BZ12" s="20"/>
      <c r="CA12" s="19"/>
      <c r="CB12" s="21"/>
    </row>
    <row r="13" spans="1:81" x14ac:dyDescent="0.2">
      <c r="A13" s="25" t="s">
        <v>1775</v>
      </c>
      <c r="B13" s="9" t="s">
        <v>1777</v>
      </c>
      <c r="C13" s="19"/>
      <c r="D13" s="20"/>
      <c r="E13" s="19"/>
      <c r="F13" s="20"/>
      <c r="G13" s="19"/>
      <c r="H13" s="20"/>
      <c r="I13" s="19"/>
      <c r="J13" s="20"/>
      <c r="K13" s="19">
        <v>13</v>
      </c>
      <c r="L13" s="20" t="s">
        <v>116</v>
      </c>
      <c r="M13" s="19"/>
      <c r="N13" s="20"/>
      <c r="O13" s="19"/>
      <c r="P13" s="20"/>
      <c r="Q13" s="19"/>
      <c r="R13" s="20"/>
      <c r="S13" s="19"/>
      <c r="T13" s="20"/>
      <c r="U13" s="19"/>
      <c r="V13" s="20"/>
      <c r="W13" s="19">
        <v>37</v>
      </c>
      <c r="X13" s="20" t="s">
        <v>123</v>
      </c>
      <c r="Y13" s="19"/>
      <c r="Z13" s="20"/>
      <c r="AA13" s="19"/>
      <c r="AB13" s="20"/>
      <c r="AC13" s="19">
        <v>49</v>
      </c>
      <c r="AD13" s="20" t="s">
        <v>1683</v>
      </c>
      <c r="AE13" s="19"/>
      <c r="AF13" s="20"/>
      <c r="AG13" s="19"/>
      <c r="AH13" s="20"/>
      <c r="AI13" s="19">
        <v>71</v>
      </c>
      <c r="AJ13" s="20" t="s">
        <v>1747</v>
      </c>
      <c r="AK13" s="19"/>
      <c r="AL13" s="20"/>
      <c r="AM13" s="19"/>
      <c r="AN13" s="20"/>
      <c r="AO13" s="19"/>
      <c r="AP13" s="20"/>
      <c r="AQ13" s="19"/>
      <c r="AR13" s="20"/>
      <c r="AS13" s="19"/>
      <c r="AT13" s="20"/>
      <c r="AU13" s="19"/>
      <c r="AV13" s="20"/>
      <c r="AW13" s="19"/>
      <c r="AX13" s="20"/>
      <c r="AY13" s="19"/>
      <c r="AZ13" s="20"/>
      <c r="BA13" s="19"/>
      <c r="BB13" s="20"/>
      <c r="BC13" s="19"/>
      <c r="BD13" s="20"/>
      <c r="BE13" s="19"/>
      <c r="BF13" s="20"/>
      <c r="BG13" s="19"/>
      <c r="BH13" s="20"/>
      <c r="BI13" s="19"/>
      <c r="BJ13" s="20"/>
      <c r="BK13" s="19"/>
      <c r="BL13" s="20"/>
      <c r="BM13" s="19"/>
      <c r="BN13" s="20"/>
      <c r="BO13" s="19"/>
      <c r="BP13" s="20"/>
      <c r="BQ13" s="19"/>
      <c r="BR13" s="20"/>
      <c r="BS13" s="19"/>
      <c r="BT13" s="20"/>
      <c r="BU13" s="19"/>
      <c r="BV13" s="20"/>
      <c r="BW13" s="19"/>
      <c r="BX13" s="20"/>
      <c r="BY13" s="19"/>
      <c r="BZ13" s="20"/>
      <c r="CA13" s="19"/>
      <c r="CB13" s="21"/>
    </row>
    <row r="14" spans="1:81" x14ac:dyDescent="0.2">
      <c r="A14" s="25" t="s">
        <v>1775</v>
      </c>
      <c r="B14" s="9" t="s">
        <v>1778</v>
      </c>
      <c r="C14" s="19"/>
      <c r="D14" s="20"/>
      <c r="E14" s="19">
        <v>3</v>
      </c>
      <c r="F14" s="20" t="s">
        <v>22</v>
      </c>
      <c r="G14" s="19"/>
      <c r="H14" s="20"/>
      <c r="I14" s="19"/>
      <c r="J14" s="20"/>
      <c r="K14" s="19"/>
      <c r="L14" s="20"/>
      <c r="M14" s="19"/>
      <c r="N14" s="20"/>
      <c r="O14" s="19">
        <v>21</v>
      </c>
      <c r="P14" s="20" t="s">
        <v>171</v>
      </c>
      <c r="Q14" s="19"/>
      <c r="R14" s="20"/>
      <c r="S14" s="19"/>
      <c r="T14" s="20"/>
      <c r="U14" s="19">
        <v>33</v>
      </c>
      <c r="V14" s="20" t="s">
        <v>80</v>
      </c>
      <c r="W14" s="19"/>
      <c r="X14" s="20"/>
      <c r="Y14" s="19"/>
      <c r="Z14" s="20"/>
      <c r="AA14" s="19">
        <v>46</v>
      </c>
      <c r="AB14" s="20" t="s">
        <v>182</v>
      </c>
      <c r="AC14" s="19"/>
      <c r="AD14" s="20"/>
      <c r="AE14" s="19"/>
      <c r="AF14" s="20"/>
      <c r="AG14" s="19">
        <v>62</v>
      </c>
      <c r="AH14" s="20" t="s">
        <v>1733</v>
      </c>
      <c r="AI14" s="19"/>
      <c r="AJ14" s="20"/>
      <c r="AK14" s="19"/>
      <c r="AL14" s="20"/>
      <c r="AM14" s="19"/>
      <c r="AN14" s="20"/>
      <c r="AO14" s="19"/>
      <c r="AP14" s="20"/>
      <c r="AQ14" s="19"/>
      <c r="AR14" s="20"/>
      <c r="AS14" s="19"/>
      <c r="AT14" s="20"/>
      <c r="AU14" s="19"/>
      <c r="AV14" s="20"/>
      <c r="AW14" s="19"/>
      <c r="AX14" s="20"/>
      <c r="AY14" s="19"/>
      <c r="AZ14" s="20"/>
      <c r="BA14" s="19"/>
      <c r="BB14" s="20"/>
      <c r="BC14" s="19"/>
      <c r="BD14" s="20"/>
      <c r="BE14" s="19"/>
      <c r="BF14" s="20"/>
      <c r="BG14" s="19"/>
      <c r="BH14" s="20"/>
      <c r="BI14" s="19"/>
      <c r="BJ14" s="20"/>
      <c r="BK14" s="19"/>
      <c r="BL14" s="20"/>
      <c r="BM14" s="19"/>
      <c r="BN14" s="20"/>
      <c r="BO14" s="19"/>
      <c r="BP14" s="20"/>
      <c r="BQ14" s="19"/>
      <c r="BR14" s="20"/>
      <c r="BS14" s="19"/>
      <c r="BT14" s="20"/>
      <c r="BU14" s="19"/>
      <c r="BV14" s="20"/>
      <c r="BW14" s="19"/>
      <c r="BX14" s="20"/>
      <c r="BY14" s="19"/>
      <c r="BZ14" s="20"/>
      <c r="CA14" s="19"/>
      <c r="CB14" s="21"/>
    </row>
    <row r="15" spans="1:81" x14ac:dyDescent="0.2">
      <c r="A15" s="25" t="s">
        <v>1775</v>
      </c>
      <c r="B15" s="9" t="s">
        <v>1779</v>
      </c>
      <c r="C15" s="19"/>
      <c r="D15" s="20"/>
      <c r="E15" s="19"/>
      <c r="F15" s="20"/>
      <c r="G15" s="542">
        <v>5</v>
      </c>
      <c r="H15" s="543" t="s">
        <v>39</v>
      </c>
      <c r="I15" s="19"/>
      <c r="J15" s="20"/>
      <c r="K15" s="19"/>
      <c r="L15" s="20"/>
      <c r="M15" s="19">
        <v>18</v>
      </c>
      <c r="N15" s="20" t="s">
        <v>134</v>
      </c>
      <c r="O15" s="19"/>
      <c r="P15" s="20"/>
      <c r="Q15" s="19"/>
      <c r="R15" s="20"/>
      <c r="S15" s="19">
        <v>30</v>
      </c>
      <c r="T15" s="20" t="s">
        <v>52</v>
      </c>
      <c r="U15" s="19"/>
      <c r="V15" s="20"/>
      <c r="W15" s="19"/>
      <c r="X15" s="20"/>
      <c r="Y15" s="19"/>
      <c r="Z15" s="20"/>
      <c r="AA15" s="19">
        <v>45</v>
      </c>
      <c r="AB15" s="20" t="s">
        <v>178</v>
      </c>
      <c r="AC15" s="19"/>
      <c r="AD15" s="20"/>
      <c r="AE15" s="19"/>
      <c r="AF15" s="20"/>
      <c r="AG15" s="19">
        <v>61</v>
      </c>
      <c r="AH15" s="20" t="s">
        <v>1731</v>
      </c>
      <c r="AI15" s="19"/>
      <c r="AJ15" s="20"/>
      <c r="AK15" s="19"/>
      <c r="AL15" s="20"/>
      <c r="AM15" s="19"/>
      <c r="AN15" s="20"/>
      <c r="AO15" s="19"/>
      <c r="AP15" s="20"/>
      <c r="AQ15" s="19"/>
      <c r="AR15" s="20"/>
      <c r="AS15" s="19"/>
      <c r="AT15" s="20"/>
      <c r="AU15" s="19"/>
      <c r="AV15" s="20"/>
      <c r="AW15" s="19"/>
      <c r="AX15" s="20"/>
      <c r="AY15" s="19"/>
      <c r="AZ15" s="20"/>
      <c r="BA15" s="19"/>
      <c r="BB15" s="20"/>
      <c r="BC15" s="19"/>
      <c r="BD15" s="20"/>
      <c r="BE15" s="19"/>
      <c r="BF15" s="20"/>
      <c r="BG15" s="19"/>
      <c r="BH15" s="20"/>
      <c r="BI15" s="19"/>
      <c r="BJ15" s="20"/>
      <c r="BK15" s="19"/>
      <c r="BL15" s="20"/>
      <c r="BM15" s="19"/>
      <c r="BN15" s="20"/>
      <c r="BO15" s="19"/>
      <c r="BP15" s="20"/>
      <c r="BQ15" s="19"/>
      <c r="BR15" s="20"/>
      <c r="BS15" s="19"/>
      <c r="BT15" s="20"/>
      <c r="BU15" s="19"/>
      <c r="BV15" s="20"/>
      <c r="BW15" s="19"/>
      <c r="BX15" s="20"/>
      <c r="BY15" s="19"/>
      <c r="BZ15" s="20"/>
      <c r="CA15" s="19"/>
      <c r="CB15" s="21"/>
    </row>
    <row r="16" spans="1:81" x14ac:dyDescent="0.2">
      <c r="A16" s="25" t="s">
        <v>1775</v>
      </c>
      <c r="B16" s="9" t="s">
        <v>1780</v>
      </c>
      <c r="C16" s="19"/>
      <c r="D16" s="20"/>
      <c r="E16" s="19"/>
      <c r="F16" s="20"/>
      <c r="G16" s="19"/>
      <c r="H16" s="20"/>
      <c r="I16" s="19">
        <v>9</v>
      </c>
      <c r="J16" s="20" t="s">
        <v>72</v>
      </c>
      <c r="K16" s="19"/>
      <c r="L16" s="20"/>
      <c r="M16" s="19"/>
      <c r="N16" s="20"/>
      <c r="O16" s="19"/>
      <c r="P16" s="20"/>
      <c r="Q16" s="19"/>
      <c r="R16" s="20"/>
      <c r="S16" s="19">
        <v>29</v>
      </c>
      <c r="T16" s="20" t="s">
        <v>47</v>
      </c>
      <c r="U16" s="19"/>
      <c r="V16" s="20"/>
      <c r="W16" s="19"/>
      <c r="X16" s="20"/>
      <c r="Y16" s="19">
        <v>42</v>
      </c>
      <c r="Z16" s="20" t="s">
        <v>141</v>
      </c>
      <c r="AA16" s="19"/>
      <c r="AB16" s="20"/>
      <c r="AC16" s="19"/>
      <c r="AD16" s="20"/>
      <c r="AE16" s="19">
        <v>55</v>
      </c>
      <c r="AF16" s="20" t="s">
        <v>1699</v>
      </c>
      <c r="AG16" s="19"/>
      <c r="AH16" s="20"/>
      <c r="AI16" s="19">
        <v>68</v>
      </c>
      <c r="AJ16" s="20" t="s">
        <v>1757</v>
      </c>
      <c r="AK16" s="19"/>
      <c r="AL16" s="20"/>
      <c r="AM16" s="19"/>
      <c r="AN16" s="20"/>
      <c r="AO16" s="19"/>
      <c r="AP16" s="20"/>
      <c r="AQ16" s="19"/>
      <c r="AR16" s="20"/>
      <c r="AS16" s="19"/>
      <c r="AT16" s="20"/>
      <c r="AU16" s="19"/>
      <c r="AV16" s="20"/>
      <c r="AW16" s="19"/>
      <c r="AX16" s="20"/>
      <c r="AY16" s="19"/>
      <c r="AZ16" s="20"/>
      <c r="BA16" s="19"/>
      <c r="BB16" s="20"/>
      <c r="BC16" s="19"/>
      <c r="BD16" s="20"/>
      <c r="BE16" s="19"/>
      <c r="BF16" s="20"/>
      <c r="BG16" s="19"/>
      <c r="BH16" s="20"/>
      <c r="BI16" s="19"/>
      <c r="BJ16" s="20"/>
      <c r="BK16" s="19"/>
      <c r="BL16" s="20"/>
      <c r="BM16" s="19"/>
      <c r="BN16" s="20"/>
      <c r="BO16" s="19"/>
      <c r="BP16" s="20"/>
      <c r="BQ16" s="19"/>
      <c r="BR16" s="20"/>
      <c r="BS16" s="19"/>
      <c r="BT16" s="20"/>
      <c r="BU16" s="19"/>
      <c r="BV16" s="20"/>
      <c r="BW16" s="19"/>
      <c r="BX16" s="20"/>
      <c r="BY16" s="19"/>
      <c r="BZ16" s="20"/>
      <c r="CA16" s="19"/>
      <c r="CB16" s="21"/>
    </row>
    <row r="17" spans="1:86" ht="16" customHeight="1" thickBot="1" x14ac:dyDescent="0.25">
      <c r="A17" s="26" t="s">
        <v>1775</v>
      </c>
      <c r="B17" s="27" t="s">
        <v>1781</v>
      </c>
      <c r="C17" s="22"/>
      <c r="D17" s="23"/>
      <c r="E17" s="22"/>
      <c r="F17" s="23"/>
      <c r="G17" s="544">
        <v>7</v>
      </c>
      <c r="H17" s="545" t="s">
        <v>43</v>
      </c>
      <c r="I17" s="22"/>
      <c r="J17" s="23"/>
      <c r="K17" s="22"/>
      <c r="L17" s="23"/>
      <c r="M17" s="22">
        <v>17</v>
      </c>
      <c r="N17" s="23" t="s">
        <v>130</v>
      </c>
      <c r="O17" s="22"/>
      <c r="P17" s="23"/>
      <c r="Q17" s="22"/>
      <c r="R17" s="23"/>
      <c r="S17" s="22"/>
      <c r="T17" s="23"/>
      <c r="U17" s="22"/>
      <c r="V17" s="23"/>
      <c r="W17" s="22"/>
      <c r="X17" s="23"/>
      <c r="Y17" s="22">
        <v>41</v>
      </c>
      <c r="Z17" s="23" t="s">
        <v>137</v>
      </c>
      <c r="AA17" s="22"/>
      <c r="AB17" s="23"/>
      <c r="AC17" s="22"/>
      <c r="AD17" s="23"/>
      <c r="AE17" s="22">
        <v>56</v>
      </c>
      <c r="AF17" s="23" t="s">
        <v>1701</v>
      </c>
      <c r="AG17" s="22"/>
      <c r="AH17" s="23"/>
      <c r="AI17" s="22">
        <v>67</v>
      </c>
      <c r="AJ17" s="23" t="s">
        <v>1755</v>
      </c>
      <c r="AK17" s="22"/>
      <c r="AL17" s="23"/>
      <c r="AM17" s="22"/>
      <c r="AN17" s="23"/>
      <c r="AO17" s="22"/>
      <c r="AP17" s="23"/>
      <c r="AQ17" s="22"/>
      <c r="AR17" s="23"/>
      <c r="AS17" s="22"/>
      <c r="AT17" s="23"/>
      <c r="AU17" s="22"/>
      <c r="AV17" s="23"/>
      <c r="AW17" s="22"/>
      <c r="AX17" s="23"/>
      <c r="AY17" s="22"/>
      <c r="AZ17" s="23"/>
      <c r="BA17" s="22"/>
      <c r="BB17" s="23"/>
      <c r="BC17" s="22"/>
      <c r="BD17" s="23"/>
      <c r="BE17" s="22"/>
      <c r="BF17" s="23"/>
      <c r="BG17" s="22"/>
      <c r="BH17" s="23"/>
      <c r="BI17" s="22"/>
      <c r="BJ17" s="23"/>
      <c r="BK17" s="22"/>
      <c r="BL17" s="23"/>
      <c r="BM17" s="22"/>
      <c r="BN17" s="23"/>
      <c r="BO17" s="22"/>
      <c r="BP17" s="23"/>
      <c r="BQ17" s="22"/>
      <c r="BR17" s="23"/>
      <c r="BS17" s="22"/>
      <c r="BT17" s="23"/>
      <c r="BU17" s="22"/>
      <c r="BV17" s="23"/>
      <c r="BW17" s="22"/>
      <c r="BX17" s="23"/>
      <c r="BY17" s="22"/>
      <c r="BZ17" s="23"/>
      <c r="CA17" s="22"/>
      <c r="CB17" s="24"/>
    </row>
    <row r="18" spans="1:86" x14ac:dyDescent="0.2">
      <c r="Q18" s="541" t="s">
        <v>1782</v>
      </c>
      <c r="R18" s="541" t="s">
        <v>1782</v>
      </c>
      <c r="T18" t="s">
        <v>1783</v>
      </c>
    </row>
    <row r="19" spans="1:86" ht="16" customHeight="1" thickBot="1" x14ac:dyDescent="0.25"/>
    <row r="20" spans="1:86" x14ac:dyDescent="0.2">
      <c r="B20" s="29" t="s">
        <v>1083</v>
      </c>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1"/>
      <c r="CC20" t="s">
        <v>1784</v>
      </c>
      <c r="CD20" t="s">
        <v>1085</v>
      </c>
      <c r="CE20" t="s">
        <v>1656</v>
      </c>
      <c r="CF20" t="s">
        <v>1659</v>
      </c>
      <c r="CG20" t="s">
        <v>1660</v>
      </c>
    </row>
    <row r="21" spans="1:86" x14ac:dyDescent="0.2">
      <c r="B21" s="32">
        <v>1</v>
      </c>
      <c r="C21" s="33"/>
      <c r="D21" s="33" t="str">
        <f t="shared" ref="D21:D52" si="0">IFERROR(INDEX(D$2:D$17,MATCH($B21,C$2:C$17,0)),"")</f>
        <v>A1</v>
      </c>
      <c r="E21" s="33"/>
      <c r="F21" s="33" t="str">
        <f t="shared" ref="F21:F52" si="1">IFERROR(INDEX(F$2:F$17,MATCH($B21,E$2:E$17,0)),"")</f>
        <v/>
      </c>
      <c r="G21" s="33"/>
      <c r="H21" s="33" t="str">
        <f t="shared" ref="H21:H52" si="2">IFERROR(INDEX(H$2:H$17,MATCH($B21,G$2:G$17,0)),"")</f>
        <v/>
      </c>
      <c r="I21" s="33"/>
      <c r="J21" s="33" t="str">
        <f t="shared" ref="J21:J52" si="3">IFERROR(INDEX(J$2:J$17,MATCH($B21,I$2:I$17,0)),"")</f>
        <v/>
      </c>
      <c r="K21" s="33"/>
      <c r="L21" s="33" t="str">
        <f t="shared" ref="L21:L52" si="4">IFERROR(INDEX(L$2:L$17,MATCH($B21,K$2:K$17,0)),"")</f>
        <v/>
      </c>
      <c r="M21" s="33"/>
      <c r="N21" s="33" t="str">
        <f t="shared" ref="N21:N52" si="5">IFERROR(INDEX(N$2:N$17,MATCH($B21,M$2:M$17,0)),"")</f>
        <v/>
      </c>
      <c r="O21" s="33"/>
      <c r="P21" s="33" t="str">
        <f t="shared" ref="P21:P52" si="6">IFERROR(INDEX(P$2:P$17,MATCH($B21,O$2:O$17,0)),"")</f>
        <v/>
      </c>
      <c r="Q21" s="33"/>
      <c r="R21" s="33" t="str">
        <f t="shared" ref="R21:R52" si="7">IFERROR(INDEX(R$2:R$17,MATCH($B21,Q$2:Q$17,0)),"")</f>
        <v/>
      </c>
      <c r="S21" s="33"/>
      <c r="T21" s="33" t="str">
        <f t="shared" ref="T21:T52" si="8">IFERROR(INDEX(T$2:T$17,MATCH($B21,S$2:S$17,0)),"")</f>
        <v/>
      </c>
      <c r="U21" s="33"/>
      <c r="V21" s="33" t="str">
        <f t="shared" ref="V21:V52" si="9">IFERROR(INDEX(V$2:V$17,MATCH($B21,U$2:U$17,0)),"")</f>
        <v/>
      </c>
      <c r="W21" s="33"/>
      <c r="X21" s="33" t="str">
        <f t="shared" ref="X21:X52" si="10">IFERROR(INDEX(X$2:X$17,MATCH($B21,W$2:W$17,0)),"")</f>
        <v/>
      </c>
      <c r="Y21" s="33"/>
      <c r="Z21" s="33" t="str">
        <f t="shared" ref="Z21:Z52" si="11">IFERROR(INDEX(Z$2:Z$17,MATCH($B21,Y$2:Y$17,0)),"")</f>
        <v/>
      </c>
      <c r="AA21" s="33"/>
      <c r="AB21" s="33" t="str">
        <f t="shared" ref="AB21:AB52" si="12">IFERROR(INDEX(AB$2:AB$17,MATCH($B21,AA$2:AA$17,0)),"")</f>
        <v/>
      </c>
      <c r="AC21" s="33"/>
      <c r="AD21" s="33" t="str">
        <f t="shared" ref="AD21:AD52" si="13">IFERROR(INDEX(AD$2:AD$17,MATCH($B21,AC$2:AC$17,0)),"")</f>
        <v/>
      </c>
      <c r="AE21" s="33"/>
      <c r="AF21" s="33" t="str">
        <f t="shared" ref="AF21:AF52" si="14">IFERROR(INDEX(AF$2:AF$17,MATCH($B21,AE$2:AE$17,0)),"")</f>
        <v/>
      </c>
      <c r="AG21" s="33"/>
      <c r="AH21" s="33" t="str">
        <f t="shared" ref="AH21:AH52" si="15">IFERROR(INDEX(AH$2:AH$17,MATCH($B21,AG$2:AG$17,0)),"")</f>
        <v/>
      </c>
      <c r="AI21" s="33"/>
      <c r="AJ21" s="33" t="str">
        <f t="shared" ref="AJ21:AJ52" si="16">IFERROR(INDEX(AJ$2:AJ$17,MATCH($B21,AI$2:AI$17,0)),"")</f>
        <v/>
      </c>
      <c r="AK21" s="33"/>
      <c r="AL21" s="33" t="str">
        <f t="shared" ref="AL21:AL52" si="17">IFERROR(INDEX(AL$2:AL$17,MATCH($B21,AK$2:AK$17,0)),"")</f>
        <v/>
      </c>
      <c r="AM21" s="33"/>
      <c r="AN21" s="33" t="str">
        <f t="shared" ref="AN21:AN52" si="18">IFERROR(INDEX(AN$2:AN$17,MATCH($B21,AM$2:AM$17,0)),"")</f>
        <v/>
      </c>
      <c r="AO21" s="33"/>
      <c r="AP21" s="33" t="str">
        <f t="shared" ref="AP21:AP52" si="19">IFERROR(INDEX(AP$2:AP$17,MATCH($B21,AO$2:AO$17,0)),"")</f>
        <v/>
      </c>
      <c r="AQ21" s="33"/>
      <c r="AR21" s="33" t="str">
        <f t="shared" ref="AR21:AR52" si="20">IFERROR(INDEX(AR$2:AR$17,MATCH($B21,AQ$2:AQ$17,0)),"")</f>
        <v/>
      </c>
      <c r="AS21" s="33"/>
      <c r="AT21" s="33" t="str">
        <f t="shared" ref="AT21:AT52" si="21">IFERROR(INDEX(AT$2:AT$17,MATCH($B21,AS$2:AS$17,0)),"")</f>
        <v/>
      </c>
      <c r="AU21" s="33"/>
      <c r="AV21" s="33" t="str">
        <f t="shared" ref="AV21:AV52" si="22">IFERROR(INDEX(AV$2:AV$17,MATCH($B21,AU$2:AU$17,0)),"")</f>
        <v/>
      </c>
      <c r="AW21" s="33"/>
      <c r="AX21" s="33" t="str">
        <f t="shared" ref="AX21:AX52" si="23">IFERROR(INDEX(AX$2:AX$17,MATCH($B21,AW$2:AW$17,0)),"")</f>
        <v/>
      </c>
      <c r="AY21" s="33"/>
      <c r="AZ21" s="33" t="str">
        <f t="shared" ref="AZ21:AZ52" si="24">IFERROR(INDEX(AZ$2:AZ$17,MATCH($B21,AY$2:AY$17,0)),"")</f>
        <v/>
      </c>
      <c r="BA21" s="33"/>
      <c r="BB21" s="33" t="str">
        <f t="shared" ref="BB21:BB52" si="25">IFERROR(INDEX(BB$2:BB$17,MATCH($B21,BA$2:BA$17,0)),"")</f>
        <v/>
      </c>
      <c r="BC21" s="33"/>
      <c r="BD21" s="33" t="str">
        <f t="shared" ref="BD21:BD52" si="26">IFERROR(INDEX(BD$2:BD$17,MATCH($B21,BC$2:BC$17,0)),"")</f>
        <v/>
      </c>
      <c r="BE21" s="33"/>
      <c r="BF21" s="33" t="str">
        <f t="shared" ref="BF21:BF52" si="27">IFERROR(INDEX(BF$2:BF$17,MATCH($B21,BE$2:BE$17,0)),"")</f>
        <v/>
      </c>
      <c r="BG21" s="33"/>
      <c r="BH21" s="33" t="str">
        <f t="shared" ref="BH21:BH52" si="28">IFERROR(INDEX(BH$2:BH$17,MATCH($B21,BG$2:BG$17,0)),"")</f>
        <v/>
      </c>
      <c r="BI21" s="33"/>
      <c r="BJ21" s="33" t="str">
        <f t="shared" ref="BJ21:BJ52" si="29">IFERROR(INDEX(BJ$2:BJ$17,MATCH($B21,BI$2:BI$17,0)),"")</f>
        <v/>
      </c>
      <c r="BK21" s="33"/>
      <c r="BL21" s="33" t="str">
        <f t="shared" ref="BL21:BL52" si="30">IFERROR(INDEX(BL$2:BL$17,MATCH($B21,BK$2:BK$17,0)),"")</f>
        <v/>
      </c>
      <c r="BM21" s="33"/>
      <c r="BN21" s="33" t="str">
        <f t="shared" ref="BN21:BN52" si="31">IFERROR(INDEX(BN$2:BN$17,MATCH($B21,BM$2:BM$17,0)),"")</f>
        <v/>
      </c>
      <c r="BO21" s="33"/>
      <c r="BP21" s="33" t="str">
        <f t="shared" ref="BP21:BP52" si="32">IFERROR(INDEX(BP$2:BP$17,MATCH($B21,BO$2:BO$17,0)),"")</f>
        <v/>
      </c>
      <c r="BQ21" s="33"/>
      <c r="BR21" s="33" t="str">
        <f t="shared" ref="BR21:BR52" si="33">IFERROR(INDEX(BR$2:BR$17,MATCH($B21,BQ$2:BQ$17,0)),"")</f>
        <v/>
      </c>
      <c r="BS21" s="33"/>
      <c r="BT21" s="33" t="str">
        <f t="shared" ref="BT21:BT52" si="34">IFERROR(INDEX(BT$2:BT$17,MATCH($B21,BS$2:BS$17,0)),"")</f>
        <v/>
      </c>
      <c r="BU21" s="33"/>
      <c r="BV21" s="33" t="str">
        <f t="shared" ref="BV21:BV52" si="35">IFERROR(INDEX(BV$2:BV$17,MATCH($B21,BU$2:BU$17,0)),"")</f>
        <v/>
      </c>
      <c r="BW21" s="33"/>
      <c r="BX21" s="33" t="str">
        <f t="shared" ref="BX21:BX52" si="36">IFERROR(INDEX(BX$2:BX$17,MATCH($B21,BW$2:BW$17,0)),"")</f>
        <v/>
      </c>
      <c r="BY21" s="33"/>
      <c r="BZ21" s="33" t="str">
        <f t="shared" ref="BZ21:BZ52" si="37">IFERROR(INDEX(BZ$2:BZ$17,MATCH($B21,BY$2:BY$17,0)),"")</f>
        <v/>
      </c>
      <c r="CA21" s="33"/>
      <c r="CB21" s="34"/>
      <c r="CC21" t="str">
        <f t="shared" ref="CC21:CC52" si="38">CONCATENATE(D21,F21,H21,J21,L21,N21,P21,R21,T21,V21,X21,Z21,AB21,AD21,AF21,AH21,AJ21,AL21,AN21,AP21,AR21,AT21,AV21,AX21,AZ21,BB21,BD21,BF21,BH21,BJ21,BL21,BN21,BP21,BR21,BT21,BV21,BX21,BZ21,CB21,)</f>
        <v>A1</v>
      </c>
      <c r="CD21" t="str">
        <f t="shared" ref="CD21:CD52" si="39">CC127</f>
        <v>Mexico City</v>
      </c>
      <c r="CE21">
        <f t="shared" ref="CE21:CE52" si="40">B21</f>
        <v>1</v>
      </c>
      <c r="CF21" s="38">
        <f>'Match Times'!K2</f>
        <v>46184.875</v>
      </c>
      <c r="CG21" s="434">
        <f>'Match Times'!L2</f>
        <v>46184.875</v>
      </c>
      <c r="CH21" t="str">
        <f t="shared" ref="CH21:CH52" si="41">CD21</f>
        <v>Mexico City</v>
      </c>
    </row>
    <row r="22" spans="1:86" x14ac:dyDescent="0.2">
      <c r="B22" s="32">
        <f t="shared" ref="B22:B53" si="42">B21+1</f>
        <v>2</v>
      </c>
      <c r="C22" s="33"/>
      <c r="D22" s="33" t="str">
        <f t="shared" si="0"/>
        <v>A2</v>
      </c>
      <c r="E22" s="33"/>
      <c r="F22" s="33" t="str">
        <f t="shared" si="1"/>
        <v/>
      </c>
      <c r="G22" s="33"/>
      <c r="H22" s="33" t="str">
        <f t="shared" si="2"/>
        <v/>
      </c>
      <c r="I22" s="33"/>
      <c r="J22" s="33" t="str">
        <f t="shared" si="3"/>
        <v/>
      </c>
      <c r="K22" s="33"/>
      <c r="L22" s="33" t="str">
        <f t="shared" si="4"/>
        <v/>
      </c>
      <c r="M22" s="33"/>
      <c r="N22" s="33" t="str">
        <f t="shared" si="5"/>
        <v/>
      </c>
      <c r="O22" s="33"/>
      <c r="P22" s="33" t="str">
        <f t="shared" si="6"/>
        <v/>
      </c>
      <c r="Q22" s="33"/>
      <c r="R22" s="33" t="str">
        <f t="shared" si="7"/>
        <v/>
      </c>
      <c r="S22" s="33"/>
      <c r="T22" s="33" t="str">
        <f t="shared" si="8"/>
        <v/>
      </c>
      <c r="U22" s="33"/>
      <c r="V22" s="33" t="str">
        <f t="shared" si="9"/>
        <v/>
      </c>
      <c r="W22" s="33"/>
      <c r="X22" s="33" t="str">
        <f t="shared" si="10"/>
        <v/>
      </c>
      <c r="Y22" s="33"/>
      <c r="Z22" s="33" t="str">
        <f t="shared" si="11"/>
        <v/>
      </c>
      <c r="AA22" s="33"/>
      <c r="AB22" s="33" t="str">
        <f t="shared" si="12"/>
        <v/>
      </c>
      <c r="AC22" s="33"/>
      <c r="AD22" s="33" t="str">
        <f t="shared" si="13"/>
        <v/>
      </c>
      <c r="AE22" s="33"/>
      <c r="AF22" s="33" t="str">
        <f t="shared" si="14"/>
        <v/>
      </c>
      <c r="AG22" s="33"/>
      <c r="AH22" s="33" t="str">
        <f t="shared" si="15"/>
        <v/>
      </c>
      <c r="AI22" s="33"/>
      <c r="AJ22" s="33" t="str">
        <f t="shared" si="16"/>
        <v/>
      </c>
      <c r="AK22" s="33"/>
      <c r="AL22" s="33" t="str">
        <f t="shared" si="17"/>
        <v/>
      </c>
      <c r="AM22" s="33"/>
      <c r="AN22" s="33" t="str">
        <f t="shared" si="18"/>
        <v/>
      </c>
      <c r="AO22" s="33"/>
      <c r="AP22" s="33" t="str">
        <f t="shared" si="19"/>
        <v/>
      </c>
      <c r="AQ22" s="33"/>
      <c r="AR22" s="33" t="str">
        <f t="shared" si="20"/>
        <v/>
      </c>
      <c r="AS22" s="33"/>
      <c r="AT22" s="33" t="str">
        <f t="shared" si="21"/>
        <v/>
      </c>
      <c r="AU22" s="33"/>
      <c r="AV22" s="33" t="str">
        <f t="shared" si="22"/>
        <v/>
      </c>
      <c r="AW22" s="33"/>
      <c r="AX22" s="33" t="str">
        <f t="shared" si="23"/>
        <v/>
      </c>
      <c r="AY22" s="33"/>
      <c r="AZ22" s="33" t="str">
        <f t="shared" si="24"/>
        <v/>
      </c>
      <c r="BA22" s="33"/>
      <c r="BB22" s="33" t="str">
        <f t="shared" si="25"/>
        <v/>
      </c>
      <c r="BC22" s="33"/>
      <c r="BD22" s="33" t="str">
        <f t="shared" si="26"/>
        <v/>
      </c>
      <c r="BE22" s="33"/>
      <c r="BF22" s="33" t="str">
        <f t="shared" si="27"/>
        <v/>
      </c>
      <c r="BG22" s="33"/>
      <c r="BH22" s="33" t="str">
        <f t="shared" si="28"/>
        <v/>
      </c>
      <c r="BI22" s="33"/>
      <c r="BJ22" s="33" t="str">
        <f t="shared" si="29"/>
        <v/>
      </c>
      <c r="BK22" s="33"/>
      <c r="BL22" s="33" t="str">
        <f t="shared" si="30"/>
        <v/>
      </c>
      <c r="BM22" s="33"/>
      <c r="BN22" s="33" t="str">
        <f t="shared" si="31"/>
        <v/>
      </c>
      <c r="BO22" s="33"/>
      <c r="BP22" s="33" t="str">
        <f t="shared" si="32"/>
        <v/>
      </c>
      <c r="BQ22" s="33"/>
      <c r="BR22" s="33" t="str">
        <f t="shared" si="33"/>
        <v/>
      </c>
      <c r="BS22" s="33"/>
      <c r="BT22" s="33" t="str">
        <f t="shared" si="34"/>
        <v/>
      </c>
      <c r="BU22" s="33"/>
      <c r="BV22" s="33" t="str">
        <f t="shared" si="35"/>
        <v/>
      </c>
      <c r="BW22" s="33"/>
      <c r="BX22" s="33" t="str">
        <f t="shared" si="36"/>
        <v/>
      </c>
      <c r="BY22" s="33"/>
      <c r="BZ22" s="33" t="str">
        <f t="shared" si="37"/>
        <v/>
      </c>
      <c r="CA22" s="33"/>
      <c r="CB22" s="34"/>
      <c r="CC22" t="str">
        <f t="shared" si="38"/>
        <v>A2</v>
      </c>
      <c r="CD22" t="str">
        <f t="shared" si="39"/>
        <v>Guadalahara</v>
      </c>
      <c r="CE22">
        <f t="shared" si="40"/>
        <v>2</v>
      </c>
      <c r="CF22" s="38">
        <f>'Match Times'!K3</f>
        <v>46185.166666666672</v>
      </c>
      <c r="CG22" s="434">
        <f>'Match Times'!L3</f>
        <v>46185.166666666672</v>
      </c>
      <c r="CH22" t="str">
        <f t="shared" si="41"/>
        <v>Guadalahara</v>
      </c>
    </row>
    <row r="23" spans="1:86" x14ac:dyDescent="0.2">
      <c r="B23" s="32">
        <f t="shared" si="42"/>
        <v>3</v>
      </c>
      <c r="C23" s="33"/>
      <c r="D23" s="33" t="str">
        <f t="shared" si="0"/>
        <v/>
      </c>
      <c r="E23" s="33"/>
      <c r="F23" s="33" t="str">
        <f t="shared" si="1"/>
        <v>B1</v>
      </c>
      <c r="G23" s="33"/>
      <c r="H23" s="33" t="str">
        <f t="shared" si="2"/>
        <v/>
      </c>
      <c r="I23" s="33"/>
      <c r="J23" s="33" t="str">
        <f t="shared" si="3"/>
        <v/>
      </c>
      <c r="K23" s="33"/>
      <c r="L23" s="33" t="str">
        <f t="shared" si="4"/>
        <v/>
      </c>
      <c r="M23" s="33"/>
      <c r="N23" s="33" t="str">
        <f t="shared" si="5"/>
        <v/>
      </c>
      <c r="O23" s="33"/>
      <c r="P23" s="33" t="str">
        <f t="shared" si="6"/>
        <v/>
      </c>
      <c r="Q23" s="33"/>
      <c r="R23" s="33" t="str">
        <f t="shared" si="7"/>
        <v/>
      </c>
      <c r="S23" s="33"/>
      <c r="T23" s="33" t="str">
        <f t="shared" si="8"/>
        <v/>
      </c>
      <c r="U23" s="33"/>
      <c r="V23" s="33" t="str">
        <f t="shared" si="9"/>
        <v/>
      </c>
      <c r="W23" s="33"/>
      <c r="X23" s="33" t="str">
        <f t="shared" si="10"/>
        <v/>
      </c>
      <c r="Y23" s="33"/>
      <c r="Z23" s="33" t="str">
        <f t="shared" si="11"/>
        <v/>
      </c>
      <c r="AA23" s="33"/>
      <c r="AB23" s="33" t="str">
        <f t="shared" si="12"/>
        <v/>
      </c>
      <c r="AC23" s="33"/>
      <c r="AD23" s="33" t="str">
        <f t="shared" si="13"/>
        <v/>
      </c>
      <c r="AE23" s="33"/>
      <c r="AF23" s="33" t="str">
        <f t="shared" si="14"/>
        <v/>
      </c>
      <c r="AG23" s="33"/>
      <c r="AH23" s="33" t="str">
        <f t="shared" si="15"/>
        <v/>
      </c>
      <c r="AI23" s="33"/>
      <c r="AJ23" s="33" t="str">
        <f t="shared" si="16"/>
        <v/>
      </c>
      <c r="AK23" s="33"/>
      <c r="AL23" s="33" t="str">
        <f t="shared" si="17"/>
        <v/>
      </c>
      <c r="AM23" s="33"/>
      <c r="AN23" s="33" t="str">
        <f t="shared" si="18"/>
        <v/>
      </c>
      <c r="AO23" s="33"/>
      <c r="AP23" s="33" t="str">
        <f t="shared" si="19"/>
        <v/>
      </c>
      <c r="AQ23" s="33"/>
      <c r="AR23" s="33" t="str">
        <f t="shared" si="20"/>
        <v/>
      </c>
      <c r="AS23" s="33"/>
      <c r="AT23" s="33" t="str">
        <f t="shared" si="21"/>
        <v/>
      </c>
      <c r="AU23" s="33"/>
      <c r="AV23" s="33" t="str">
        <f t="shared" si="22"/>
        <v/>
      </c>
      <c r="AW23" s="33"/>
      <c r="AX23" s="33" t="str">
        <f t="shared" si="23"/>
        <v/>
      </c>
      <c r="AY23" s="33"/>
      <c r="AZ23" s="33" t="str">
        <f t="shared" si="24"/>
        <v/>
      </c>
      <c r="BA23" s="33"/>
      <c r="BB23" s="33" t="str">
        <f t="shared" si="25"/>
        <v/>
      </c>
      <c r="BC23" s="33"/>
      <c r="BD23" s="33" t="str">
        <f t="shared" si="26"/>
        <v/>
      </c>
      <c r="BE23" s="33"/>
      <c r="BF23" s="33" t="str">
        <f t="shared" si="27"/>
        <v/>
      </c>
      <c r="BG23" s="33"/>
      <c r="BH23" s="33" t="str">
        <f t="shared" si="28"/>
        <v/>
      </c>
      <c r="BI23" s="33"/>
      <c r="BJ23" s="33" t="str">
        <f t="shared" si="29"/>
        <v/>
      </c>
      <c r="BK23" s="33"/>
      <c r="BL23" s="33" t="str">
        <f t="shared" si="30"/>
        <v/>
      </c>
      <c r="BM23" s="33"/>
      <c r="BN23" s="33" t="str">
        <f t="shared" si="31"/>
        <v/>
      </c>
      <c r="BO23" s="33"/>
      <c r="BP23" s="33" t="str">
        <f t="shared" si="32"/>
        <v/>
      </c>
      <c r="BQ23" s="33"/>
      <c r="BR23" s="33" t="str">
        <f t="shared" si="33"/>
        <v/>
      </c>
      <c r="BS23" s="33"/>
      <c r="BT23" s="33" t="str">
        <f t="shared" si="34"/>
        <v/>
      </c>
      <c r="BU23" s="33"/>
      <c r="BV23" s="33" t="str">
        <f t="shared" si="35"/>
        <v/>
      </c>
      <c r="BW23" s="33"/>
      <c r="BX23" s="33" t="str">
        <f t="shared" si="36"/>
        <v/>
      </c>
      <c r="BY23" s="33"/>
      <c r="BZ23" s="33" t="str">
        <f t="shared" si="37"/>
        <v/>
      </c>
      <c r="CA23" s="33"/>
      <c r="CB23" s="34"/>
      <c r="CC23" t="str">
        <f t="shared" si="38"/>
        <v>B1</v>
      </c>
      <c r="CD23" t="str">
        <f t="shared" si="39"/>
        <v>Toronto</v>
      </c>
      <c r="CE23">
        <f t="shared" si="40"/>
        <v>3</v>
      </c>
      <c r="CF23" s="38">
        <f>'Match Times'!K4</f>
        <v>46185.875</v>
      </c>
      <c r="CG23" s="434">
        <f>'Match Times'!L4</f>
        <v>46185.875</v>
      </c>
      <c r="CH23" t="str">
        <f t="shared" si="41"/>
        <v>Toronto</v>
      </c>
    </row>
    <row r="24" spans="1:86" x14ac:dyDescent="0.2">
      <c r="B24" s="32">
        <f t="shared" si="42"/>
        <v>4</v>
      </c>
      <c r="C24" s="33"/>
      <c r="D24" s="33" t="str">
        <f t="shared" si="0"/>
        <v/>
      </c>
      <c r="E24" s="33"/>
      <c r="F24" s="33" t="str">
        <f t="shared" si="1"/>
        <v>D1</v>
      </c>
      <c r="G24" s="33"/>
      <c r="H24" s="33" t="str">
        <f t="shared" si="2"/>
        <v/>
      </c>
      <c r="I24" s="33"/>
      <c r="J24" s="33" t="str">
        <f t="shared" si="3"/>
        <v/>
      </c>
      <c r="K24" s="33"/>
      <c r="L24" s="33" t="str">
        <f t="shared" si="4"/>
        <v/>
      </c>
      <c r="M24" s="33"/>
      <c r="N24" s="33" t="str">
        <f t="shared" si="5"/>
        <v/>
      </c>
      <c r="O24" s="33"/>
      <c r="P24" s="33" t="str">
        <f t="shared" si="6"/>
        <v/>
      </c>
      <c r="Q24" s="33"/>
      <c r="R24" s="33" t="str">
        <f t="shared" si="7"/>
        <v/>
      </c>
      <c r="S24" s="33"/>
      <c r="T24" s="33" t="str">
        <f t="shared" si="8"/>
        <v/>
      </c>
      <c r="U24" s="33"/>
      <c r="V24" s="33" t="str">
        <f t="shared" si="9"/>
        <v/>
      </c>
      <c r="W24" s="33"/>
      <c r="X24" s="33" t="str">
        <f t="shared" si="10"/>
        <v/>
      </c>
      <c r="Y24" s="33"/>
      <c r="Z24" s="33" t="str">
        <f t="shared" si="11"/>
        <v/>
      </c>
      <c r="AA24" s="33"/>
      <c r="AB24" s="33" t="str">
        <f t="shared" si="12"/>
        <v/>
      </c>
      <c r="AC24" s="33"/>
      <c r="AD24" s="33" t="str">
        <f t="shared" si="13"/>
        <v/>
      </c>
      <c r="AE24" s="33"/>
      <c r="AF24" s="33" t="str">
        <f t="shared" si="14"/>
        <v/>
      </c>
      <c r="AG24" s="33"/>
      <c r="AH24" s="33" t="str">
        <f t="shared" si="15"/>
        <v/>
      </c>
      <c r="AI24" s="33"/>
      <c r="AJ24" s="33" t="str">
        <f t="shared" si="16"/>
        <v/>
      </c>
      <c r="AK24" s="33"/>
      <c r="AL24" s="33" t="str">
        <f t="shared" si="17"/>
        <v/>
      </c>
      <c r="AM24" s="33"/>
      <c r="AN24" s="33" t="str">
        <f t="shared" si="18"/>
        <v/>
      </c>
      <c r="AO24" s="33"/>
      <c r="AP24" s="33" t="str">
        <f t="shared" si="19"/>
        <v/>
      </c>
      <c r="AQ24" s="33"/>
      <c r="AR24" s="33" t="str">
        <f t="shared" si="20"/>
        <v/>
      </c>
      <c r="AS24" s="33"/>
      <c r="AT24" s="33" t="str">
        <f t="shared" si="21"/>
        <v/>
      </c>
      <c r="AU24" s="33"/>
      <c r="AV24" s="33" t="str">
        <f t="shared" si="22"/>
        <v/>
      </c>
      <c r="AW24" s="33"/>
      <c r="AX24" s="33" t="str">
        <f t="shared" si="23"/>
        <v/>
      </c>
      <c r="AY24" s="33"/>
      <c r="AZ24" s="33" t="str">
        <f t="shared" si="24"/>
        <v/>
      </c>
      <c r="BA24" s="33"/>
      <c r="BB24" s="33" t="str">
        <f t="shared" si="25"/>
        <v/>
      </c>
      <c r="BC24" s="33"/>
      <c r="BD24" s="33" t="str">
        <f t="shared" si="26"/>
        <v/>
      </c>
      <c r="BE24" s="33"/>
      <c r="BF24" s="33" t="str">
        <f t="shared" si="27"/>
        <v/>
      </c>
      <c r="BG24" s="33"/>
      <c r="BH24" s="33" t="str">
        <f t="shared" si="28"/>
        <v/>
      </c>
      <c r="BI24" s="33"/>
      <c r="BJ24" s="33" t="str">
        <f t="shared" si="29"/>
        <v/>
      </c>
      <c r="BK24" s="33"/>
      <c r="BL24" s="33" t="str">
        <f t="shared" si="30"/>
        <v/>
      </c>
      <c r="BM24" s="33"/>
      <c r="BN24" s="33" t="str">
        <f t="shared" si="31"/>
        <v/>
      </c>
      <c r="BO24" s="33"/>
      <c r="BP24" s="33" t="str">
        <f t="shared" si="32"/>
        <v/>
      </c>
      <c r="BQ24" s="33"/>
      <c r="BR24" s="33" t="str">
        <f t="shared" si="33"/>
        <v/>
      </c>
      <c r="BS24" s="33"/>
      <c r="BT24" s="33" t="str">
        <f t="shared" si="34"/>
        <v/>
      </c>
      <c r="BU24" s="33"/>
      <c r="BV24" s="33" t="str">
        <f t="shared" si="35"/>
        <v/>
      </c>
      <c r="BW24" s="33"/>
      <c r="BX24" s="33" t="str">
        <f t="shared" si="36"/>
        <v/>
      </c>
      <c r="BY24" s="33"/>
      <c r="BZ24" s="33" t="str">
        <f t="shared" si="37"/>
        <v/>
      </c>
      <c r="CA24" s="33"/>
      <c r="CB24" s="34"/>
      <c r="CC24" t="str">
        <f t="shared" si="38"/>
        <v>D1</v>
      </c>
      <c r="CD24" t="str">
        <f t="shared" si="39"/>
        <v>Los Angeles</v>
      </c>
      <c r="CE24">
        <f t="shared" si="40"/>
        <v>4</v>
      </c>
      <c r="CF24" s="38">
        <f>'Match Times'!K5</f>
        <v>46186.125</v>
      </c>
      <c r="CG24" s="434">
        <f>'Match Times'!L5</f>
        <v>46186.125</v>
      </c>
      <c r="CH24" t="str">
        <f t="shared" si="41"/>
        <v>Los Angeles</v>
      </c>
    </row>
    <row r="25" spans="1:86" x14ac:dyDescent="0.2">
      <c r="B25" s="32">
        <f t="shared" si="42"/>
        <v>5</v>
      </c>
      <c r="C25" s="33"/>
      <c r="D25" s="33" t="str">
        <f t="shared" si="0"/>
        <v/>
      </c>
      <c r="E25" s="33"/>
      <c r="F25" s="33" t="str">
        <f t="shared" si="1"/>
        <v/>
      </c>
      <c r="G25" s="33"/>
      <c r="H25" s="33" t="str">
        <f t="shared" si="2"/>
        <v>C1</v>
      </c>
      <c r="I25" s="33"/>
      <c r="J25" s="33" t="str">
        <f t="shared" si="3"/>
        <v/>
      </c>
      <c r="K25" s="33"/>
      <c r="L25" s="33" t="str">
        <f t="shared" si="4"/>
        <v/>
      </c>
      <c r="M25" s="33"/>
      <c r="N25" s="33" t="str">
        <f t="shared" si="5"/>
        <v/>
      </c>
      <c r="O25" s="33"/>
      <c r="P25" s="33" t="str">
        <f t="shared" si="6"/>
        <v/>
      </c>
      <c r="Q25" s="33"/>
      <c r="R25" s="33" t="str">
        <f t="shared" si="7"/>
        <v/>
      </c>
      <c r="S25" s="33"/>
      <c r="T25" s="33" t="str">
        <f t="shared" si="8"/>
        <v/>
      </c>
      <c r="U25" s="33"/>
      <c r="V25" s="33" t="str">
        <f t="shared" si="9"/>
        <v/>
      </c>
      <c r="W25" s="33"/>
      <c r="X25" s="33" t="str">
        <f t="shared" si="10"/>
        <v/>
      </c>
      <c r="Y25" s="33"/>
      <c r="Z25" s="33" t="str">
        <f t="shared" si="11"/>
        <v/>
      </c>
      <c r="AA25" s="33"/>
      <c r="AB25" s="33" t="str">
        <f t="shared" si="12"/>
        <v/>
      </c>
      <c r="AC25" s="33"/>
      <c r="AD25" s="33" t="str">
        <f t="shared" si="13"/>
        <v/>
      </c>
      <c r="AE25" s="33"/>
      <c r="AF25" s="33" t="str">
        <f t="shared" si="14"/>
        <v/>
      </c>
      <c r="AG25" s="33"/>
      <c r="AH25" s="33" t="str">
        <f t="shared" si="15"/>
        <v/>
      </c>
      <c r="AI25" s="33"/>
      <c r="AJ25" s="33" t="str">
        <f t="shared" si="16"/>
        <v/>
      </c>
      <c r="AK25" s="33"/>
      <c r="AL25" s="33" t="str">
        <f t="shared" si="17"/>
        <v/>
      </c>
      <c r="AM25" s="33"/>
      <c r="AN25" s="33" t="str">
        <f t="shared" si="18"/>
        <v/>
      </c>
      <c r="AO25" s="33"/>
      <c r="AP25" s="33" t="str">
        <f t="shared" si="19"/>
        <v/>
      </c>
      <c r="AQ25" s="33"/>
      <c r="AR25" s="33" t="str">
        <f t="shared" si="20"/>
        <v/>
      </c>
      <c r="AS25" s="33"/>
      <c r="AT25" s="33" t="str">
        <f t="shared" si="21"/>
        <v/>
      </c>
      <c r="AU25" s="33"/>
      <c r="AV25" s="33" t="str">
        <f t="shared" si="22"/>
        <v/>
      </c>
      <c r="AW25" s="33"/>
      <c r="AX25" s="33" t="str">
        <f t="shared" si="23"/>
        <v/>
      </c>
      <c r="AY25" s="33"/>
      <c r="AZ25" s="33" t="str">
        <f t="shared" si="24"/>
        <v/>
      </c>
      <c r="BA25" s="33"/>
      <c r="BB25" s="33" t="str">
        <f t="shared" si="25"/>
        <v/>
      </c>
      <c r="BC25" s="33"/>
      <c r="BD25" s="33" t="str">
        <f t="shared" si="26"/>
        <v/>
      </c>
      <c r="BE25" s="33"/>
      <c r="BF25" s="33" t="str">
        <f t="shared" si="27"/>
        <v/>
      </c>
      <c r="BG25" s="33"/>
      <c r="BH25" s="33" t="str">
        <f t="shared" si="28"/>
        <v/>
      </c>
      <c r="BI25" s="33"/>
      <c r="BJ25" s="33" t="str">
        <f t="shared" si="29"/>
        <v/>
      </c>
      <c r="BK25" s="33"/>
      <c r="BL25" s="33" t="str">
        <f t="shared" si="30"/>
        <v/>
      </c>
      <c r="BM25" s="33"/>
      <c r="BN25" s="33" t="str">
        <f t="shared" si="31"/>
        <v/>
      </c>
      <c r="BO25" s="33"/>
      <c r="BP25" s="33" t="str">
        <f t="shared" si="32"/>
        <v/>
      </c>
      <c r="BQ25" s="33"/>
      <c r="BR25" s="33" t="str">
        <f t="shared" si="33"/>
        <v/>
      </c>
      <c r="BS25" s="33"/>
      <c r="BT25" s="33" t="str">
        <f t="shared" si="34"/>
        <v/>
      </c>
      <c r="BU25" s="33"/>
      <c r="BV25" s="33" t="str">
        <f t="shared" si="35"/>
        <v/>
      </c>
      <c r="BW25" s="33"/>
      <c r="BX25" s="33" t="str">
        <f t="shared" si="36"/>
        <v/>
      </c>
      <c r="BY25" s="33"/>
      <c r="BZ25" s="33" t="str">
        <f t="shared" si="37"/>
        <v/>
      </c>
      <c r="CA25" s="33"/>
      <c r="CB25" s="34"/>
      <c r="CC25" t="str">
        <f t="shared" si="38"/>
        <v>C1</v>
      </c>
      <c r="CD25" t="str">
        <f t="shared" si="39"/>
        <v>Boston</v>
      </c>
      <c r="CE25">
        <f t="shared" si="40"/>
        <v>5</v>
      </c>
      <c r="CF25" s="38">
        <f>'Match Times'!K6</f>
        <v>46187.125</v>
      </c>
      <c r="CG25" s="434">
        <f>'Match Times'!L6</f>
        <v>46187.125</v>
      </c>
      <c r="CH25" t="str">
        <f t="shared" si="41"/>
        <v>Boston</v>
      </c>
    </row>
    <row r="26" spans="1:86" x14ac:dyDescent="0.2">
      <c r="B26" s="32">
        <f t="shared" si="42"/>
        <v>6</v>
      </c>
      <c r="C26" s="33"/>
      <c r="D26" s="33" t="str">
        <f t="shared" si="0"/>
        <v/>
      </c>
      <c r="E26" s="33"/>
      <c r="F26" s="33" t="str">
        <f t="shared" si="1"/>
        <v/>
      </c>
      <c r="G26" s="33"/>
      <c r="H26" s="33" t="str">
        <f t="shared" si="2"/>
        <v>D2</v>
      </c>
      <c r="I26" s="33"/>
      <c r="J26" s="33" t="str">
        <f t="shared" si="3"/>
        <v/>
      </c>
      <c r="K26" s="33"/>
      <c r="L26" s="33" t="str">
        <f t="shared" si="4"/>
        <v/>
      </c>
      <c r="M26" s="33"/>
      <c r="N26" s="33" t="str">
        <f t="shared" si="5"/>
        <v/>
      </c>
      <c r="O26" s="33"/>
      <c r="P26" s="33" t="str">
        <f t="shared" si="6"/>
        <v/>
      </c>
      <c r="Q26" s="33"/>
      <c r="R26" s="33" t="str">
        <f t="shared" si="7"/>
        <v/>
      </c>
      <c r="S26" s="33"/>
      <c r="T26" s="33" t="str">
        <f t="shared" si="8"/>
        <v/>
      </c>
      <c r="U26" s="33"/>
      <c r="V26" s="33" t="str">
        <f t="shared" si="9"/>
        <v/>
      </c>
      <c r="W26" s="33"/>
      <c r="X26" s="33" t="str">
        <f t="shared" si="10"/>
        <v/>
      </c>
      <c r="Y26" s="33"/>
      <c r="Z26" s="33" t="str">
        <f t="shared" si="11"/>
        <v/>
      </c>
      <c r="AA26" s="33"/>
      <c r="AB26" s="33" t="str">
        <f t="shared" si="12"/>
        <v/>
      </c>
      <c r="AC26" s="33"/>
      <c r="AD26" s="33" t="str">
        <f t="shared" si="13"/>
        <v/>
      </c>
      <c r="AE26" s="33"/>
      <c r="AF26" s="33" t="str">
        <f t="shared" si="14"/>
        <v/>
      </c>
      <c r="AG26" s="33"/>
      <c r="AH26" s="33" t="str">
        <f t="shared" si="15"/>
        <v/>
      </c>
      <c r="AI26" s="33"/>
      <c r="AJ26" s="33" t="str">
        <f t="shared" si="16"/>
        <v/>
      </c>
      <c r="AK26" s="33"/>
      <c r="AL26" s="33" t="str">
        <f t="shared" si="17"/>
        <v/>
      </c>
      <c r="AM26" s="33"/>
      <c r="AN26" s="33" t="str">
        <f t="shared" si="18"/>
        <v/>
      </c>
      <c r="AO26" s="33"/>
      <c r="AP26" s="33" t="str">
        <f t="shared" si="19"/>
        <v/>
      </c>
      <c r="AQ26" s="33"/>
      <c r="AR26" s="33" t="str">
        <f t="shared" si="20"/>
        <v/>
      </c>
      <c r="AS26" s="33"/>
      <c r="AT26" s="33" t="str">
        <f t="shared" si="21"/>
        <v/>
      </c>
      <c r="AU26" s="33"/>
      <c r="AV26" s="33" t="str">
        <f t="shared" si="22"/>
        <v/>
      </c>
      <c r="AW26" s="33"/>
      <c r="AX26" s="33" t="str">
        <f t="shared" si="23"/>
        <v/>
      </c>
      <c r="AY26" s="33"/>
      <c r="AZ26" s="33" t="str">
        <f t="shared" si="24"/>
        <v/>
      </c>
      <c r="BA26" s="33"/>
      <c r="BB26" s="33" t="str">
        <f t="shared" si="25"/>
        <v/>
      </c>
      <c r="BC26" s="33"/>
      <c r="BD26" s="33" t="str">
        <f t="shared" si="26"/>
        <v/>
      </c>
      <c r="BE26" s="33"/>
      <c r="BF26" s="33" t="str">
        <f t="shared" si="27"/>
        <v/>
      </c>
      <c r="BG26" s="33"/>
      <c r="BH26" s="33" t="str">
        <f t="shared" si="28"/>
        <v/>
      </c>
      <c r="BI26" s="33"/>
      <c r="BJ26" s="33" t="str">
        <f t="shared" si="29"/>
        <v/>
      </c>
      <c r="BK26" s="33"/>
      <c r="BL26" s="33" t="str">
        <f t="shared" si="30"/>
        <v/>
      </c>
      <c r="BM26" s="33"/>
      <c r="BN26" s="33" t="str">
        <f t="shared" si="31"/>
        <v/>
      </c>
      <c r="BO26" s="33"/>
      <c r="BP26" s="33" t="str">
        <f t="shared" si="32"/>
        <v/>
      </c>
      <c r="BQ26" s="33"/>
      <c r="BR26" s="33" t="str">
        <f t="shared" si="33"/>
        <v/>
      </c>
      <c r="BS26" s="33"/>
      <c r="BT26" s="33" t="str">
        <f t="shared" si="34"/>
        <v/>
      </c>
      <c r="BU26" s="33"/>
      <c r="BV26" s="33" t="str">
        <f t="shared" si="35"/>
        <v/>
      </c>
      <c r="BW26" s="33"/>
      <c r="BX26" s="33" t="str">
        <f t="shared" si="36"/>
        <v/>
      </c>
      <c r="BY26" s="33"/>
      <c r="BZ26" s="33" t="str">
        <f t="shared" si="37"/>
        <v/>
      </c>
      <c r="CA26" s="33"/>
      <c r="CB26" s="34"/>
      <c r="CC26" t="str">
        <f t="shared" si="38"/>
        <v>D2</v>
      </c>
      <c r="CD26" t="str">
        <f t="shared" si="39"/>
        <v>Vancouver</v>
      </c>
      <c r="CE26">
        <f t="shared" si="40"/>
        <v>6</v>
      </c>
      <c r="CF26" s="38">
        <f>'Match Times'!K7</f>
        <v>46186.25</v>
      </c>
      <c r="CG26" s="434">
        <f>'Match Times'!L7</f>
        <v>46186.25</v>
      </c>
      <c r="CH26" t="str">
        <f t="shared" si="41"/>
        <v>Vancouver</v>
      </c>
    </row>
    <row r="27" spans="1:86" x14ac:dyDescent="0.2">
      <c r="B27" s="32">
        <f t="shared" si="42"/>
        <v>7</v>
      </c>
      <c r="C27" s="33"/>
      <c r="D27" s="33" t="str">
        <f t="shared" si="0"/>
        <v/>
      </c>
      <c r="E27" s="33"/>
      <c r="F27" s="33" t="str">
        <f t="shared" si="1"/>
        <v/>
      </c>
      <c r="G27" s="33"/>
      <c r="H27" s="33" t="str">
        <f t="shared" si="2"/>
        <v>C2</v>
      </c>
      <c r="I27" s="33"/>
      <c r="J27" s="33" t="str">
        <f t="shared" si="3"/>
        <v/>
      </c>
      <c r="K27" s="33"/>
      <c r="L27" s="33" t="str">
        <f t="shared" si="4"/>
        <v/>
      </c>
      <c r="M27" s="33"/>
      <c r="N27" s="33" t="str">
        <f t="shared" si="5"/>
        <v/>
      </c>
      <c r="O27" s="33"/>
      <c r="P27" s="33" t="str">
        <f t="shared" si="6"/>
        <v/>
      </c>
      <c r="Q27" s="33"/>
      <c r="R27" s="33" t="str">
        <f t="shared" si="7"/>
        <v/>
      </c>
      <c r="S27" s="33"/>
      <c r="T27" s="33" t="str">
        <f t="shared" si="8"/>
        <v/>
      </c>
      <c r="U27" s="33"/>
      <c r="V27" s="33" t="str">
        <f t="shared" si="9"/>
        <v/>
      </c>
      <c r="W27" s="33"/>
      <c r="X27" s="33" t="str">
        <f t="shared" si="10"/>
        <v/>
      </c>
      <c r="Y27" s="33"/>
      <c r="Z27" s="33" t="str">
        <f t="shared" si="11"/>
        <v/>
      </c>
      <c r="AA27" s="33"/>
      <c r="AB27" s="33" t="str">
        <f t="shared" si="12"/>
        <v/>
      </c>
      <c r="AC27" s="33"/>
      <c r="AD27" s="33" t="str">
        <f t="shared" si="13"/>
        <v/>
      </c>
      <c r="AE27" s="33"/>
      <c r="AF27" s="33" t="str">
        <f t="shared" si="14"/>
        <v/>
      </c>
      <c r="AG27" s="33"/>
      <c r="AH27" s="33" t="str">
        <f t="shared" si="15"/>
        <v/>
      </c>
      <c r="AI27" s="33"/>
      <c r="AJ27" s="33" t="str">
        <f t="shared" si="16"/>
        <v/>
      </c>
      <c r="AK27" s="33"/>
      <c r="AL27" s="33" t="str">
        <f t="shared" si="17"/>
        <v/>
      </c>
      <c r="AM27" s="33"/>
      <c r="AN27" s="33" t="str">
        <f t="shared" si="18"/>
        <v/>
      </c>
      <c r="AO27" s="33"/>
      <c r="AP27" s="33" t="str">
        <f t="shared" si="19"/>
        <v/>
      </c>
      <c r="AQ27" s="33"/>
      <c r="AR27" s="33" t="str">
        <f t="shared" si="20"/>
        <v/>
      </c>
      <c r="AS27" s="33"/>
      <c r="AT27" s="33" t="str">
        <f t="shared" si="21"/>
        <v/>
      </c>
      <c r="AU27" s="33"/>
      <c r="AV27" s="33" t="str">
        <f t="shared" si="22"/>
        <v/>
      </c>
      <c r="AW27" s="33"/>
      <c r="AX27" s="33" t="str">
        <f t="shared" si="23"/>
        <v/>
      </c>
      <c r="AY27" s="33"/>
      <c r="AZ27" s="33" t="str">
        <f t="shared" si="24"/>
        <v/>
      </c>
      <c r="BA27" s="33"/>
      <c r="BB27" s="33" t="str">
        <f t="shared" si="25"/>
        <v/>
      </c>
      <c r="BC27" s="33"/>
      <c r="BD27" s="33" t="str">
        <f t="shared" si="26"/>
        <v/>
      </c>
      <c r="BE27" s="33"/>
      <c r="BF27" s="33" t="str">
        <f t="shared" si="27"/>
        <v/>
      </c>
      <c r="BG27" s="33"/>
      <c r="BH27" s="33" t="str">
        <f t="shared" si="28"/>
        <v/>
      </c>
      <c r="BI27" s="33"/>
      <c r="BJ27" s="33" t="str">
        <f t="shared" si="29"/>
        <v/>
      </c>
      <c r="BK27" s="33"/>
      <c r="BL27" s="33" t="str">
        <f t="shared" si="30"/>
        <v/>
      </c>
      <c r="BM27" s="33"/>
      <c r="BN27" s="33" t="str">
        <f t="shared" si="31"/>
        <v/>
      </c>
      <c r="BO27" s="33"/>
      <c r="BP27" s="33" t="str">
        <f t="shared" si="32"/>
        <v/>
      </c>
      <c r="BQ27" s="33"/>
      <c r="BR27" s="33" t="str">
        <f t="shared" si="33"/>
        <v/>
      </c>
      <c r="BS27" s="33"/>
      <c r="BT27" s="33" t="str">
        <f t="shared" si="34"/>
        <v/>
      </c>
      <c r="BU27" s="33"/>
      <c r="BV27" s="33" t="str">
        <f t="shared" si="35"/>
        <v/>
      </c>
      <c r="BW27" s="33"/>
      <c r="BX27" s="33" t="str">
        <f t="shared" si="36"/>
        <v/>
      </c>
      <c r="BY27" s="33"/>
      <c r="BZ27" s="33" t="str">
        <f t="shared" si="37"/>
        <v/>
      </c>
      <c r="CA27" s="33"/>
      <c r="CB27" s="34"/>
      <c r="CC27" t="str">
        <f t="shared" si="38"/>
        <v>C2</v>
      </c>
      <c r="CD27" t="str">
        <f t="shared" si="39"/>
        <v>New York New Jersey</v>
      </c>
      <c r="CE27">
        <f t="shared" si="40"/>
        <v>7</v>
      </c>
      <c r="CF27" s="38">
        <f>'Match Times'!K8</f>
        <v>46187</v>
      </c>
      <c r="CG27" s="434">
        <f>'Match Times'!L8</f>
        <v>46187</v>
      </c>
      <c r="CH27" t="str">
        <f t="shared" si="41"/>
        <v>New York New Jersey</v>
      </c>
    </row>
    <row r="28" spans="1:86" x14ac:dyDescent="0.2">
      <c r="B28" s="32">
        <f t="shared" si="42"/>
        <v>8</v>
      </c>
      <c r="C28" s="33"/>
      <c r="D28" s="33" t="str">
        <f t="shared" si="0"/>
        <v/>
      </c>
      <c r="E28" s="33"/>
      <c r="F28" s="33" t="str">
        <f t="shared" si="1"/>
        <v/>
      </c>
      <c r="G28" s="33"/>
      <c r="H28" s="33" t="str">
        <f t="shared" si="2"/>
        <v>B2</v>
      </c>
      <c r="I28" s="33"/>
      <c r="J28" s="33" t="str">
        <f t="shared" si="3"/>
        <v/>
      </c>
      <c r="K28" s="33"/>
      <c r="L28" s="33" t="str">
        <f t="shared" si="4"/>
        <v/>
      </c>
      <c r="M28" s="33"/>
      <c r="N28" s="33" t="str">
        <f t="shared" si="5"/>
        <v/>
      </c>
      <c r="O28" s="33"/>
      <c r="P28" s="33" t="str">
        <f t="shared" si="6"/>
        <v/>
      </c>
      <c r="Q28" s="33"/>
      <c r="R28" s="33" t="str">
        <f t="shared" si="7"/>
        <v/>
      </c>
      <c r="S28" s="33"/>
      <c r="T28" s="33" t="str">
        <f t="shared" si="8"/>
        <v/>
      </c>
      <c r="U28" s="33"/>
      <c r="V28" s="33" t="str">
        <f t="shared" si="9"/>
        <v/>
      </c>
      <c r="W28" s="33"/>
      <c r="X28" s="33" t="str">
        <f t="shared" si="10"/>
        <v/>
      </c>
      <c r="Y28" s="33"/>
      <c r="Z28" s="33" t="str">
        <f t="shared" si="11"/>
        <v/>
      </c>
      <c r="AA28" s="33"/>
      <c r="AB28" s="33" t="str">
        <f t="shared" si="12"/>
        <v/>
      </c>
      <c r="AC28" s="33"/>
      <c r="AD28" s="33" t="str">
        <f t="shared" si="13"/>
        <v/>
      </c>
      <c r="AE28" s="33"/>
      <c r="AF28" s="33" t="str">
        <f t="shared" si="14"/>
        <v/>
      </c>
      <c r="AG28" s="33"/>
      <c r="AH28" s="33" t="str">
        <f t="shared" si="15"/>
        <v/>
      </c>
      <c r="AI28" s="33"/>
      <c r="AJ28" s="33" t="str">
        <f t="shared" si="16"/>
        <v/>
      </c>
      <c r="AK28" s="33"/>
      <c r="AL28" s="33" t="str">
        <f t="shared" si="17"/>
        <v/>
      </c>
      <c r="AM28" s="33"/>
      <c r="AN28" s="33" t="str">
        <f t="shared" si="18"/>
        <v/>
      </c>
      <c r="AO28" s="33"/>
      <c r="AP28" s="33" t="str">
        <f t="shared" si="19"/>
        <v/>
      </c>
      <c r="AQ28" s="33"/>
      <c r="AR28" s="33" t="str">
        <f t="shared" si="20"/>
        <v/>
      </c>
      <c r="AS28" s="33"/>
      <c r="AT28" s="33" t="str">
        <f t="shared" si="21"/>
        <v/>
      </c>
      <c r="AU28" s="33"/>
      <c r="AV28" s="33" t="str">
        <f t="shared" si="22"/>
        <v/>
      </c>
      <c r="AW28" s="33"/>
      <c r="AX28" s="33" t="str">
        <f t="shared" si="23"/>
        <v/>
      </c>
      <c r="AY28" s="33"/>
      <c r="AZ28" s="33" t="str">
        <f t="shared" si="24"/>
        <v/>
      </c>
      <c r="BA28" s="33"/>
      <c r="BB28" s="33" t="str">
        <f t="shared" si="25"/>
        <v/>
      </c>
      <c r="BC28" s="33"/>
      <c r="BD28" s="33" t="str">
        <f t="shared" si="26"/>
        <v/>
      </c>
      <c r="BE28" s="33"/>
      <c r="BF28" s="33" t="str">
        <f t="shared" si="27"/>
        <v/>
      </c>
      <c r="BG28" s="33"/>
      <c r="BH28" s="33" t="str">
        <f t="shared" si="28"/>
        <v/>
      </c>
      <c r="BI28" s="33"/>
      <c r="BJ28" s="33" t="str">
        <f t="shared" si="29"/>
        <v/>
      </c>
      <c r="BK28" s="33"/>
      <c r="BL28" s="33" t="str">
        <f t="shared" si="30"/>
        <v/>
      </c>
      <c r="BM28" s="33"/>
      <c r="BN28" s="33" t="str">
        <f t="shared" si="31"/>
        <v/>
      </c>
      <c r="BO28" s="33"/>
      <c r="BP28" s="33" t="str">
        <f t="shared" si="32"/>
        <v/>
      </c>
      <c r="BQ28" s="33"/>
      <c r="BR28" s="33" t="str">
        <f t="shared" si="33"/>
        <v/>
      </c>
      <c r="BS28" s="33"/>
      <c r="BT28" s="33" t="str">
        <f t="shared" si="34"/>
        <v/>
      </c>
      <c r="BU28" s="33"/>
      <c r="BV28" s="33" t="str">
        <f t="shared" si="35"/>
        <v/>
      </c>
      <c r="BW28" s="33"/>
      <c r="BX28" s="33" t="str">
        <f t="shared" si="36"/>
        <v/>
      </c>
      <c r="BY28" s="33"/>
      <c r="BZ28" s="33" t="str">
        <f t="shared" si="37"/>
        <v/>
      </c>
      <c r="CA28" s="33"/>
      <c r="CB28" s="34"/>
      <c r="CC28" t="str">
        <f t="shared" si="38"/>
        <v>B2</v>
      </c>
      <c r="CD28" t="str">
        <f t="shared" si="39"/>
        <v>San Francisco Bay Area</v>
      </c>
      <c r="CE28">
        <f t="shared" si="40"/>
        <v>8</v>
      </c>
      <c r="CF28" s="38">
        <f>'Match Times'!K9</f>
        <v>46186.875</v>
      </c>
      <c r="CG28" s="434">
        <f>'Match Times'!L9</f>
        <v>46186.875</v>
      </c>
      <c r="CH28" t="str">
        <f t="shared" si="41"/>
        <v>San Francisco Bay Area</v>
      </c>
    </row>
    <row r="29" spans="1:86" x14ac:dyDescent="0.2">
      <c r="B29" s="32">
        <f t="shared" si="42"/>
        <v>9</v>
      </c>
      <c r="C29" s="33"/>
      <c r="D29" s="33" t="str">
        <f t="shared" si="0"/>
        <v/>
      </c>
      <c r="E29" s="33"/>
      <c r="F29" s="33" t="str">
        <f t="shared" si="1"/>
        <v/>
      </c>
      <c r="G29" s="33"/>
      <c r="H29" s="33" t="str">
        <f t="shared" si="2"/>
        <v/>
      </c>
      <c r="I29" s="33"/>
      <c r="J29" s="33" t="str">
        <f t="shared" si="3"/>
        <v>E1</v>
      </c>
      <c r="K29" s="33"/>
      <c r="L29" s="33" t="str">
        <f t="shared" si="4"/>
        <v/>
      </c>
      <c r="M29" s="33"/>
      <c r="N29" s="33" t="str">
        <f t="shared" si="5"/>
        <v/>
      </c>
      <c r="O29" s="33"/>
      <c r="P29" s="33" t="str">
        <f t="shared" si="6"/>
        <v/>
      </c>
      <c r="Q29" s="33"/>
      <c r="R29" s="33" t="str">
        <f t="shared" si="7"/>
        <v/>
      </c>
      <c r="S29" s="33"/>
      <c r="T29" s="33" t="str">
        <f t="shared" si="8"/>
        <v/>
      </c>
      <c r="U29" s="33"/>
      <c r="V29" s="33" t="str">
        <f t="shared" si="9"/>
        <v/>
      </c>
      <c r="W29" s="33"/>
      <c r="X29" s="33" t="str">
        <f t="shared" si="10"/>
        <v/>
      </c>
      <c r="Y29" s="33"/>
      <c r="Z29" s="33" t="str">
        <f t="shared" si="11"/>
        <v/>
      </c>
      <c r="AA29" s="33"/>
      <c r="AB29" s="33" t="str">
        <f t="shared" si="12"/>
        <v/>
      </c>
      <c r="AC29" s="33"/>
      <c r="AD29" s="33" t="str">
        <f t="shared" si="13"/>
        <v/>
      </c>
      <c r="AE29" s="33"/>
      <c r="AF29" s="33" t="str">
        <f t="shared" si="14"/>
        <v/>
      </c>
      <c r="AG29" s="33"/>
      <c r="AH29" s="33" t="str">
        <f t="shared" si="15"/>
        <v/>
      </c>
      <c r="AI29" s="33"/>
      <c r="AJ29" s="33" t="str">
        <f t="shared" si="16"/>
        <v/>
      </c>
      <c r="AK29" s="33"/>
      <c r="AL29" s="33" t="str">
        <f t="shared" si="17"/>
        <v/>
      </c>
      <c r="AM29" s="33"/>
      <c r="AN29" s="33" t="str">
        <f t="shared" si="18"/>
        <v/>
      </c>
      <c r="AO29" s="33"/>
      <c r="AP29" s="33" t="str">
        <f t="shared" si="19"/>
        <v/>
      </c>
      <c r="AQ29" s="33"/>
      <c r="AR29" s="33" t="str">
        <f t="shared" si="20"/>
        <v/>
      </c>
      <c r="AS29" s="33"/>
      <c r="AT29" s="33" t="str">
        <f t="shared" si="21"/>
        <v/>
      </c>
      <c r="AU29" s="33"/>
      <c r="AV29" s="33" t="str">
        <f t="shared" si="22"/>
        <v/>
      </c>
      <c r="AW29" s="33"/>
      <c r="AX29" s="33" t="str">
        <f t="shared" si="23"/>
        <v/>
      </c>
      <c r="AY29" s="33"/>
      <c r="AZ29" s="33" t="str">
        <f t="shared" si="24"/>
        <v/>
      </c>
      <c r="BA29" s="33"/>
      <c r="BB29" s="33" t="str">
        <f t="shared" si="25"/>
        <v/>
      </c>
      <c r="BC29" s="33"/>
      <c r="BD29" s="33" t="str">
        <f t="shared" si="26"/>
        <v/>
      </c>
      <c r="BE29" s="33"/>
      <c r="BF29" s="33" t="str">
        <f t="shared" si="27"/>
        <v/>
      </c>
      <c r="BG29" s="33"/>
      <c r="BH29" s="33" t="str">
        <f t="shared" si="28"/>
        <v/>
      </c>
      <c r="BI29" s="33"/>
      <c r="BJ29" s="33" t="str">
        <f t="shared" si="29"/>
        <v/>
      </c>
      <c r="BK29" s="33"/>
      <c r="BL29" s="33" t="str">
        <f t="shared" si="30"/>
        <v/>
      </c>
      <c r="BM29" s="33"/>
      <c r="BN29" s="33" t="str">
        <f t="shared" si="31"/>
        <v/>
      </c>
      <c r="BO29" s="33"/>
      <c r="BP29" s="33" t="str">
        <f t="shared" si="32"/>
        <v/>
      </c>
      <c r="BQ29" s="33"/>
      <c r="BR29" s="33" t="str">
        <f t="shared" si="33"/>
        <v/>
      </c>
      <c r="BS29" s="33"/>
      <c r="BT29" s="33" t="str">
        <f t="shared" si="34"/>
        <v/>
      </c>
      <c r="BU29" s="33"/>
      <c r="BV29" s="33" t="str">
        <f t="shared" si="35"/>
        <v/>
      </c>
      <c r="BW29" s="33"/>
      <c r="BX29" s="33" t="str">
        <f t="shared" si="36"/>
        <v/>
      </c>
      <c r="BY29" s="33"/>
      <c r="BZ29" s="33" t="str">
        <f t="shared" si="37"/>
        <v/>
      </c>
      <c r="CA29" s="33"/>
      <c r="CB29" s="34"/>
      <c r="CC29" t="str">
        <f t="shared" si="38"/>
        <v>E1</v>
      </c>
      <c r="CD29" t="str">
        <f t="shared" si="39"/>
        <v>Philadephia</v>
      </c>
      <c r="CE29">
        <f t="shared" si="40"/>
        <v>9</v>
      </c>
      <c r="CF29" s="38">
        <f>'Match Times'!K10</f>
        <v>46188.041666666664</v>
      </c>
      <c r="CG29" s="434">
        <f>'Match Times'!L10</f>
        <v>46188.041666666664</v>
      </c>
      <c r="CH29" t="str">
        <f t="shared" si="41"/>
        <v>Philadephia</v>
      </c>
    </row>
    <row r="30" spans="1:86" x14ac:dyDescent="0.2">
      <c r="B30" s="32">
        <f t="shared" si="42"/>
        <v>10</v>
      </c>
      <c r="C30" s="33"/>
      <c r="D30" s="33" t="str">
        <f t="shared" si="0"/>
        <v/>
      </c>
      <c r="E30" s="33"/>
      <c r="F30" s="33" t="str">
        <f t="shared" si="1"/>
        <v/>
      </c>
      <c r="G30" s="33"/>
      <c r="H30" s="33" t="str">
        <f t="shared" si="2"/>
        <v/>
      </c>
      <c r="I30" s="33"/>
      <c r="J30" s="33" t="str">
        <f t="shared" si="3"/>
        <v>E2</v>
      </c>
      <c r="K30" s="33"/>
      <c r="L30" s="33" t="str">
        <f t="shared" si="4"/>
        <v/>
      </c>
      <c r="M30" s="33"/>
      <c r="N30" s="33" t="str">
        <f t="shared" si="5"/>
        <v/>
      </c>
      <c r="O30" s="33"/>
      <c r="P30" s="33" t="str">
        <f t="shared" si="6"/>
        <v/>
      </c>
      <c r="Q30" s="33"/>
      <c r="R30" s="33" t="str">
        <f t="shared" si="7"/>
        <v/>
      </c>
      <c r="S30" s="33"/>
      <c r="T30" s="33" t="str">
        <f t="shared" si="8"/>
        <v/>
      </c>
      <c r="U30" s="33"/>
      <c r="V30" s="33" t="str">
        <f t="shared" si="9"/>
        <v/>
      </c>
      <c r="W30" s="33"/>
      <c r="X30" s="33" t="str">
        <f t="shared" si="10"/>
        <v/>
      </c>
      <c r="Y30" s="33"/>
      <c r="Z30" s="33" t="str">
        <f t="shared" si="11"/>
        <v/>
      </c>
      <c r="AA30" s="33"/>
      <c r="AB30" s="33" t="str">
        <f t="shared" si="12"/>
        <v/>
      </c>
      <c r="AC30" s="33"/>
      <c r="AD30" s="33" t="str">
        <f t="shared" si="13"/>
        <v/>
      </c>
      <c r="AE30" s="33"/>
      <c r="AF30" s="33" t="str">
        <f t="shared" si="14"/>
        <v/>
      </c>
      <c r="AG30" s="33"/>
      <c r="AH30" s="33" t="str">
        <f t="shared" si="15"/>
        <v/>
      </c>
      <c r="AI30" s="33"/>
      <c r="AJ30" s="33" t="str">
        <f t="shared" si="16"/>
        <v/>
      </c>
      <c r="AK30" s="33"/>
      <c r="AL30" s="33" t="str">
        <f t="shared" si="17"/>
        <v/>
      </c>
      <c r="AM30" s="33"/>
      <c r="AN30" s="33" t="str">
        <f t="shared" si="18"/>
        <v/>
      </c>
      <c r="AO30" s="33"/>
      <c r="AP30" s="33" t="str">
        <f t="shared" si="19"/>
        <v/>
      </c>
      <c r="AQ30" s="33"/>
      <c r="AR30" s="33" t="str">
        <f t="shared" si="20"/>
        <v/>
      </c>
      <c r="AS30" s="33"/>
      <c r="AT30" s="33" t="str">
        <f t="shared" si="21"/>
        <v/>
      </c>
      <c r="AU30" s="33"/>
      <c r="AV30" s="33" t="str">
        <f t="shared" si="22"/>
        <v/>
      </c>
      <c r="AW30" s="33"/>
      <c r="AX30" s="33" t="str">
        <f t="shared" si="23"/>
        <v/>
      </c>
      <c r="AY30" s="33"/>
      <c r="AZ30" s="33" t="str">
        <f t="shared" si="24"/>
        <v/>
      </c>
      <c r="BA30" s="33"/>
      <c r="BB30" s="33" t="str">
        <f t="shared" si="25"/>
        <v/>
      </c>
      <c r="BC30" s="33"/>
      <c r="BD30" s="33" t="str">
        <f t="shared" si="26"/>
        <v/>
      </c>
      <c r="BE30" s="33"/>
      <c r="BF30" s="33" t="str">
        <f t="shared" si="27"/>
        <v/>
      </c>
      <c r="BG30" s="33"/>
      <c r="BH30" s="33" t="str">
        <f t="shared" si="28"/>
        <v/>
      </c>
      <c r="BI30" s="33"/>
      <c r="BJ30" s="33" t="str">
        <f t="shared" si="29"/>
        <v/>
      </c>
      <c r="BK30" s="33"/>
      <c r="BL30" s="33" t="str">
        <f t="shared" si="30"/>
        <v/>
      </c>
      <c r="BM30" s="33"/>
      <c r="BN30" s="33" t="str">
        <f t="shared" si="31"/>
        <v/>
      </c>
      <c r="BO30" s="33"/>
      <c r="BP30" s="33" t="str">
        <f t="shared" si="32"/>
        <v/>
      </c>
      <c r="BQ30" s="33"/>
      <c r="BR30" s="33" t="str">
        <f t="shared" si="33"/>
        <v/>
      </c>
      <c r="BS30" s="33"/>
      <c r="BT30" s="33" t="str">
        <f t="shared" si="34"/>
        <v/>
      </c>
      <c r="BU30" s="33"/>
      <c r="BV30" s="33" t="str">
        <f t="shared" si="35"/>
        <v/>
      </c>
      <c r="BW30" s="33"/>
      <c r="BX30" s="33" t="str">
        <f t="shared" si="36"/>
        <v/>
      </c>
      <c r="BY30" s="33"/>
      <c r="BZ30" s="33" t="str">
        <f t="shared" si="37"/>
        <v/>
      </c>
      <c r="CA30" s="33"/>
      <c r="CB30" s="34"/>
      <c r="CC30" t="str">
        <f t="shared" si="38"/>
        <v>E2</v>
      </c>
      <c r="CD30" t="str">
        <f t="shared" si="39"/>
        <v>Houston</v>
      </c>
      <c r="CE30">
        <f t="shared" si="40"/>
        <v>10</v>
      </c>
      <c r="CF30" s="38">
        <f>'Match Times'!K11</f>
        <v>46187.791666666664</v>
      </c>
      <c r="CG30" s="434">
        <f>'Match Times'!L11</f>
        <v>46187.791666666664</v>
      </c>
      <c r="CH30" t="str">
        <f t="shared" si="41"/>
        <v>Houston</v>
      </c>
    </row>
    <row r="31" spans="1:86" x14ac:dyDescent="0.2">
      <c r="B31" s="32">
        <f t="shared" si="42"/>
        <v>11</v>
      </c>
      <c r="C31" s="33"/>
      <c r="D31" s="33" t="str">
        <f t="shared" si="0"/>
        <v/>
      </c>
      <c r="E31" s="33"/>
      <c r="F31" s="33" t="str">
        <f t="shared" si="1"/>
        <v/>
      </c>
      <c r="G31" s="33"/>
      <c r="H31" s="33" t="str">
        <f t="shared" si="2"/>
        <v/>
      </c>
      <c r="I31" s="33"/>
      <c r="J31" s="33" t="str">
        <f t="shared" si="3"/>
        <v>F1</v>
      </c>
      <c r="K31" s="33"/>
      <c r="L31" s="33" t="str">
        <f t="shared" si="4"/>
        <v/>
      </c>
      <c r="M31" s="33"/>
      <c r="N31" s="33" t="str">
        <f t="shared" si="5"/>
        <v/>
      </c>
      <c r="O31" s="33"/>
      <c r="P31" s="33" t="str">
        <f t="shared" si="6"/>
        <v/>
      </c>
      <c r="Q31" s="33"/>
      <c r="R31" s="33" t="str">
        <f t="shared" si="7"/>
        <v/>
      </c>
      <c r="S31" s="33"/>
      <c r="T31" s="33" t="str">
        <f t="shared" si="8"/>
        <v/>
      </c>
      <c r="U31" s="33"/>
      <c r="V31" s="33" t="str">
        <f t="shared" si="9"/>
        <v/>
      </c>
      <c r="W31" s="33"/>
      <c r="X31" s="33" t="str">
        <f t="shared" si="10"/>
        <v/>
      </c>
      <c r="Y31" s="33"/>
      <c r="Z31" s="33" t="str">
        <f t="shared" si="11"/>
        <v/>
      </c>
      <c r="AA31" s="33"/>
      <c r="AB31" s="33" t="str">
        <f t="shared" si="12"/>
        <v/>
      </c>
      <c r="AC31" s="33"/>
      <c r="AD31" s="33" t="str">
        <f t="shared" si="13"/>
        <v/>
      </c>
      <c r="AE31" s="33"/>
      <c r="AF31" s="33" t="str">
        <f t="shared" si="14"/>
        <v/>
      </c>
      <c r="AG31" s="33"/>
      <c r="AH31" s="33" t="str">
        <f t="shared" si="15"/>
        <v/>
      </c>
      <c r="AI31" s="33"/>
      <c r="AJ31" s="33" t="str">
        <f t="shared" si="16"/>
        <v/>
      </c>
      <c r="AK31" s="33"/>
      <c r="AL31" s="33" t="str">
        <f t="shared" si="17"/>
        <v/>
      </c>
      <c r="AM31" s="33"/>
      <c r="AN31" s="33" t="str">
        <f t="shared" si="18"/>
        <v/>
      </c>
      <c r="AO31" s="33"/>
      <c r="AP31" s="33" t="str">
        <f t="shared" si="19"/>
        <v/>
      </c>
      <c r="AQ31" s="33"/>
      <c r="AR31" s="33" t="str">
        <f t="shared" si="20"/>
        <v/>
      </c>
      <c r="AS31" s="33"/>
      <c r="AT31" s="33" t="str">
        <f t="shared" si="21"/>
        <v/>
      </c>
      <c r="AU31" s="33"/>
      <c r="AV31" s="33" t="str">
        <f t="shared" si="22"/>
        <v/>
      </c>
      <c r="AW31" s="33"/>
      <c r="AX31" s="33" t="str">
        <f t="shared" si="23"/>
        <v/>
      </c>
      <c r="AY31" s="33"/>
      <c r="AZ31" s="33" t="str">
        <f t="shared" si="24"/>
        <v/>
      </c>
      <c r="BA31" s="33"/>
      <c r="BB31" s="33" t="str">
        <f t="shared" si="25"/>
        <v/>
      </c>
      <c r="BC31" s="33"/>
      <c r="BD31" s="33" t="str">
        <f t="shared" si="26"/>
        <v/>
      </c>
      <c r="BE31" s="33"/>
      <c r="BF31" s="33" t="str">
        <f t="shared" si="27"/>
        <v/>
      </c>
      <c r="BG31" s="33"/>
      <c r="BH31" s="33" t="str">
        <f t="shared" si="28"/>
        <v/>
      </c>
      <c r="BI31" s="33"/>
      <c r="BJ31" s="33" t="str">
        <f t="shared" si="29"/>
        <v/>
      </c>
      <c r="BK31" s="33"/>
      <c r="BL31" s="33" t="str">
        <f t="shared" si="30"/>
        <v/>
      </c>
      <c r="BM31" s="33"/>
      <c r="BN31" s="33" t="str">
        <f t="shared" si="31"/>
        <v/>
      </c>
      <c r="BO31" s="33"/>
      <c r="BP31" s="33" t="str">
        <f t="shared" si="32"/>
        <v/>
      </c>
      <c r="BQ31" s="33"/>
      <c r="BR31" s="33" t="str">
        <f t="shared" si="33"/>
        <v/>
      </c>
      <c r="BS31" s="33"/>
      <c r="BT31" s="33" t="str">
        <f t="shared" si="34"/>
        <v/>
      </c>
      <c r="BU31" s="33"/>
      <c r="BV31" s="33" t="str">
        <f t="shared" si="35"/>
        <v/>
      </c>
      <c r="BW31" s="33"/>
      <c r="BX31" s="33" t="str">
        <f t="shared" si="36"/>
        <v/>
      </c>
      <c r="BY31" s="33"/>
      <c r="BZ31" s="33" t="str">
        <f t="shared" si="37"/>
        <v/>
      </c>
      <c r="CA31" s="33"/>
      <c r="CB31" s="34"/>
      <c r="CC31" t="str">
        <f t="shared" si="38"/>
        <v>F1</v>
      </c>
      <c r="CD31" t="str">
        <f t="shared" si="39"/>
        <v>Dallas</v>
      </c>
      <c r="CE31">
        <f t="shared" si="40"/>
        <v>11</v>
      </c>
      <c r="CF31" s="38">
        <f>'Match Times'!K12</f>
        <v>46187.916666666664</v>
      </c>
      <c r="CG31" s="434">
        <f>'Match Times'!L12</f>
        <v>46187.916666666664</v>
      </c>
      <c r="CH31" t="str">
        <f t="shared" si="41"/>
        <v>Dallas</v>
      </c>
    </row>
    <row r="32" spans="1:86" x14ac:dyDescent="0.2">
      <c r="B32" s="32">
        <f t="shared" si="42"/>
        <v>12</v>
      </c>
      <c r="C32" s="33"/>
      <c r="D32" s="33" t="str">
        <f t="shared" si="0"/>
        <v/>
      </c>
      <c r="E32" s="33"/>
      <c r="F32" s="33" t="str">
        <f t="shared" si="1"/>
        <v/>
      </c>
      <c r="G32" s="33"/>
      <c r="H32" s="33" t="str">
        <f t="shared" si="2"/>
        <v/>
      </c>
      <c r="I32" s="33"/>
      <c r="J32" s="33" t="str">
        <f t="shared" si="3"/>
        <v>F2</v>
      </c>
      <c r="K32" s="33"/>
      <c r="L32" s="33" t="str">
        <f t="shared" si="4"/>
        <v/>
      </c>
      <c r="M32" s="33"/>
      <c r="N32" s="33" t="str">
        <f t="shared" si="5"/>
        <v/>
      </c>
      <c r="O32" s="33"/>
      <c r="P32" s="33" t="str">
        <f t="shared" si="6"/>
        <v/>
      </c>
      <c r="Q32" s="33"/>
      <c r="R32" s="33" t="str">
        <f t="shared" si="7"/>
        <v/>
      </c>
      <c r="S32" s="33"/>
      <c r="T32" s="33" t="str">
        <f t="shared" si="8"/>
        <v/>
      </c>
      <c r="U32" s="33"/>
      <c r="V32" s="33" t="str">
        <f t="shared" si="9"/>
        <v/>
      </c>
      <c r="W32" s="33"/>
      <c r="X32" s="33" t="str">
        <f t="shared" si="10"/>
        <v/>
      </c>
      <c r="Y32" s="33"/>
      <c r="Z32" s="33" t="str">
        <f t="shared" si="11"/>
        <v/>
      </c>
      <c r="AA32" s="33"/>
      <c r="AB32" s="33" t="str">
        <f t="shared" si="12"/>
        <v/>
      </c>
      <c r="AC32" s="33"/>
      <c r="AD32" s="33" t="str">
        <f t="shared" si="13"/>
        <v/>
      </c>
      <c r="AE32" s="33"/>
      <c r="AF32" s="33" t="str">
        <f t="shared" si="14"/>
        <v/>
      </c>
      <c r="AG32" s="33"/>
      <c r="AH32" s="33" t="str">
        <f t="shared" si="15"/>
        <v/>
      </c>
      <c r="AI32" s="33"/>
      <c r="AJ32" s="33" t="str">
        <f t="shared" si="16"/>
        <v/>
      </c>
      <c r="AK32" s="33"/>
      <c r="AL32" s="33" t="str">
        <f t="shared" si="17"/>
        <v/>
      </c>
      <c r="AM32" s="33"/>
      <c r="AN32" s="33" t="str">
        <f t="shared" si="18"/>
        <v/>
      </c>
      <c r="AO32" s="33"/>
      <c r="AP32" s="33" t="str">
        <f t="shared" si="19"/>
        <v/>
      </c>
      <c r="AQ32" s="33"/>
      <c r="AR32" s="33" t="str">
        <f t="shared" si="20"/>
        <v/>
      </c>
      <c r="AS32" s="33"/>
      <c r="AT32" s="33" t="str">
        <f t="shared" si="21"/>
        <v/>
      </c>
      <c r="AU32" s="33"/>
      <c r="AV32" s="33" t="str">
        <f t="shared" si="22"/>
        <v/>
      </c>
      <c r="AW32" s="33"/>
      <c r="AX32" s="33" t="str">
        <f t="shared" si="23"/>
        <v/>
      </c>
      <c r="AY32" s="33"/>
      <c r="AZ32" s="33" t="str">
        <f t="shared" si="24"/>
        <v/>
      </c>
      <c r="BA32" s="33"/>
      <c r="BB32" s="33" t="str">
        <f t="shared" si="25"/>
        <v/>
      </c>
      <c r="BC32" s="33"/>
      <c r="BD32" s="33" t="str">
        <f t="shared" si="26"/>
        <v/>
      </c>
      <c r="BE32" s="33"/>
      <c r="BF32" s="33" t="str">
        <f t="shared" si="27"/>
        <v/>
      </c>
      <c r="BG32" s="33"/>
      <c r="BH32" s="33" t="str">
        <f t="shared" si="28"/>
        <v/>
      </c>
      <c r="BI32" s="33"/>
      <c r="BJ32" s="33" t="str">
        <f t="shared" si="29"/>
        <v/>
      </c>
      <c r="BK32" s="33"/>
      <c r="BL32" s="33" t="str">
        <f t="shared" si="30"/>
        <v/>
      </c>
      <c r="BM32" s="33"/>
      <c r="BN32" s="33" t="str">
        <f t="shared" si="31"/>
        <v/>
      </c>
      <c r="BO32" s="33"/>
      <c r="BP32" s="33" t="str">
        <f t="shared" si="32"/>
        <v/>
      </c>
      <c r="BQ32" s="33"/>
      <c r="BR32" s="33" t="str">
        <f t="shared" si="33"/>
        <v/>
      </c>
      <c r="BS32" s="33"/>
      <c r="BT32" s="33" t="str">
        <f t="shared" si="34"/>
        <v/>
      </c>
      <c r="BU32" s="33"/>
      <c r="BV32" s="33" t="str">
        <f t="shared" si="35"/>
        <v/>
      </c>
      <c r="BW32" s="33"/>
      <c r="BX32" s="33" t="str">
        <f t="shared" si="36"/>
        <v/>
      </c>
      <c r="BY32" s="33"/>
      <c r="BZ32" s="33" t="str">
        <f t="shared" si="37"/>
        <v/>
      </c>
      <c r="CA32" s="33"/>
      <c r="CB32" s="34"/>
      <c r="CC32" t="str">
        <f t="shared" si="38"/>
        <v>F2</v>
      </c>
      <c r="CD32" t="str">
        <f t="shared" si="39"/>
        <v>Monterrey</v>
      </c>
      <c r="CE32">
        <f t="shared" si="40"/>
        <v>12</v>
      </c>
      <c r="CF32" s="38">
        <f>'Match Times'!K13</f>
        <v>46188.166666666672</v>
      </c>
      <c r="CG32" s="434">
        <f>'Match Times'!L13</f>
        <v>46188.166666666672</v>
      </c>
      <c r="CH32" t="str">
        <f t="shared" si="41"/>
        <v>Monterrey</v>
      </c>
    </row>
    <row r="33" spans="2:86" x14ac:dyDescent="0.2">
      <c r="B33" s="32">
        <f t="shared" si="42"/>
        <v>13</v>
      </c>
      <c r="C33" s="33"/>
      <c r="D33" s="33" t="str">
        <f t="shared" si="0"/>
        <v/>
      </c>
      <c r="E33" s="33"/>
      <c r="F33" s="33" t="str">
        <f t="shared" si="1"/>
        <v/>
      </c>
      <c r="G33" s="33"/>
      <c r="H33" s="33" t="str">
        <f t="shared" si="2"/>
        <v/>
      </c>
      <c r="I33" s="33"/>
      <c r="J33" s="33" t="str">
        <f t="shared" si="3"/>
        <v/>
      </c>
      <c r="K33" s="33"/>
      <c r="L33" s="33" t="str">
        <f t="shared" si="4"/>
        <v>H1</v>
      </c>
      <c r="M33" s="33"/>
      <c r="N33" s="33" t="str">
        <f t="shared" si="5"/>
        <v/>
      </c>
      <c r="O33" s="33"/>
      <c r="P33" s="33" t="str">
        <f t="shared" si="6"/>
        <v/>
      </c>
      <c r="Q33" s="33"/>
      <c r="R33" s="33" t="str">
        <f t="shared" si="7"/>
        <v/>
      </c>
      <c r="S33" s="33"/>
      <c r="T33" s="33" t="str">
        <f t="shared" si="8"/>
        <v/>
      </c>
      <c r="U33" s="33"/>
      <c r="V33" s="33" t="str">
        <f t="shared" si="9"/>
        <v/>
      </c>
      <c r="W33" s="33"/>
      <c r="X33" s="33" t="str">
        <f t="shared" si="10"/>
        <v/>
      </c>
      <c r="Y33" s="33"/>
      <c r="Z33" s="33" t="str">
        <f t="shared" si="11"/>
        <v/>
      </c>
      <c r="AA33" s="33"/>
      <c r="AB33" s="33" t="str">
        <f t="shared" si="12"/>
        <v/>
      </c>
      <c r="AC33" s="33"/>
      <c r="AD33" s="33" t="str">
        <f t="shared" si="13"/>
        <v/>
      </c>
      <c r="AE33" s="33"/>
      <c r="AF33" s="33" t="str">
        <f t="shared" si="14"/>
        <v/>
      </c>
      <c r="AG33" s="33"/>
      <c r="AH33" s="33" t="str">
        <f t="shared" si="15"/>
        <v/>
      </c>
      <c r="AI33" s="33"/>
      <c r="AJ33" s="33" t="str">
        <f t="shared" si="16"/>
        <v/>
      </c>
      <c r="AK33" s="33"/>
      <c r="AL33" s="33" t="str">
        <f t="shared" si="17"/>
        <v/>
      </c>
      <c r="AM33" s="33"/>
      <c r="AN33" s="33" t="str">
        <f t="shared" si="18"/>
        <v/>
      </c>
      <c r="AO33" s="33"/>
      <c r="AP33" s="33" t="str">
        <f t="shared" si="19"/>
        <v/>
      </c>
      <c r="AQ33" s="33"/>
      <c r="AR33" s="33" t="str">
        <f t="shared" si="20"/>
        <v/>
      </c>
      <c r="AS33" s="33"/>
      <c r="AT33" s="33" t="str">
        <f t="shared" si="21"/>
        <v/>
      </c>
      <c r="AU33" s="33"/>
      <c r="AV33" s="33" t="str">
        <f t="shared" si="22"/>
        <v/>
      </c>
      <c r="AW33" s="33"/>
      <c r="AX33" s="33" t="str">
        <f t="shared" si="23"/>
        <v/>
      </c>
      <c r="AY33" s="33"/>
      <c r="AZ33" s="33" t="str">
        <f t="shared" si="24"/>
        <v/>
      </c>
      <c r="BA33" s="33"/>
      <c r="BB33" s="33" t="str">
        <f t="shared" si="25"/>
        <v/>
      </c>
      <c r="BC33" s="33"/>
      <c r="BD33" s="33" t="str">
        <f t="shared" si="26"/>
        <v/>
      </c>
      <c r="BE33" s="33"/>
      <c r="BF33" s="33" t="str">
        <f t="shared" si="27"/>
        <v/>
      </c>
      <c r="BG33" s="33"/>
      <c r="BH33" s="33" t="str">
        <f t="shared" si="28"/>
        <v/>
      </c>
      <c r="BI33" s="33"/>
      <c r="BJ33" s="33" t="str">
        <f t="shared" si="29"/>
        <v/>
      </c>
      <c r="BK33" s="33"/>
      <c r="BL33" s="33" t="str">
        <f t="shared" si="30"/>
        <v/>
      </c>
      <c r="BM33" s="33"/>
      <c r="BN33" s="33" t="str">
        <f t="shared" si="31"/>
        <v/>
      </c>
      <c r="BO33" s="33"/>
      <c r="BP33" s="33" t="str">
        <f t="shared" si="32"/>
        <v/>
      </c>
      <c r="BQ33" s="33"/>
      <c r="BR33" s="33" t="str">
        <f t="shared" si="33"/>
        <v/>
      </c>
      <c r="BS33" s="33"/>
      <c r="BT33" s="33" t="str">
        <f t="shared" si="34"/>
        <v/>
      </c>
      <c r="BU33" s="33"/>
      <c r="BV33" s="33" t="str">
        <f t="shared" si="35"/>
        <v/>
      </c>
      <c r="BW33" s="33"/>
      <c r="BX33" s="33" t="str">
        <f t="shared" si="36"/>
        <v/>
      </c>
      <c r="BY33" s="33"/>
      <c r="BZ33" s="33" t="str">
        <f t="shared" si="37"/>
        <v/>
      </c>
      <c r="CA33" s="33"/>
      <c r="CB33" s="34"/>
      <c r="CC33" t="str">
        <f t="shared" si="38"/>
        <v>H1</v>
      </c>
      <c r="CD33" t="str">
        <f t="shared" si="39"/>
        <v>Miami</v>
      </c>
      <c r="CE33">
        <f t="shared" si="40"/>
        <v>13</v>
      </c>
      <c r="CF33" s="38">
        <f>'Match Times'!K14</f>
        <v>46189</v>
      </c>
      <c r="CG33" s="434">
        <f>'Match Times'!L14</f>
        <v>46189</v>
      </c>
      <c r="CH33" t="str">
        <f t="shared" si="41"/>
        <v>Miami</v>
      </c>
    </row>
    <row r="34" spans="2:86" x14ac:dyDescent="0.2">
      <c r="B34" s="32">
        <f t="shared" si="42"/>
        <v>14</v>
      </c>
      <c r="C34" s="33"/>
      <c r="D34" s="33" t="str">
        <f t="shared" si="0"/>
        <v/>
      </c>
      <c r="E34" s="33"/>
      <c r="F34" s="33" t="str">
        <f t="shared" si="1"/>
        <v/>
      </c>
      <c r="G34" s="33"/>
      <c r="H34" s="33" t="str">
        <f t="shared" si="2"/>
        <v/>
      </c>
      <c r="I34" s="33"/>
      <c r="J34" s="33" t="str">
        <f t="shared" si="3"/>
        <v/>
      </c>
      <c r="K34" s="33"/>
      <c r="L34" s="33" t="str">
        <f t="shared" si="4"/>
        <v>H2</v>
      </c>
      <c r="M34" s="33"/>
      <c r="N34" s="33" t="str">
        <f t="shared" si="5"/>
        <v/>
      </c>
      <c r="O34" s="33"/>
      <c r="P34" s="33" t="str">
        <f t="shared" si="6"/>
        <v/>
      </c>
      <c r="Q34" s="33"/>
      <c r="R34" s="33" t="str">
        <f t="shared" si="7"/>
        <v/>
      </c>
      <c r="S34" s="33"/>
      <c r="T34" s="33" t="str">
        <f t="shared" si="8"/>
        <v/>
      </c>
      <c r="U34" s="33"/>
      <c r="V34" s="33" t="str">
        <f t="shared" si="9"/>
        <v/>
      </c>
      <c r="W34" s="33"/>
      <c r="X34" s="33" t="str">
        <f t="shared" si="10"/>
        <v/>
      </c>
      <c r="Y34" s="33"/>
      <c r="Z34" s="33" t="str">
        <f t="shared" si="11"/>
        <v/>
      </c>
      <c r="AA34" s="33"/>
      <c r="AB34" s="33" t="str">
        <f t="shared" si="12"/>
        <v/>
      </c>
      <c r="AC34" s="33"/>
      <c r="AD34" s="33" t="str">
        <f t="shared" si="13"/>
        <v/>
      </c>
      <c r="AE34" s="33"/>
      <c r="AF34" s="33" t="str">
        <f t="shared" si="14"/>
        <v/>
      </c>
      <c r="AG34" s="33"/>
      <c r="AH34" s="33" t="str">
        <f t="shared" si="15"/>
        <v/>
      </c>
      <c r="AI34" s="33"/>
      <c r="AJ34" s="33" t="str">
        <f t="shared" si="16"/>
        <v/>
      </c>
      <c r="AK34" s="33"/>
      <c r="AL34" s="33" t="str">
        <f t="shared" si="17"/>
        <v/>
      </c>
      <c r="AM34" s="33"/>
      <c r="AN34" s="33" t="str">
        <f t="shared" si="18"/>
        <v/>
      </c>
      <c r="AO34" s="33"/>
      <c r="AP34" s="33" t="str">
        <f t="shared" si="19"/>
        <v/>
      </c>
      <c r="AQ34" s="33"/>
      <c r="AR34" s="33" t="str">
        <f t="shared" si="20"/>
        <v/>
      </c>
      <c r="AS34" s="33"/>
      <c r="AT34" s="33" t="str">
        <f t="shared" si="21"/>
        <v/>
      </c>
      <c r="AU34" s="33"/>
      <c r="AV34" s="33" t="str">
        <f t="shared" si="22"/>
        <v/>
      </c>
      <c r="AW34" s="33"/>
      <c r="AX34" s="33" t="str">
        <f t="shared" si="23"/>
        <v/>
      </c>
      <c r="AY34" s="33"/>
      <c r="AZ34" s="33" t="str">
        <f t="shared" si="24"/>
        <v/>
      </c>
      <c r="BA34" s="33"/>
      <c r="BB34" s="33" t="str">
        <f t="shared" si="25"/>
        <v/>
      </c>
      <c r="BC34" s="33"/>
      <c r="BD34" s="33" t="str">
        <f t="shared" si="26"/>
        <v/>
      </c>
      <c r="BE34" s="33"/>
      <c r="BF34" s="33" t="str">
        <f t="shared" si="27"/>
        <v/>
      </c>
      <c r="BG34" s="33"/>
      <c r="BH34" s="33" t="str">
        <f t="shared" si="28"/>
        <v/>
      </c>
      <c r="BI34" s="33"/>
      <c r="BJ34" s="33" t="str">
        <f t="shared" si="29"/>
        <v/>
      </c>
      <c r="BK34" s="33"/>
      <c r="BL34" s="33" t="str">
        <f t="shared" si="30"/>
        <v/>
      </c>
      <c r="BM34" s="33"/>
      <c r="BN34" s="33" t="str">
        <f t="shared" si="31"/>
        <v/>
      </c>
      <c r="BO34" s="33"/>
      <c r="BP34" s="33" t="str">
        <f t="shared" si="32"/>
        <v/>
      </c>
      <c r="BQ34" s="33"/>
      <c r="BR34" s="33" t="str">
        <f t="shared" si="33"/>
        <v/>
      </c>
      <c r="BS34" s="33"/>
      <c r="BT34" s="33" t="str">
        <f t="shared" si="34"/>
        <v/>
      </c>
      <c r="BU34" s="33"/>
      <c r="BV34" s="33" t="str">
        <f t="shared" si="35"/>
        <v/>
      </c>
      <c r="BW34" s="33"/>
      <c r="BX34" s="33" t="str">
        <f t="shared" si="36"/>
        <v/>
      </c>
      <c r="BY34" s="33"/>
      <c r="BZ34" s="33" t="str">
        <f t="shared" si="37"/>
        <v/>
      </c>
      <c r="CA34" s="33"/>
      <c r="CB34" s="34"/>
      <c r="CC34" t="str">
        <f t="shared" si="38"/>
        <v>H2</v>
      </c>
      <c r="CD34" t="str">
        <f t="shared" si="39"/>
        <v>Atlanta</v>
      </c>
      <c r="CE34">
        <f t="shared" si="40"/>
        <v>14</v>
      </c>
      <c r="CF34" s="38">
        <f>'Match Times'!K15</f>
        <v>46188.75</v>
      </c>
      <c r="CG34" s="434">
        <f>'Match Times'!L15</f>
        <v>46188.75</v>
      </c>
      <c r="CH34" t="str">
        <f t="shared" si="41"/>
        <v>Atlanta</v>
      </c>
    </row>
    <row r="35" spans="2:86" x14ac:dyDescent="0.2">
      <c r="B35" s="32">
        <f t="shared" si="42"/>
        <v>15</v>
      </c>
      <c r="C35" s="33"/>
      <c r="D35" s="33" t="str">
        <f t="shared" si="0"/>
        <v/>
      </c>
      <c r="E35" s="33"/>
      <c r="F35" s="33" t="str">
        <f t="shared" si="1"/>
        <v/>
      </c>
      <c r="G35" s="33"/>
      <c r="H35" s="33" t="str">
        <f t="shared" si="2"/>
        <v/>
      </c>
      <c r="I35" s="33"/>
      <c r="J35" s="33" t="str">
        <f t="shared" si="3"/>
        <v/>
      </c>
      <c r="K35" s="33"/>
      <c r="L35" s="33" t="str">
        <f t="shared" si="4"/>
        <v>G1</v>
      </c>
      <c r="M35" s="33"/>
      <c r="N35" s="33" t="str">
        <f t="shared" si="5"/>
        <v/>
      </c>
      <c r="O35" s="33"/>
      <c r="P35" s="33" t="str">
        <f t="shared" si="6"/>
        <v/>
      </c>
      <c r="Q35" s="33"/>
      <c r="R35" s="33" t="str">
        <f t="shared" si="7"/>
        <v/>
      </c>
      <c r="S35" s="33"/>
      <c r="T35" s="33" t="str">
        <f t="shared" si="8"/>
        <v/>
      </c>
      <c r="U35" s="33"/>
      <c r="V35" s="33" t="str">
        <f t="shared" si="9"/>
        <v/>
      </c>
      <c r="W35" s="33"/>
      <c r="X35" s="33" t="str">
        <f t="shared" si="10"/>
        <v/>
      </c>
      <c r="Y35" s="33"/>
      <c r="Z35" s="33" t="str">
        <f t="shared" si="11"/>
        <v/>
      </c>
      <c r="AA35" s="33"/>
      <c r="AB35" s="33" t="str">
        <f t="shared" si="12"/>
        <v/>
      </c>
      <c r="AC35" s="33"/>
      <c r="AD35" s="33" t="str">
        <f t="shared" si="13"/>
        <v/>
      </c>
      <c r="AE35" s="33"/>
      <c r="AF35" s="33" t="str">
        <f t="shared" si="14"/>
        <v/>
      </c>
      <c r="AG35" s="33"/>
      <c r="AH35" s="33" t="str">
        <f t="shared" si="15"/>
        <v/>
      </c>
      <c r="AI35" s="33"/>
      <c r="AJ35" s="33" t="str">
        <f t="shared" si="16"/>
        <v/>
      </c>
      <c r="AK35" s="33"/>
      <c r="AL35" s="33" t="str">
        <f t="shared" si="17"/>
        <v/>
      </c>
      <c r="AM35" s="33"/>
      <c r="AN35" s="33" t="str">
        <f t="shared" si="18"/>
        <v/>
      </c>
      <c r="AO35" s="33"/>
      <c r="AP35" s="33" t="str">
        <f t="shared" si="19"/>
        <v/>
      </c>
      <c r="AQ35" s="33"/>
      <c r="AR35" s="33" t="str">
        <f t="shared" si="20"/>
        <v/>
      </c>
      <c r="AS35" s="33"/>
      <c r="AT35" s="33" t="str">
        <f t="shared" si="21"/>
        <v/>
      </c>
      <c r="AU35" s="33"/>
      <c r="AV35" s="33" t="str">
        <f t="shared" si="22"/>
        <v/>
      </c>
      <c r="AW35" s="33"/>
      <c r="AX35" s="33" t="str">
        <f t="shared" si="23"/>
        <v/>
      </c>
      <c r="AY35" s="33"/>
      <c r="AZ35" s="33" t="str">
        <f t="shared" si="24"/>
        <v/>
      </c>
      <c r="BA35" s="33"/>
      <c r="BB35" s="33" t="str">
        <f t="shared" si="25"/>
        <v/>
      </c>
      <c r="BC35" s="33"/>
      <c r="BD35" s="33" t="str">
        <f t="shared" si="26"/>
        <v/>
      </c>
      <c r="BE35" s="33"/>
      <c r="BF35" s="33" t="str">
        <f t="shared" si="27"/>
        <v/>
      </c>
      <c r="BG35" s="33"/>
      <c r="BH35" s="33" t="str">
        <f t="shared" si="28"/>
        <v/>
      </c>
      <c r="BI35" s="33"/>
      <c r="BJ35" s="33" t="str">
        <f t="shared" si="29"/>
        <v/>
      </c>
      <c r="BK35" s="33"/>
      <c r="BL35" s="33" t="str">
        <f t="shared" si="30"/>
        <v/>
      </c>
      <c r="BM35" s="33"/>
      <c r="BN35" s="33" t="str">
        <f t="shared" si="31"/>
        <v/>
      </c>
      <c r="BO35" s="33"/>
      <c r="BP35" s="33" t="str">
        <f t="shared" si="32"/>
        <v/>
      </c>
      <c r="BQ35" s="33"/>
      <c r="BR35" s="33" t="str">
        <f t="shared" si="33"/>
        <v/>
      </c>
      <c r="BS35" s="33"/>
      <c r="BT35" s="33" t="str">
        <f t="shared" si="34"/>
        <v/>
      </c>
      <c r="BU35" s="33"/>
      <c r="BV35" s="33" t="str">
        <f t="shared" si="35"/>
        <v/>
      </c>
      <c r="BW35" s="33"/>
      <c r="BX35" s="33" t="str">
        <f t="shared" si="36"/>
        <v/>
      </c>
      <c r="BY35" s="33"/>
      <c r="BZ35" s="33" t="str">
        <f t="shared" si="37"/>
        <v/>
      </c>
      <c r="CA35" s="33"/>
      <c r="CB35" s="34"/>
      <c r="CC35" t="str">
        <f t="shared" si="38"/>
        <v>G1</v>
      </c>
      <c r="CD35" t="str">
        <f t="shared" si="39"/>
        <v>Los Angeles</v>
      </c>
      <c r="CE35">
        <f t="shared" si="40"/>
        <v>15</v>
      </c>
      <c r="CF35" s="38">
        <f>'Match Times'!K16</f>
        <v>46189.125</v>
      </c>
      <c r="CG35" s="434">
        <f>'Match Times'!L16</f>
        <v>46189.125</v>
      </c>
      <c r="CH35" t="str">
        <f t="shared" si="41"/>
        <v>Los Angeles</v>
      </c>
    </row>
    <row r="36" spans="2:86" x14ac:dyDescent="0.2">
      <c r="B36" s="32">
        <f t="shared" si="42"/>
        <v>16</v>
      </c>
      <c r="C36" s="33"/>
      <c r="D36" s="33" t="str">
        <f t="shared" si="0"/>
        <v/>
      </c>
      <c r="E36" s="33"/>
      <c r="F36" s="33" t="str">
        <f t="shared" si="1"/>
        <v/>
      </c>
      <c r="G36" s="33"/>
      <c r="H36" s="33" t="str">
        <f t="shared" si="2"/>
        <v/>
      </c>
      <c r="I36" s="33"/>
      <c r="J36" s="33" t="str">
        <f t="shared" si="3"/>
        <v/>
      </c>
      <c r="K36" s="33"/>
      <c r="L36" s="33" t="str">
        <f t="shared" si="4"/>
        <v>G2</v>
      </c>
      <c r="M36" s="33"/>
      <c r="N36" s="33" t="str">
        <f t="shared" si="5"/>
        <v/>
      </c>
      <c r="O36" s="33"/>
      <c r="P36" s="33" t="str">
        <f t="shared" si="6"/>
        <v/>
      </c>
      <c r="Q36" s="33"/>
      <c r="R36" s="33" t="str">
        <f t="shared" si="7"/>
        <v/>
      </c>
      <c r="S36" s="33"/>
      <c r="T36" s="33" t="str">
        <f t="shared" si="8"/>
        <v/>
      </c>
      <c r="U36" s="33"/>
      <c r="V36" s="33" t="str">
        <f t="shared" si="9"/>
        <v/>
      </c>
      <c r="W36" s="33"/>
      <c r="X36" s="33" t="str">
        <f t="shared" si="10"/>
        <v/>
      </c>
      <c r="Y36" s="33"/>
      <c r="Z36" s="33" t="str">
        <f t="shared" si="11"/>
        <v/>
      </c>
      <c r="AA36" s="33"/>
      <c r="AB36" s="33" t="str">
        <f t="shared" si="12"/>
        <v/>
      </c>
      <c r="AC36" s="33"/>
      <c r="AD36" s="33" t="str">
        <f t="shared" si="13"/>
        <v/>
      </c>
      <c r="AE36" s="33"/>
      <c r="AF36" s="33" t="str">
        <f t="shared" si="14"/>
        <v/>
      </c>
      <c r="AG36" s="33"/>
      <c r="AH36" s="33" t="str">
        <f t="shared" si="15"/>
        <v/>
      </c>
      <c r="AI36" s="33"/>
      <c r="AJ36" s="33" t="str">
        <f t="shared" si="16"/>
        <v/>
      </c>
      <c r="AK36" s="33"/>
      <c r="AL36" s="33" t="str">
        <f t="shared" si="17"/>
        <v/>
      </c>
      <c r="AM36" s="33"/>
      <c r="AN36" s="33" t="str">
        <f t="shared" si="18"/>
        <v/>
      </c>
      <c r="AO36" s="33"/>
      <c r="AP36" s="33" t="str">
        <f t="shared" si="19"/>
        <v/>
      </c>
      <c r="AQ36" s="33"/>
      <c r="AR36" s="33" t="str">
        <f t="shared" si="20"/>
        <v/>
      </c>
      <c r="AS36" s="33"/>
      <c r="AT36" s="33" t="str">
        <f t="shared" si="21"/>
        <v/>
      </c>
      <c r="AU36" s="33"/>
      <c r="AV36" s="33" t="str">
        <f t="shared" si="22"/>
        <v/>
      </c>
      <c r="AW36" s="33"/>
      <c r="AX36" s="33" t="str">
        <f t="shared" si="23"/>
        <v/>
      </c>
      <c r="AY36" s="33"/>
      <c r="AZ36" s="33" t="str">
        <f t="shared" si="24"/>
        <v/>
      </c>
      <c r="BA36" s="33"/>
      <c r="BB36" s="33" t="str">
        <f t="shared" si="25"/>
        <v/>
      </c>
      <c r="BC36" s="33"/>
      <c r="BD36" s="33" t="str">
        <f t="shared" si="26"/>
        <v/>
      </c>
      <c r="BE36" s="33"/>
      <c r="BF36" s="33" t="str">
        <f t="shared" si="27"/>
        <v/>
      </c>
      <c r="BG36" s="33"/>
      <c r="BH36" s="33" t="str">
        <f t="shared" si="28"/>
        <v/>
      </c>
      <c r="BI36" s="33"/>
      <c r="BJ36" s="33" t="str">
        <f t="shared" si="29"/>
        <v/>
      </c>
      <c r="BK36" s="33"/>
      <c r="BL36" s="33" t="str">
        <f t="shared" si="30"/>
        <v/>
      </c>
      <c r="BM36" s="33"/>
      <c r="BN36" s="33" t="str">
        <f t="shared" si="31"/>
        <v/>
      </c>
      <c r="BO36" s="33"/>
      <c r="BP36" s="33" t="str">
        <f t="shared" si="32"/>
        <v/>
      </c>
      <c r="BQ36" s="33"/>
      <c r="BR36" s="33" t="str">
        <f t="shared" si="33"/>
        <v/>
      </c>
      <c r="BS36" s="33"/>
      <c r="BT36" s="33" t="str">
        <f t="shared" si="34"/>
        <v/>
      </c>
      <c r="BU36" s="33"/>
      <c r="BV36" s="33" t="str">
        <f t="shared" si="35"/>
        <v/>
      </c>
      <c r="BW36" s="33"/>
      <c r="BX36" s="33" t="str">
        <f t="shared" si="36"/>
        <v/>
      </c>
      <c r="BY36" s="33"/>
      <c r="BZ36" s="33" t="str">
        <f t="shared" si="37"/>
        <v/>
      </c>
      <c r="CA36" s="33"/>
      <c r="CB36" s="34"/>
      <c r="CC36" t="str">
        <f t="shared" si="38"/>
        <v>G2</v>
      </c>
      <c r="CD36" t="str">
        <f t="shared" si="39"/>
        <v>Seattle</v>
      </c>
      <c r="CE36">
        <f t="shared" si="40"/>
        <v>16</v>
      </c>
      <c r="CF36" s="38">
        <f>'Match Times'!K17</f>
        <v>46188.875</v>
      </c>
      <c r="CG36" s="434">
        <f>'Match Times'!L17</f>
        <v>46188.875</v>
      </c>
      <c r="CH36" t="str">
        <f t="shared" si="41"/>
        <v>Seattle</v>
      </c>
    </row>
    <row r="37" spans="2:86" x14ac:dyDescent="0.2">
      <c r="B37" s="32">
        <f t="shared" si="42"/>
        <v>17</v>
      </c>
      <c r="C37" s="33"/>
      <c r="D37" s="33" t="str">
        <f t="shared" si="0"/>
        <v/>
      </c>
      <c r="E37" s="33"/>
      <c r="F37" s="33" t="str">
        <f t="shared" si="1"/>
        <v/>
      </c>
      <c r="G37" s="33"/>
      <c r="H37" s="33" t="str">
        <f t="shared" si="2"/>
        <v/>
      </c>
      <c r="I37" s="33"/>
      <c r="J37" s="33" t="str">
        <f t="shared" si="3"/>
        <v/>
      </c>
      <c r="K37" s="33"/>
      <c r="L37" s="33" t="str">
        <f t="shared" si="4"/>
        <v/>
      </c>
      <c r="M37" s="33"/>
      <c r="N37" s="33" t="str">
        <f t="shared" si="5"/>
        <v>I1</v>
      </c>
      <c r="O37" s="33"/>
      <c r="P37" s="33" t="str">
        <f t="shared" si="6"/>
        <v/>
      </c>
      <c r="Q37" s="33"/>
      <c r="R37" s="33" t="str">
        <f t="shared" si="7"/>
        <v/>
      </c>
      <c r="S37" s="33"/>
      <c r="T37" s="33" t="str">
        <f t="shared" si="8"/>
        <v/>
      </c>
      <c r="U37" s="33"/>
      <c r="V37" s="33" t="str">
        <f t="shared" si="9"/>
        <v/>
      </c>
      <c r="W37" s="33"/>
      <c r="X37" s="33" t="str">
        <f t="shared" si="10"/>
        <v/>
      </c>
      <c r="Y37" s="33"/>
      <c r="Z37" s="33" t="str">
        <f t="shared" si="11"/>
        <v/>
      </c>
      <c r="AA37" s="33"/>
      <c r="AB37" s="33" t="str">
        <f t="shared" si="12"/>
        <v/>
      </c>
      <c r="AC37" s="33"/>
      <c r="AD37" s="33" t="str">
        <f t="shared" si="13"/>
        <v/>
      </c>
      <c r="AE37" s="33"/>
      <c r="AF37" s="33" t="str">
        <f t="shared" si="14"/>
        <v/>
      </c>
      <c r="AG37" s="33"/>
      <c r="AH37" s="33" t="str">
        <f t="shared" si="15"/>
        <v/>
      </c>
      <c r="AI37" s="33"/>
      <c r="AJ37" s="33" t="str">
        <f t="shared" si="16"/>
        <v/>
      </c>
      <c r="AK37" s="33"/>
      <c r="AL37" s="33" t="str">
        <f t="shared" si="17"/>
        <v/>
      </c>
      <c r="AM37" s="33"/>
      <c r="AN37" s="33" t="str">
        <f t="shared" si="18"/>
        <v/>
      </c>
      <c r="AO37" s="33"/>
      <c r="AP37" s="33" t="str">
        <f t="shared" si="19"/>
        <v/>
      </c>
      <c r="AQ37" s="33"/>
      <c r="AR37" s="33" t="str">
        <f t="shared" si="20"/>
        <v/>
      </c>
      <c r="AS37" s="33"/>
      <c r="AT37" s="33" t="str">
        <f t="shared" si="21"/>
        <v/>
      </c>
      <c r="AU37" s="33"/>
      <c r="AV37" s="33" t="str">
        <f t="shared" si="22"/>
        <v/>
      </c>
      <c r="AW37" s="33"/>
      <c r="AX37" s="33" t="str">
        <f t="shared" si="23"/>
        <v/>
      </c>
      <c r="AY37" s="33"/>
      <c r="AZ37" s="33" t="str">
        <f t="shared" si="24"/>
        <v/>
      </c>
      <c r="BA37" s="33"/>
      <c r="BB37" s="33" t="str">
        <f t="shared" si="25"/>
        <v/>
      </c>
      <c r="BC37" s="33"/>
      <c r="BD37" s="33" t="str">
        <f t="shared" si="26"/>
        <v/>
      </c>
      <c r="BE37" s="33"/>
      <c r="BF37" s="33" t="str">
        <f t="shared" si="27"/>
        <v/>
      </c>
      <c r="BG37" s="33"/>
      <c r="BH37" s="33" t="str">
        <f t="shared" si="28"/>
        <v/>
      </c>
      <c r="BI37" s="33"/>
      <c r="BJ37" s="33" t="str">
        <f t="shared" si="29"/>
        <v/>
      </c>
      <c r="BK37" s="33"/>
      <c r="BL37" s="33" t="str">
        <f t="shared" si="30"/>
        <v/>
      </c>
      <c r="BM37" s="33"/>
      <c r="BN37" s="33" t="str">
        <f t="shared" si="31"/>
        <v/>
      </c>
      <c r="BO37" s="33"/>
      <c r="BP37" s="33" t="str">
        <f t="shared" si="32"/>
        <v/>
      </c>
      <c r="BQ37" s="33"/>
      <c r="BR37" s="33" t="str">
        <f t="shared" si="33"/>
        <v/>
      </c>
      <c r="BS37" s="33"/>
      <c r="BT37" s="33" t="str">
        <f t="shared" si="34"/>
        <v/>
      </c>
      <c r="BU37" s="33"/>
      <c r="BV37" s="33" t="str">
        <f t="shared" si="35"/>
        <v/>
      </c>
      <c r="BW37" s="33"/>
      <c r="BX37" s="33" t="str">
        <f t="shared" si="36"/>
        <v/>
      </c>
      <c r="BY37" s="33"/>
      <c r="BZ37" s="33" t="str">
        <f t="shared" si="37"/>
        <v/>
      </c>
      <c r="CA37" s="33"/>
      <c r="CB37" s="34"/>
      <c r="CC37" t="str">
        <f t="shared" si="38"/>
        <v>I1</v>
      </c>
      <c r="CD37" t="str">
        <f t="shared" si="39"/>
        <v>New York New Jersey</v>
      </c>
      <c r="CE37">
        <f t="shared" si="40"/>
        <v>17</v>
      </c>
      <c r="CF37" s="38">
        <f>'Match Times'!K18</f>
        <v>46189.875</v>
      </c>
      <c r="CG37" s="434">
        <f>'Match Times'!L18</f>
        <v>46189.875</v>
      </c>
      <c r="CH37" t="str">
        <f t="shared" si="41"/>
        <v>New York New Jersey</v>
      </c>
    </row>
    <row r="38" spans="2:86" x14ac:dyDescent="0.2">
      <c r="B38" s="32">
        <f t="shared" si="42"/>
        <v>18</v>
      </c>
      <c r="C38" s="33"/>
      <c r="D38" s="33" t="str">
        <f t="shared" si="0"/>
        <v/>
      </c>
      <c r="E38" s="33"/>
      <c r="F38" s="33" t="str">
        <f t="shared" si="1"/>
        <v/>
      </c>
      <c r="G38" s="33"/>
      <c r="H38" s="33" t="str">
        <f t="shared" si="2"/>
        <v/>
      </c>
      <c r="I38" s="33"/>
      <c r="J38" s="33" t="str">
        <f t="shared" si="3"/>
        <v/>
      </c>
      <c r="K38" s="33"/>
      <c r="L38" s="33" t="str">
        <f t="shared" si="4"/>
        <v/>
      </c>
      <c r="M38" s="33"/>
      <c r="N38" s="33" t="str">
        <f t="shared" si="5"/>
        <v>I2</v>
      </c>
      <c r="O38" s="33"/>
      <c r="P38" s="33" t="str">
        <f t="shared" si="6"/>
        <v/>
      </c>
      <c r="Q38" s="33"/>
      <c r="R38" s="33" t="str">
        <f t="shared" si="7"/>
        <v/>
      </c>
      <c r="S38" s="33"/>
      <c r="T38" s="33" t="str">
        <f t="shared" si="8"/>
        <v/>
      </c>
      <c r="U38" s="33"/>
      <c r="V38" s="33" t="str">
        <f t="shared" si="9"/>
        <v/>
      </c>
      <c r="W38" s="33"/>
      <c r="X38" s="33" t="str">
        <f t="shared" si="10"/>
        <v/>
      </c>
      <c r="Y38" s="33"/>
      <c r="Z38" s="33" t="str">
        <f t="shared" si="11"/>
        <v/>
      </c>
      <c r="AA38" s="33"/>
      <c r="AB38" s="33" t="str">
        <f t="shared" si="12"/>
        <v/>
      </c>
      <c r="AC38" s="33"/>
      <c r="AD38" s="33" t="str">
        <f t="shared" si="13"/>
        <v/>
      </c>
      <c r="AE38" s="33"/>
      <c r="AF38" s="33" t="str">
        <f t="shared" si="14"/>
        <v/>
      </c>
      <c r="AG38" s="33"/>
      <c r="AH38" s="33" t="str">
        <f t="shared" si="15"/>
        <v/>
      </c>
      <c r="AI38" s="33"/>
      <c r="AJ38" s="33" t="str">
        <f t="shared" si="16"/>
        <v/>
      </c>
      <c r="AK38" s="33"/>
      <c r="AL38" s="33" t="str">
        <f t="shared" si="17"/>
        <v/>
      </c>
      <c r="AM38" s="33"/>
      <c r="AN38" s="33" t="str">
        <f t="shared" si="18"/>
        <v/>
      </c>
      <c r="AO38" s="33"/>
      <c r="AP38" s="33" t="str">
        <f t="shared" si="19"/>
        <v/>
      </c>
      <c r="AQ38" s="33"/>
      <c r="AR38" s="33" t="str">
        <f t="shared" si="20"/>
        <v/>
      </c>
      <c r="AS38" s="33"/>
      <c r="AT38" s="33" t="str">
        <f t="shared" si="21"/>
        <v/>
      </c>
      <c r="AU38" s="33"/>
      <c r="AV38" s="33" t="str">
        <f t="shared" si="22"/>
        <v/>
      </c>
      <c r="AW38" s="33"/>
      <c r="AX38" s="33" t="str">
        <f t="shared" si="23"/>
        <v/>
      </c>
      <c r="AY38" s="33"/>
      <c r="AZ38" s="33" t="str">
        <f t="shared" si="24"/>
        <v/>
      </c>
      <c r="BA38" s="33"/>
      <c r="BB38" s="33" t="str">
        <f t="shared" si="25"/>
        <v/>
      </c>
      <c r="BC38" s="33"/>
      <c r="BD38" s="33" t="str">
        <f t="shared" si="26"/>
        <v/>
      </c>
      <c r="BE38" s="33"/>
      <c r="BF38" s="33" t="str">
        <f t="shared" si="27"/>
        <v/>
      </c>
      <c r="BG38" s="33"/>
      <c r="BH38" s="33" t="str">
        <f t="shared" si="28"/>
        <v/>
      </c>
      <c r="BI38" s="33"/>
      <c r="BJ38" s="33" t="str">
        <f t="shared" si="29"/>
        <v/>
      </c>
      <c r="BK38" s="33"/>
      <c r="BL38" s="33" t="str">
        <f t="shared" si="30"/>
        <v/>
      </c>
      <c r="BM38" s="33"/>
      <c r="BN38" s="33" t="str">
        <f t="shared" si="31"/>
        <v/>
      </c>
      <c r="BO38" s="33"/>
      <c r="BP38" s="33" t="str">
        <f t="shared" si="32"/>
        <v/>
      </c>
      <c r="BQ38" s="33"/>
      <c r="BR38" s="33" t="str">
        <f t="shared" si="33"/>
        <v/>
      </c>
      <c r="BS38" s="33"/>
      <c r="BT38" s="33" t="str">
        <f t="shared" si="34"/>
        <v/>
      </c>
      <c r="BU38" s="33"/>
      <c r="BV38" s="33" t="str">
        <f t="shared" si="35"/>
        <v/>
      </c>
      <c r="BW38" s="33"/>
      <c r="BX38" s="33" t="str">
        <f t="shared" si="36"/>
        <v/>
      </c>
      <c r="BY38" s="33"/>
      <c r="BZ38" s="33" t="str">
        <f t="shared" si="37"/>
        <v/>
      </c>
      <c r="CA38" s="33"/>
      <c r="CB38" s="34"/>
      <c r="CC38" t="str">
        <f t="shared" si="38"/>
        <v>I2</v>
      </c>
      <c r="CD38" t="str">
        <f t="shared" si="39"/>
        <v>Boston</v>
      </c>
      <c r="CE38">
        <f t="shared" si="40"/>
        <v>18</v>
      </c>
      <c r="CF38" s="38">
        <f>'Match Times'!K19</f>
        <v>46190</v>
      </c>
      <c r="CG38" s="434">
        <f>'Match Times'!L19</f>
        <v>46190</v>
      </c>
      <c r="CH38" t="str">
        <f t="shared" si="41"/>
        <v>Boston</v>
      </c>
    </row>
    <row r="39" spans="2:86" x14ac:dyDescent="0.2">
      <c r="B39" s="32">
        <f t="shared" si="42"/>
        <v>19</v>
      </c>
      <c r="C39" s="33"/>
      <c r="D39" s="33" t="str">
        <f t="shared" si="0"/>
        <v/>
      </c>
      <c r="E39" s="33"/>
      <c r="F39" s="33" t="str">
        <f t="shared" si="1"/>
        <v/>
      </c>
      <c r="G39" s="33"/>
      <c r="H39" s="33" t="str">
        <f t="shared" si="2"/>
        <v/>
      </c>
      <c r="I39" s="33"/>
      <c r="J39" s="33" t="str">
        <f t="shared" si="3"/>
        <v/>
      </c>
      <c r="K39" s="33"/>
      <c r="L39" s="33" t="str">
        <f t="shared" si="4"/>
        <v/>
      </c>
      <c r="M39" s="33"/>
      <c r="N39" s="33" t="str">
        <f t="shared" si="5"/>
        <v>J1</v>
      </c>
      <c r="O39" s="33"/>
      <c r="P39" s="33" t="str">
        <f t="shared" si="6"/>
        <v/>
      </c>
      <c r="Q39" s="33"/>
      <c r="R39" s="33" t="str">
        <f t="shared" si="7"/>
        <v/>
      </c>
      <c r="S39" s="33"/>
      <c r="T39" s="33" t="str">
        <f t="shared" si="8"/>
        <v/>
      </c>
      <c r="U39" s="33"/>
      <c r="V39" s="33" t="str">
        <f t="shared" si="9"/>
        <v/>
      </c>
      <c r="W39" s="33"/>
      <c r="X39" s="33" t="str">
        <f t="shared" si="10"/>
        <v/>
      </c>
      <c r="Y39" s="33"/>
      <c r="Z39" s="33" t="str">
        <f t="shared" si="11"/>
        <v/>
      </c>
      <c r="AA39" s="33"/>
      <c r="AB39" s="33" t="str">
        <f t="shared" si="12"/>
        <v/>
      </c>
      <c r="AC39" s="33"/>
      <c r="AD39" s="33" t="str">
        <f t="shared" si="13"/>
        <v/>
      </c>
      <c r="AE39" s="33"/>
      <c r="AF39" s="33" t="str">
        <f t="shared" si="14"/>
        <v/>
      </c>
      <c r="AG39" s="33"/>
      <c r="AH39" s="33" t="str">
        <f t="shared" si="15"/>
        <v/>
      </c>
      <c r="AI39" s="33"/>
      <c r="AJ39" s="33" t="str">
        <f t="shared" si="16"/>
        <v/>
      </c>
      <c r="AK39" s="33"/>
      <c r="AL39" s="33" t="str">
        <f t="shared" si="17"/>
        <v/>
      </c>
      <c r="AM39" s="33"/>
      <c r="AN39" s="33" t="str">
        <f t="shared" si="18"/>
        <v/>
      </c>
      <c r="AO39" s="33"/>
      <c r="AP39" s="33" t="str">
        <f t="shared" si="19"/>
        <v/>
      </c>
      <c r="AQ39" s="33"/>
      <c r="AR39" s="33" t="str">
        <f t="shared" si="20"/>
        <v/>
      </c>
      <c r="AS39" s="33"/>
      <c r="AT39" s="33" t="str">
        <f t="shared" si="21"/>
        <v/>
      </c>
      <c r="AU39" s="33"/>
      <c r="AV39" s="33" t="str">
        <f t="shared" si="22"/>
        <v/>
      </c>
      <c r="AW39" s="33"/>
      <c r="AX39" s="33" t="str">
        <f t="shared" si="23"/>
        <v/>
      </c>
      <c r="AY39" s="33"/>
      <c r="AZ39" s="33" t="str">
        <f t="shared" si="24"/>
        <v/>
      </c>
      <c r="BA39" s="33"/>
      <c r="BB39" s="33" t="str">
        <f t="shared" si="25"/>
        <v/>
      </c>
      <c r="BC39" s="33"/>
      <c r="BD39" s="33" t="str">
        <f t="shared" si="26"/>
        <v/>
      </c>
      <c r="BE39" s="33"/>
      <c r="BF39" s="33" t="str">
        <f t="shared" si="27"/>
        <v/>
      </c>
      <c r="BG39" s="33"/>
      <c r="BH39" s="33" t="str">
        <f t="shared" si="28"/>
        <v/>
      </c>
      <c r="BI39" s="33"/>
      <c r="BJ39" s="33" t="str">
        <f t="shared" si="29"/>
        <v/>
      </c>
      <c r="BK39" s="33"/>
      <c r="BL39" s="33" t="str">
        <f t="shared" si="30"/>
        <v/>
      </c>
      <c r="BM39" s="33"/>
      <c r="BN39" s="33" t="str">
        <f t="shared" si="31"/>
        <v/>
      </c>
      <c r="BO39" s="33"/>
      <c r="BP39" s="33" t="str">
        <f t="shared" si="32"/>
        <v/>
      </c>
      <c r="BQ39" s="33"/>
      <c r="BR39" s="33" t="str">
        <f t="shared" si="33"/>
        <v/>
      </c>
      <c r="BS39" s="33"/>
      <c r="BT39" s="33" t="str">
        <f t="shared" si="34"/>
        <v/>
      </c>
      <c r="BU39" s="33"/>
      <c r="BV39" s="33" t="str">
        <f t="shared" si="35"/>
        <v/>
      </c>
      <c r="BW39" s="33"/>
      <c r="BX39" s="33" t="str">
        <f t="shared" si="36"/>
        <v/>
      </c>
      <c r="BY39" s="33"/>
      <c r="BZ39" s="33" t="str">
        <f t="shared" si="37"/>
        <v/>
      </c>
      <c r="CA39" s="33"/>
      <c r="CB39" s="34"/>
      <c r="CC39" t="str">
        <f t="shared" si="38"/>
        <v>J1</v>
      </c>
      <c r="CD39" t="str">
        <f t="shared" si="39"/>
        <v>Kansas City</v>
      </c>
      <c r="CE39">
        <f t="shared" si="40"/>
        <v>19</v>
      </c>
      <c r="CF39" s="38">
        <f>'Match Times'!K20</f>
        <v>46190.125</v>
      </c>
      <c r="CG39" s="434">
        <f>'Match Times'!L20</f>
        <v>46190.125</v>
      </c>
      <c r="CH39" t="str">
        <f t="shared" si="41"/>
        <v>Kansas City</v>
      </c>
    </row>
    <row r="40" spans="2:86" x14ac:dyDescent="0.2">
      <c r="B40" s="32">
        <f t="shared" si="42"/>
        <v>20</v>
      </c>
      <c r="C40" s="33"/>
      <c r="D40" s="33" t="str">
        <f t="shared" si="0"/>
        <v/>
      </c>
      <c r="E40" s="33"/>
      <c r="F40" s="33" t="str">
        <f t="shared" si="1"/>
        <v/>
      </c>
      <c r="G40" s="33"/>
      <c r="H40" s="33" t="str">
        <f t="shared" si="2"/>
        <v/>
      </c>
      <c r="I40" s="33"/>
      <c r="J40" s="33" t="str">
        <f t="shared" si="3"/>
        <v/>
      </c>
      <c r="K40" s="33"/>
      <c r="L40" s="33" t="str">
        <f t="shared" si="4"/>
        <v/>
      </c>
      <c r="M40" s="33"/>
      <c r="N40" s="33" t="str">
        <f t="shared" si="5"/>
        <v>J2</v>
      </c>
      <c r="O40" s="33"/>
      <c r="P40" s="33" t="str">
        <f t="shared" si="6"/>
        <v/>
      </c>
      <c r="Q40" s="33"/>
      <c r="R40" s="33" t="str">
        <f t="shared" si="7"/>
        <v/>
      </c>
      <c r="S40" s="33"/>
      <c r="T40" s="33" t="str">
        <f t="shared" si="8"/>
        <v/>
      </c>
      <c r="U40" s="33"/>
      <c r="V40" s="33" t="str">
        <f t="shared" si="9"/>
        <v/>
      </c>
      <c r="W40" s="33"/>
      <c r="X40" s="33" t="str">
        <f t="shared" si="10"/>
        <v/>
      </c>
      <c r="Y40" s="33"/>
      <c r="Z40" s="33" t="str">
        <f t="shared" si="11"/>
        <v/>
      </c>
      <c r="AA40" s="33"/>
      <c r="AB40" s="33" t="str">
        <f t="shared" si="12"/>
        <v/>
      </c>
      <c r="AC40" s="33"/>
      <c r="AD40" s="33" t="str">
        <f t="shared" si="13"/>
        <v/>
      </c>
      <c r="AE40" s="33"/>
      <c r="AF40" s="33" t="str">
        <f t="shared" si="14"/>
        <v/>
      </c>
      <c r="AG40" s="33"/>
      <c r="AH40" s="33" t="str">
        <f t="shared" si="15"/>
        <v/>
      </c>
      <c r="AI40" s="33"/>
      <c r="AJ40" s="33" t="str">
        <f t="shared" si="16"/>
        <v/>
      </c>
      <c r="AK40" s="33"/>
      <c r="AL40" s="33" t="str">
        <f t="shared" si="17"/>
        <v/>
      </c>
      <c r="AM40" s="33"/>
      <c r="AN40" s="33" t="str">
        <f t="shared" si="18"/>
        <v/>
      </c>
      <c r="AO40" s="33"/>
      <c r="AP40" s="33" t="str">
        <f t="shared" si="19"/>
        <v/>
      </c>
      <c r="AQ40" s="33"/>
      <c r="AR40" s="33" t="str">
        <f t="shared" si="20"/>
        <v/>
      </c>
      <c r="AS40" s="33"/>
      <c r="AT40" s="33" t="str">
        <f t="shared" si="21"/>
        <v/>
      </c>
      <c r="AU40" s="33"/>
      <c r="AV40" s="33" t="str">
        <f t="shared" si="22"/>
        <v/>
      </c>
      <c r="AW40" s="33"/>
      <c r="AX40" s="33" t="str">
        <f t="shared" si="23"/>
        <v/>
      </c>
      <c r="AY40" s="33"/>
      <c r="AZ40" s="33" t="str">
        <f t="shared" si="24"/>
        <v/>
      </c>
      <c r="BA40" s="33"/>
      <c r="BB40" s="33" t="str">
        <f t="shared" si="25"/>
        <v/>
      </c>
      <c r="BC40" s="33"/>
      <c r="BD40" s="33" t="str">
        <f t="shared" si="26"/>
        <v/>
      </c>
      <c r="BE40" s="33"/>
      <c r="BF40" s="33" t="str">
        <f t="shared" si="27"/>
        <v/>
      </c>
      <c r="BG40" s="33"/>
      <c r="BH40" s="33" t="str">
        <f t="shared" si="28"/>
        <v/>
      </c>
      <c r="BI40" s="33"/>
      <c r="BJ40" s="33" t="str">
        <f t="shared" si="29"/>
        <v/>
      </c>
      <c r="BK40" s="33"/>
      <c r="BL40" s="33" t="str">
        <f t="shared" si="30"/>
        <v/>
      </c>
      <c r="BM40" s="33"/>
      <c r="BN40" s="33" t="str">
        <f t="shared" si="31"/>
        <v/>
      </c>
      <c r="BO40" s="33"/>
      <c r="BP40" s="33" t="str">
        <f t="shared" si="32"/>
        <v/>
      </c>
      <c r="BQ40" s="33"/>
      <c r="BR40" s="33" t="str">
        <f t="shared" si="33"/>
        <v/>
      </c>
      <c r="BS40" s="33"/>
      <c r="BT40" s="33" t="str">
        <f t="shared" si="34"/>
        <v/>
      </c>
      <c r="BU40" s="33"/>
      <c r="BV40" s="33" t="str">
        <f t="shared" si="35"/>
        <v/>
      </c>
      <c r="BW40" s="33"/>
      <c r="BX40" s="33" t="str">
        <f t="shared" si="36"/>
        <v/>
      </c>
      <c r="BY40" s="33"/>
      <c r="BZ40" s="33" t="str">
        <f t="shared" si="37"/>
        <v/>
      </c>
      <c r="CA40" s="33"/>
      <c r="CB40" s="34"/>
      <c r="CC40" t="str">
        <f t="shared" si="38"/>
        <v>J2</v>
      </c>
      <c r="CD40" t="str">
        <f t="shared" si="39"/>
        <v>San Francisco Bay Area</v>
      </c>
      <c r="CE40">
        <f t="shared" si="40"/>
        <v>20</v>
      </c>
      <c r="CF40" s="38">
        <f>'Match Times'!K21</f>
        <v>46190.25</v>
      </c>
      <c r="CG40" s="434">
        <f>'Match Times'!L21</f>
        <v>46190.25</v>
      </c>
      <c r="CH40" t="str">
        <f t="shared" si="41"/>
        <v>San Francisco Bay Area</v>
      </c>
    </row>
    <row r="41" spans="2:86" x14ac:dyDescent="0.2">
      <c r="B41" s="32">
        <f t="shared" si="42"/>
        <v>21</v>
      </c>
      <c r="C41" s="33"/>
      <c r="D41" s="33" t="str">
        <f t="shared" si="0"/>
        <v/>
      </c>
      <c r="E41" s="33"/>
      <c r="F41" s="33" t="str">
        <f t="shared" si="1"/>
        <v/>
      </c>
      <c r="G41" s="33"/>
      <c r="H41" s="33" t="str">
        <f t="shared" si="2"/>
        <v/>
      </c>
      <c r="I41" s="33"/>
      <c r="J41" s="33" t="str">
        <f t="shared" si="3"/>
        <v/>
      </c>
      <c r="K41" s="33"/>
      <c r="L41" s="33" t="str">
        <f t="shared" si="4"/>
        <v/>
      </c>
      <c r="M41" s="33"/>
      <c r="N41" s="33" t="str">
        <f t="shared" si="5"/>
        <v/>
      </c>
      <c r="O41" s="33"/>
      <c r="P41" s="33" t="str">
        <f t="shared" si="6"/>
        <v>L1</v>
      </c>
      <c r="Q41" s="33"/>
      <c r="R41" s="33" t="str">
        <f t="shared" si="7"/>
        <v/>
      </c>
      <c r="S41" s="33"/>
      <c r="T41" s="33" t="str">
        <f t="shared" si="8"/>
        <v/>
      </c>
      <c r="U41" s="33"/>
      <c r="V41" s="33" t="str">
        <f t="shared" si="9"/>
        <v/>
      </c>
      <c r="W41" s="33"/>
      <c r="X41" s="33" t="str">
        <f t="shared" si="10"/>
        <v/>
      </c>
      <c r="Y41" s="33"/>
      <c r="Z41" s="33" t="str">
        <f t="shared" si="11"/>
        <v/>
      </c>
      <c r="AA41" s="33"/>
      <c r="AB41" s="33" t="str">
        <f t="shared" si="12"/>
        <v/>
      </c>
      <c r="AC41" s="33"/>
      <c r="AD41" s="33" t="str">
        <f t="shared" si="13"/>
        <v/>
      </c>
      <c r="AE41" s="33"/>
      <c r="AF41" s="33" t="str">
        <f t="shared" si="14"/>
        <v/>
      </c>
      <c r="AG41" s="33"/>
      <c r="AH41" s="33" t="str">
        <f t="shared" si="15"/>
        <v/>
      </c>
      <c r="AI41" s="33"/>
      <c r="AJ41" s="33" t="str">
        <f t="shared" si="16"/>
        <v/>
      </c>
      <c r="AK41" s="33"/>
      <c r="AL41" s="33" t="str">
        <f t="shared" si="17"/>
        <v/>
      </c>
      <c r="AM41" s="33"/>
      <c r="AN41" s="33" t="str">
        <f t="shared" si="18"/>
        <v/>
      </c>
      <c r="AO41" s="33"/>
      <c r="AP41" s="33" t="str">
        <f t="shared" si="19"/>
        <v/>
      </c>
      <c r="AQ41" s="33"/>
      <c r="AR41" s="33" t="str">
        <f t="shared" si="20"/>
        <v/>
      </c>
      <c r="AS41" s="33"/>
      <c r="AT41" s="33" t="str">
        <f t="shared" si="21"/>
        <v/>
      </c>
      <c r="AU41" s="33"/>
      <c r="AV41" s="33" t="str">
        <f t="shared" si="22"/>
        <v/>
      </c>
      <c r="AW41" s="33"/>
      <c r="AX41" s="33" t="str">
        <f t="shared" si="23"/>
        <v/>
      </c>
      <c r="AY41" s="33"/>
      <c r="AZ41" s="33" t="str">
        <f t="shared" si="24"/>
        <v/>
      </c>
      <c r="BA41" s="33"/>
      <c r="BB41" s="33" t="str">
        <f t="shared" si="25"/>
        <v/>
      </c>
      <c r="BC41" s="33"/>
      <c r="BD41" s="33" t="str">
        <f t="shared" si="26"/>
        <v/>
      </c>
      <c r="BE41" s="33"/>
      <c r="BF41" s="33" t="str">
        <f t="shared" si="27"/>
        <v/>
      </c>
      <c r="BG41" s="33"/>
      <c r="BH41" s="33" t="str">
        <f t="shared" si="28"/>
        <v/>
      </c>
      <c r="BI41" s="33"/>
      <c r="BJ41" s="33" t="str">
        <f t="shared" si="29"/>
        <v/>
      </c>
      <c r="BK41" s="33"/>
      <c r="BL41" s="33" t="str">
        <f t="shared" si="30"/>
        <v/>
      </c>
      <c r="BM41" s="33"/>
      <c r="BN41" s="33" t="str">
        <f t="shared" si="31"/>
        <v/>
      </c>
      <c r="BO41" s="33"/>
      <c r="BP41" s="33" t="str">
        <f t="shared" si="32"/>
        <v/>
      </c>
      <c r="BQ41" s="33"/>
      <c r="BR41" s="33" t="str">
        <f t="shared" si="33"/>
        <v/>
      </c>
      <c r="BS41" s="33"/>
      <c r="BT41" s="33" t="str">
        <f t="shared" si="34"/>
        <v/>
      </c>
      <c r="BU41" s="33"/>
      <c r="BV41" s="33" t="str">
        <f t="shared" si="35"/>
        <v/>
      </c>
      <c r="BW41" s="33"/>
      <c r="BX41" s="33" t="str">
        <f t="shared" si="36"/>
        <v/>
      </c>
      <c r="BY41" s="33"/>
      <c r="BZ41" s="33" t="str">
        <f t="shared" si="37"/>
        <v/>
      </c>
      <c r="CA41" s="33"/>
      <c r="CB41" s="34"/>
      <c r="CC41" t="str">
        <f t="shared" si="38"/>
        <v>L1</v>
      </c>
      <c r="CD41" t="str">
        <f t="shared" si="39"/>
        <v>Toronto</v>
      </c>
      <c r="CE41">
        <f t="shared" si="40"/>
        <v>21</v>
      </c>
      <c r="CF41" s="38">
        <f>'Match Times'!K22</f>
        <v>46191.041666666664</v>
      </c>
      <c r="CG41" s="434">
        <f>'Match Times'!L22</f>
        <v>46191.041666666664</v>
      </c>
      <c r="CH41" t="str">
        <f t="shared" si="41"/>
        <v>Toronto</v>
      </c>
    </row>
    <row r="42" spans="2:86" x14ac:dyDescent="0.2">
      <c r="B42" s="32">
        <f t="shared" si="42"/>
        <v>22</v>
      </c>
      <c r="C42" s="33"/>
      <c r="D42" s="33" t="str">
        <f t="shared" si="0"/>
        <v/>
      </c>
      <c r="E42" s="33"/>
      <c r="F42" s="33" t="str">
        <f t="shared" si="1"/>
        <v/>
      </c>
      <c r="G42" s="33"/>
      <c r="H42" s="33" t="str">
        <f t="shared" si="2"/>
        <v/>
      </c>
      <c r="I42" s="33"/>
      <c r="J42" s="33" t="str">
        <f t="shared" si="3"/>
        <v/>
      </c>
      <c r="K42" s="33"/>
      <c r="L42" s="33" t="str">
        <f t="shared" si="4"/>
        <v/>
      </c>
      <c r="M42" s="33"/>
      <c r="N42" s="33" t="str">
        <f t="shared" si="5"/>
        <v/>
      </c>
      <c r="O42" s="33"/>
      <c r="P42" s="33" t="str">
        <f t="shared" si="6"/>
        <v>L2</v>
      </c>
      <c r="Q42" s="33"/>
      <c r="R42" s="33" t="str">
        <f t="shared" si="7"/>
        <v/>
      </c>
      <c r="S42" s="33"/>
      <c r="T42" s="33" t="str">
        <f t="shared" si="8"/>
        <v/>
      </c>
      <c r="U42" s="33"/>
      <c r="V42" s="33" t="str">
        <f t="shared" si="9"/>
        <v/>
      </c>
      <c r="W42" s="33"/>
      <c r="X42" s="33" t="str">
        <f t="shared" si="10"/>
        <v/>
      </c>
      <c r="Y42" s="33"/>
      <c r="Z42" s="33" t="str">
        <f t="shared" si="11"/>
        <v/>
      </c>
      <c r="AA42" s="33"/>
      <c r="AB42" s="33" t="str">
        <f t="shared" si="12"/>
        <v/>
      </c>
      <c r="AC42" s="33"/>
      <c r="AD42" s="33" t="str">
        <f t="shared" si="13"/>
        <v/>
      </c>
      <c r="AE42" s="33"/>
      <c r="AF42" s="33" t="str">
        <f t="shared" si="14"/>
        <v/>
      </c>
      <c r="AG42" s="33"/>
      <c r="AH42" s="33" t="str">
        <f t="shared" si="15"/>
        <v/>
      </c>
      <c r="AI42" s="33"/>
      <c r="AJ42" s="33" t="str">
        <f t="shared" si="16"/>
        <v/>
      </c>
      <c r="AK42" s="33"/>
      <c r="AL42" s="33" t="str">
        <f t="shared" si="17"/>
        <v/>
      </c>
      <c r="AM42" s="33"/>
      <c r="AN42" s="33" t="str">
        <f t="shared" si="18"/>
        <v/>
      </c>
      <c r="AO42" s="33"/>
      <c r="AP42" s="33" t="str">
        <f t="shared" si="19"/>
        <v/>
      </c>
      <c r="AQ42" s="33"/>
      <c r="AR42" s="33" t="str">
        <f t="shared" si="20"/>
        <v/>
      </c>
      <c r="AS42" s="33"/>
      <c r="AT42" s="33" t="str">
        <f t="shared" si="21"/>
        <v/>
      </c>
      <c r="AU42" s="33"/>
      <c r="AV42" s="33" t="str">
        <f t="shared" si="22"/>
        <v/>
      </c>
      <c r="AW42" s="33"/>
      <c r="AX42" s="33" t="str">
        <f t="shared" si="23"/>
        <v/>
      </c>
      <c r="AY42" s="33"/>
      <c r="AZ42" s="33" t="str">
        <f t="shared" si="24"/>
        <v/>
      </c>
      <c r="BA42" s="33"/>
      <c r="BB42" s="33" t="str">
        <f t="shared" si="25"/>
        <v/>
      </c>
      <c r="BC42" s="33"/>
      <c r="BD42" s="33" t="str">
        <f t="shared" si="26"/>
        <v/>
      </c>
      <c r="BE42" s="33"/>
      <c r="BF42" s="33" t="str">
        <f t="shared" si="27"/>
        <v/>
      </c>
      <c r="BG42" s="33"/>
      <c r="BH42" s="33" t="str">
        <f t="shared" si="28"/>
        <v/>
      </c>
      <c r="BI42" s="33"/>
      <c r="BJ42" s="33" t="str">
        <f t="shared" si="29"/>
        <v/>
      </c>
      <c r="BK42" s="33"/>
      <c r="BL42" s="33" t="str">
        <f t="shared" si="30"/>
        <v/>
      </c>
      <c r="BM42" s="33"/>
      <c r="BN42" s="33" t="str">
        <f t="shared" si="31"/>
        <v/>
      </c>
      <c r="BO42" s="33"/>
      <c r="BP42" s="33" t="str">
        <f t="shared" si="32"/>
        <v/>
      </c>
      <c r="BQ42" s="33"/>
      <c r="BR42" s="33" t="str">
        <f t="shared" si="33"/>
        <v/>
      </c>
      <c r="BS42" s="33"/>
      <c r="BT42" s="33" t="str">
        <f t="shared" si="34"/>
        <v/>
      </c>
      <c r="BU42" s="33"/>
      <c r="BV42" s="33" t="str">
        <f t="shared" si="35"/>
        <v/>
      </c>
      <c r="BW42" s="33"/>
      <c r="BX42" s="33" t="str">
        <f t="shared" si="36"/>
        <v/>
      </c>
      <c r="BY42" s="33"/>
      <c r="BZ42" s="33" t="str">
        <f t="shared" si="37"/>
        <v/>
      </c>
      <c r="CA42" s="33"/>
      <c r="CB42" s="34"/>
      <c r="CC42" t="str">
        <f t="shared" si="38"/>
        <v>L2</v>
      </c>
      <c r="CD42" t="str">
        <f t="shared" si="39"/>
        <v>Dallas</v>
      </c>
      <c r="CE42">
        <f t="shared" si="40"/>
        <v>22</v>
      </c>
      <c r="CF42" s="38">
        <f>'Match Times'!K23</f>
        <v>46190.916666666664</v>
      </c>
      <c r="CG42" s="434">
        <f>'Match Times'!L23</f>
        <v>46190.916666666664</v>
      </c>
      <c r="CH42" t="str">
        <f t="shared" si="41"/>
        <v>Dallas</v>
      </c>
    </row>
    <row r="43" spans="2:86" x14ac:dyDescent="0.2">
      <c r="B43" s="32">
        <f t="shared" si="42"/>
        <v>23</v>
      </c>
      <c r="C43" s="33"/>
      <c r="D43" s="33" t="str">
        <f t="shared" si="0"/>
        <v/>
      </c>
      <c r="E43" s="33"/>
      <c r="F43" s="33" t="str">
        <f t="shared" si="1"/>
        <v/>
      </c>
      <c r="G43" s="33"/>
      <c r="H43" s="33" t="str">
        <f t="shared" si="2"/>
        <v/>
      </c>
      <c r="I43" s="33"/>
      <c r="J43" s="33" t="str">
        <f t="shared" si="3"/>
        <v/>
      </c>
      <c r="K43" s="33"/>
      <c r="L43" s="33" t="str">
        <f t="shared" si="4"/>
        <v/>
      </c>
      <c r="M43" s="33"/>
      <c r="N43" s="33" t="str">
        <f t="shared" si="5"/>
        <v/>
      </c>
      <c r="O43" s="33"/>
      <c r="P43" s="33" t="str">
        <f t="shared" si="6"/>
        <v>K1</v>
      </c>
      <c r="Q43" s="33"/>
      <c r="R43" s="33" t="str">
        <f t="shared" si="7"/>
        <v/>
      </c>
      <c r="S43" s="33"/>
      <c r="T43" s="33" t="str">
        <f t="shared" si="8"/>
        <v/>
      </c>
      <c r="U43" s="33"/>
      <c r="V43" s="33" t="str">
        <f t="shared" si="9"/>
        <v/>
      </c>
      <c r="W43" s="33"/>
      <c r="X43" s="33" t="str">
        <f t="shared" si="10"/>
        <v/>
      </c>
      <c r="Y43" s="33"/>
      <c r="Z43" s="33" t="str">
        <f t="shared" si="11"/>
        <v/>
      </c>
      <c r="AA43" s="33"/>
      <c r="AB43" s="33" t="str">
        <f t="shared" si="12"/>
        <v/>
      </c>
      <c r="AC43" s="33"/>
      <c r="AD43" s="33" t="str">
        <f t="shared" si="13"/>
        <v/>
      </c>
      <c r="AE43" s="33"/>
      <c r="AF43" s="33" t="str">
        <f t="shared" si="14"/>
        <v/>
      </c>
      <c r="AG43" s="33"/>
      <c r="AH43" s="33" t="str">
        <f t="shared" si="15"/>
        <v/>
      </c>
      <c r="AI43" s="33"/>
      <c r="AJ43" s="33" t="str">
        <f t="shared" si="16"/>
        <v/>
      </c>
      <c r="AK43" s="33"/>
      <c r="AL43" s="33" t="str">
        <f t="shared" si="17"/>
        <v/>
      </c>
      <c r="AM43" s="33"/>
      <c r="AN43" s="33" t="str">
        <f t="shared" si="18"/>
        <v/>
      </c>
      <c r="AO43" s="33"/>
      <c r="AP43" s="33" t="str">
        <f t="shared" si="19"/>
        <v/>
      </c>
      <c r="AQ43" s="33"/>
      <c r="AR43" s="33" t="str">
        <f t="shared" si="20"/>
        <v/>
      </c>
      <c r="AS43" s="33"/>
      <c r="AT43" s="33" t="str">
        <f t="shared" si="21"/>
        <v/>
      </c>
      <c r="AU43" s="33"/>
      <c r="AV43" s="33" t="str">
        <f t="shared" si="22"/>
        <v/>
      </c>
      <c r="AW43" s="33"/>
      <c r="AX43" s="33" t="str">
        <f t="shared" si="23"/>
        <v/>
      </c>
      <c r="AY43" s="33"/>
      <c r="AZ43" s="33" t="str">
        <f t="shared" si="24"/>
        <v/>
      </c>
      <c r="BA43" s="33"/>
      <c r="BB43" s="33" t="str">
        <f t="shared" si="25"/>
        <v/>
      </c>
      <c r="BC43" s="33"/>
      <c r="BD43" s="33" t="str">
        <f t="shared" si="26"/>
        <v/>
      </c>
      <c r="BE43" s="33"/>
      <c r="BF43" s="33" t="str">
        <f t="shared" si="27"/>
        <v/>
      </c>
      <c r="BG43" s="33"/>
      <c r="BH43" s="33" t="str">
        <f t="shared" si="28"/>
        <v/>
      </c>
      <c r="BI43" s="33"/>
      <c r="BJ43" s="33" t="str">
        <f t="shared" si="29"/>
        <v/>
      </c>
      <c r="BK43" s="33"/>
      <c r="BL43" s="33" t="str">
        <f t="shared" si="30"/>
        <v/>
      </c>
      <c r="BM43" s="33"/>
      <c r="BN43" s="33" t="str">
        <f t="shared" si="31"/>
        <v/>
      </c>
      <c r="BO43" s="33"/>
      <c r="BP43" s="33" t="str">
        <f t="shared" si="32"/>
        <v/>
      </c>
      <c r="BQ43" s="33"/>
      <c r="BR43" s="33" t="str">
        <f t="shared" si="33"/>
        <v/>
      </c>
      <c r="BS43" s="33"/>
      <c r="BT43" s="33" t="str">
        <f t="shared" si="34"/>
        <v/>
      </c>
      <c r="BU43" s="33"/>
      <c r="BV43" s="33" t="str">
        <f t="shared" si="35"/>
        <v/>
      </c>
      <c r="BW43" s="33"/>
      <c r="BX43" s="33" t="str">
        <f t="shared" si="36"/>
        <v/>
      </c>
      <c r="BY43" s="33"/>
      <c r="BZ43" s="33" t="str">
        <f t="shared" si="37"/>
        <v/>
      </c>
      <c r="CA43" s="33"/>
      <c r="CB43" s="34"/>
      <c r="CC43" t="str">
        <f t="shared" si="38"/>
        <v>K1</v>
      </c>
      <c r="CD43" t="str">
        <f t="shared" si="39"/>
        <v>Houston</v>
      </c>
      <c r="CE43">
        <f t="shared" si="40"/>
        <v>23</v>
      </c>
      <c r="CF43" s="38">
        <f>'Match Times'!K24</f>
        <v>46190.791666666664</v>
      </c>
      <c r="CG43" s="434">
        <f>'Match Times'!L24</f>
        <v>46190.791666666664</v>
      </c>
      <c r="CH43" t="str">
        <f t="shared" si="41"/>
        <v>Houston</v>
      </c>
    </row>
    <row r="44" spans="2:86" x14ac:dyDescent="0.2">
      <c r="B44" s="32">
        <f t="shared" si="42"/>
        <v>24</v>
      </c>
      <c r="C44" s="33"/>
      <c r="D44" s="33" t="str">
        <f t="shared" si="0"/>
        <v/>
      </c>
      <c r="E44" s="33"/>
      <c r="F44" s="33" t="str">
        <f t="shared" si="1"/>
        <v/>
      </c>
      <c r="G44" s="33"/>
      <c r="H44" s="33" t="str">
        <f t="shared" si="2"/>
        <v/>
      </c>
      <c r="I44" s="33"/>
      <c r="J44" s="33" t="str">
        <f t="shared" si="3"/>
        <v/>
      </c>
      <c r="K44" s="33"/>
      <c r="L44" s="33" t="str">
        <f t="shared" si="4"/>
        <v/>
      </c>
      <c r="M44" s="33"/>
      <c r="N44" s="33" t="str">
        <f t="shared" si="5"/>
        <v/>
      </c>
      <c r="O44" s="33"/>
      <c r="P44" s="33" t="str">
        <f t="shared" si="6"/>
        <v>K2</v>
      </c>
      <c r="Q44" s="33"/>
      <c r="R44" s="33" t="str">
        <f t="shared" si="7"/>
        <v/>
      </c>
      <c r="S44" s="33"/>
      <c r="T44" s="33" t="str">
        <f t="shared" si="8"/>
        <v/>
      </c>
      <c r="U44" s="33"/>
      <c r="V44" s="33" t="str">
        <f t="shared" si="9"/>
        <v/>
      </c>
      <c r="W44" s="33"/>
      <c r="X44" s="33" t="str">
        <f t="shared" si="10"/>
        <v/>
      </c>
      <c r="Y44" s="33"/>
      <c r="Z44" s="33" t="str">
        <f t="shared" si="11"/>
        <v/>
      </c>
      <c r="AA44" s="33"/>
      <c r="AB44" s="33" t="str">
        <f t="shared" si="12"/>
        <v/>
      </c>
      <c r="AC44" s="33"/>
      <c r="AD44" s="33" t="str">
        <f t="shared" si="13"/>
        <v/>
      </c>
      <c r="AE44" s="33"/>
      <c r="AF44" s="33" t="str">
        <f t="shared" si="14"/>
        <v/>
      </c>
      <c r="AG44" s="33"/>
      <c r="AH44" s="33" t="str">
        <f t="shared" si="15"/>
        <v/>
      </c>
      <c r="AI44" s="33"/>
      <c r="AJ44" s="33" t="str">
        <f t="shared" si="16"/>
        <v/>
      </c>
      <c r="AK44" s="33"/>
      <c r="AL44" s="33" t="str">
        <f t="shared" si="17"/>
        <v/>
      </c>
      <c r="AM44" s="33"/>
      <c r="AN44" s="33" t="str">
        <f t="shared" si="18"/>
        <v/>
      </c>
      <c r="AO44" s="33"/>
      <c r="AP44" s="33" t="str">
        <f t="shared" si="19"/>
        <v/>
      </c>
      <c r="AQ44" s="33"/>
      <c r="AR44" s="33" t="str">
        <f t="shared" si="20"/>
        <v/>
      </c>
      <c r="AS44" s="33"/>
      <c r="AT44" s="33" t="str">
        <f t="shared" si="21"/>
        <v/>
      </c>
      <c r="AU44" s="33"/>
      <c r="AV44" s="33" t="str">
        <f t="shared" si="22"/>
        <v/>
      </c>
      <c r="AW44" s="33"/>
      <c r="AX44" s="33" t="str">
        <f t="shared" si="23"/>
        <v/>
      </c>
      <c r="AY44" s="33"/>
      <c r="AZ44" s="33" t="str">
        <f t="shared" si="24"/>
        <v/>
      </c>
      <c r="BA44" s="33"/>
      <c r="BB44" s="33" t="str">
        <f t="shared" si="25"/>
        <v/>
      </c>
      <c r="BC44" s="33"/>
      <c r="BD44" s="33" t="str">
        <f t="shared" si="26"/>
        <v/>
      </c>
      <c r="BE44" s="33"/>
      <c r="BF44" s="33" t="str">
        <f t="shared" si="27"/>
        <v/>
      </c>
      <c r="BG44" s="33"/>
      <c r="BH44" s="33" t="str">
        <f t="shared" si="28"/>
        <v/>
      </c>
      <c r="BI44" s="33"/>
      <c r="BJ44" s="33" t="str">
        <f t="shared" si="29"/>
        <v/>
      </c>
      <c r="BK44" s="33"/>
      <c r="BL44" s="33" t="str">
        <f t="shared" si="30"/>
        <v/>
      </c>
      <c r="BM44" s="33"/>
      <c r="BN44" s="33" t="str">
        <f t="shared" si="31"/>
        <v/>
      </c>
      <c r="BO44" s="33"/>
      <c r="BP44" s="33" t="str">
        <f t="shared" si="32"/>
        <v/>
      </c>
      <c r="BQ44" s="33"/>
      <c r="BR44" s="33" t="str">
        <f t="shared" si="33"/>
        <v/>
      </c>
      <c r="BS44" s="33"/>
      <c r="BT44" s="33" t="str">
        <f t="shared" si="34"/>
        <v/>
      </c>
      <c r="BU44" s="33"/>
      <c r="BV44" s="33" t="str">
        <f t="shared" si="35"/>
        <v/>
      </c>
      <c r="BW44" s="33"/>
      <c r="BX44" s="33" t="str">
        <f t="shared" si="36"/>
        <v/>
      </c>
      <c r="BY44" s="33"/>
      <c r="BZ44" s="33" t="str">
        <f t="shared" si="37"/>
        <v/>
      </c>
      <c r="CA44" s="33"/>
      <c r="CB44" s="34"/>
      <c r="CC44" t="str">
        <f t="shared" si="38"/>
        <v>K2</v>
      </c>
      <c r="CD44" t="str">
        <f t="shared" si="39"/>
        <v>Mexico City</v>
      </c>
      <c r="CE44">
        <f t="shared" si="40"/>
        <v>24</v>
      </c>
      <c r="CF44" s="38">
        <f>'Match Times'!K25</f>
        <v>46191.166666666672</v>
      </c>
      <c r="CG44" s="434">
        <f>'Match Times'!L25</f>
        <v>46191.166666666672</v>
      </c>
      <c r="CH44" t="str">
        <f t="shared" si="41"/>
        <v>Mexico City</v>
      </c>
    </row>
    <row r="45" spans="2:86" x14ac:dyDescent="0.2">
      <c r="B45" s="32">
        <f t="shared" si="42"/>
        <v>25</v>
      </c>
      <c r="C45" s="33"/>
      <c r="D45" s="33" t="str">
        <f t="shared" si="0"/>
        <v/>
      </c>
      <c r="E45" s="33"/>
      <c r="F45" s="33" t="str">
        <f t="shared" si="1"/>
        <v/>
      </c>
      <c r="G45" s="33"/>
      <c r="H45" s="33" t="str">
        <f t="shared" si="2"/>
        <v/>
      </c>
      <c r="I45" s="33"/>
      <c r="J45" s="33" t="str">
        <f t="shared" si="3"/>
        <v/>
      </c>
      <c r="K45" s="33"/>
      <c r="L45" s="33" t="str">
        <f t="shared" si="4"/>
        <v/>
      </c>
      <c r="M45" s="33"/>
      <c r="N45" s="33" t="str">
        <f t="shared" si="5"/>
        <v/>
      </c>
      <c r="O45" s="33"/>
      <c r="P45" s="33" t="str">
        <f t="shared" si="6"/>
        <v/>
      </c>
      <c r="Q45" s="33"/>
      <c r="R45" s="33" t="str">
        <f t="shared" si="7"/>
        <v>A3</v>
      </c>
      <c r="S45" s="33"/>
      <c r="T45" s="33" t="str">
        <f t="shared" si="8"/>
        <v/>
      </c>
      <c r="U45" s="33"/>
      <c r="V45" s="33" t="str">
        <f t="shared" si="9"/>
        <v/>
      </c>
      <c r="W45" s="33"/>
      <c r="X45" s="33" t="str">
        <f t="shared" si="10"/>
        <v/>
      </c>
      <c r="Y45" s="33"/>
      <c r="Z45" s="33" t="str">
        <f t="shared" si="11"/>
        <v/>
      </c>
      <c r="AA45" s="33"/>
      <c r="AB45" s="33" t="str">
        <f t="shared" si="12"/>
        <v/>
      </c>
      <c r="AC45" s="33"/>
      <c r="AD45" s="33" t="str">
        <f t="shared" si="13"/>
        <v/>
      </c>
      <c r="AE45" s="33"/>
      <c r="AF45" s="33" t="str">
        <f t="shared" si="14"/>
        <v/>
      </c>
      <c r="AG45" s="33"/>
      <c r="AH45" s="33" t="str">
        <f t="shared" si="15"/>
        <v/>
      </c>
      <c r="AI45" s="33"/>
      <c r="AJ45" s="33" t="str">
        <f t="shared" si="16"/>
        <v/>
      </c>
      <c r="AK45" s="33"/>
      <c r="AL45" s="33" t="str">
        <f t="shared" si="17"/>
        <v/>
      </c>
      <c r="AM45" s="33"/>
      <c r="AN45" s="33" t="str">
        <f t="shared" si="18"/>
        <v/>
      </c>
      <c r="AO45" s="33"/>
      <c r="AP45" s="33" t="str">
        <f t="shared" si="19"/>
        <v/>
      </c>
      <c r="AQ45" s="33"/>
      <c r="AR45" s="33" t="str">
        <f t="shared" si="20"/>
        <v/>
      </c>
      <c r="AS45" s="33"/>
      <c r="AT45" s="33" t="str">
        <f t="shared" si="21"/>
        <v/>
      </c>
      <c r="AU45" s="33"/>
      <c r="AV45" s="33" t="str">
        <f t="shared" si="22"/>
        <v/>
      </c>
      <c r="AW45" s="33"/>
      <c r="AX45" s="33" t="str">
        <f t="shared" si="23"/>
        <v/>
      </c>
      <c r="AY45" s="33"/>
      <c r="AZ45" s="33" t="str">
        <f t="shared" si="24"/>
        <v/>
      </c>
      <c r="BA45" s="33"/>
      <c r="BB45" s="33" t="str">
        <f t="shared" si="25"/>
        <v/>
      </c>
      <c r="BC45" s="33"/>
      <c r="BD45" s="33" t="str">
        <f t="shared" si="26"/>
        <v/>
      </c>
      <c r="BE45" s="33"/>
      <c r="BF45" s="33" t="str">
        <f t="shared" si="27"/>
        <v/>
      </c>
      <c r="BG45" s="33"/>
      <c r="BH45" s="33" t="str">
        <f t="shared" si="28"/>
        <v/>
      </c>
      <c r="BI45" s="33"/>
      <c r="BJ45" s="33" t="str">
        <f t="shared" si="29"/>
        <v/>
      </c>
      <c r="BK45" s="33"/>
      <c r="BL45" s="33" t="str">
        <f t="shared" si="30"/>
        <v/>
      </c>
      <c r="BM45" s="33"/>
      <c r="BN45" s="33" t="str">
        <f t="shared" si="31"/>
        <v/>
      </c>
      <c r="BO45" s="33"/>
      <c r="BP45" s="33" t="str">
        <f t="shared" si="32"/>
        <v/>
      </c>
      <c r="BQ45" s="33"/>
      <c r="BR45" s="33" t="str">
        <f t="shared" si="33"/>
        <v/>
      </c>
      <c r="BS45" s="33"/>
      <c r="BT45" s="33" t="str">
        <f t="shared" si="34"/>
        <v/>
      </c>
      <c r="BU45" s="33"/>
      <c r="BV45" s="33" t="str">
        <f t="shared" si="35"/>
        <v/>
      </c>
      <c r="BW45" s="33"/>
      <c r="BX45" s="33" t="str">
        <f t="shared" si="36"/>
        <v/>
      </c>
      <c r="BY45" s="33"/>
      <c r="BZ45" s="33" t="str">
        <f t="shared" si="37"/>
        <v/>
      </c>
      <c r="CA45" s="33"/>
      <c r="CB45" s="34"/>
      <c r="CC45" t="str">
        <f t="shared" si="38"/>
        <v>A3</v>
      </c>
      <c r="CD45" t="str">
        <f t="shared" si="39"/>
        <v>Atlanta</v>
      </c>
      <c r="CE45">
        <f t="shared" si="40"/>
        <v>25</v>
      </c>
      <c r="CF45" s="38">
        <f>'Match Times'!K26</f>
        <v>46191.75</v>
      </c>
      <c r="CG45" s="434">
        <f>'Match Times'!L26</f>
        <v>46191.75</v>
      </c>
      <c r="CH45" t="str">
        <f t="shared" si="41"/>
        <v>Atlanta</v>
      </c>
    </row>
    <row r="46" spans="2:86" x14ac:dyDescent="0.2">
      <c r="B46" s="32">
        <f t="shared" si="42"/>
        <v>26</v>
      </c>
      <c r="C46" s="33"/>
      <c r="D46" s="33" t="str">
        <f t="shared" si="0"/>
        <v/>
      </c>
      <c r="E46" s="33"/>
      <c r="F46" s="33" t="str">
        <f t="shared" si="1"/>
        <v/>
      </c>
      <c r="G46" s="33"/>
      <c r="H46" s="33" t="str">
        <f t="shared" si="2"/>
        <v/>
      </c>
      <c r="I46" s="33"/>
      <c r="J46" s="33" t="str">
        <f t="shared" si="3"/>
        <v/>
      </c>
      <c r="K46" s="33"/>
      <c r="L46" s="33" t="str">
        <f t="shared" si="4"/>
        <v/>
      </c>
      <c r="M46" s="33"/>
      <c r="N46" s="33" t="str">
        <f t="shared" si="5"/>
        <v/>
      </c>
      <c r="O46" s="33"/>
      <c r="P46" s="33" t="str">
        <f t="shared" si="6"/>
        <v/>
      </c>
      <c r="Q46" s="33"/>
      <c r="R46" s="33" t="str">
        <f t="shared" si="7"/>
        <v>B3</v>
      </c>
      <c r="S46" s="33"/>
      <c r="T46" s="33" t="str">
        <f t="shared" si="8"/>
        <v/>
      </c>
      <c r="U46" s="33"/>
      <c r="V46" s="33" t="str">
        <f t="shared" si="9"/>
        <v/>
      </c>
      <c r="W46" s="33"/>
      <c r="X46" s="33" t="str">
        <f t="shared" si="10"/>
        <v/>
      </c>
      <c r="Y46" s="33"/>
      <c r="Z46" s="33" t="str">
        <f t="shared" si="11"/>
        <v/>
      </c>
      <c r="AA46" s="33"/>
      <c r="AB46" s="33" t="str">
        <f t="shared" si="12"/>
        <v/>
      </c>
      <c r="AC46" s="33"/>
      <c r="AD46" s="33" t="str">
        <f t="shared" si="13"/>
        <v/>
      </c>
      <c r="AE46" s="33"/>
      <c r="AF46" s="33" t="str">
        <f t="shared" si="14"/>
        <v/>
      </c>
      <c r="AG46" s="33"/>
      <c r="AH46" s="33" t="str">
        <f t="shared" si="15"/>
        <v/>
      </c>
      <c r="AI46" s="33"/>
      <c r="AJ46" s="33" t="str">
        <f t="shared" si="16"/>
        <v/>
      </c>
      <c r="AK46" s="33"/>
      <c r="AL46" s="33" t="str">
        <f t="shared" si="17"/>
        <v/>
      </c>
      <c r="AM46" s="33"/>
      <c r="AN46" s="33" t="str">
        <f t="shared" si="18"/>
        <v/>
      </c>
      <c r="AO46" s="33"/>
      <c r="AP46" s="33" t="str">
        <f t="shared" si="19"/>
        <v/>
      </c>
      <c r="AQ46" s="33"/>
      <c r="AR46" s="33" t="str">
        <f t="shared" si="20"/>
        <v/>
      </c>
      <c r="AS46" s="33"/>
      <c r="AT46" s="33" t="str">
        <f t="shared" si="21"/>
        <v/>
      </c>
      <c r="AU46" s="33"/>
      <c r="AV46" s="33" t="str">
        <f t="shared" si="22"/>
        <v/>
      </c>
      <c r="AW46" s="33"/>
      <c r="AX46" s="33" t="str">
        <f t="shared" si="23"/>
        <v/>
      </c>
      <c r="AY46" s="33"/>
      <c r="AZ46" s="33" t="str">
        <f t="shared" si="24"/>
        <v/>
      </c>
      <c r="BA46" s="33"/>
      <c r="BB46" s="33" t="str">
        <f t="shared" si="25"/>
        <v/>
      </c>
      <c r="BC46" s="33"/>
      <c r="BD46" s="33" t="str">
        <f t="shared" si="26"/>
        <v/>
      </c>
      <c r="BE46" s="33"/>
      <c r="BF46" s="33" t="str">
        <f t="shared" si="27"/>
        <v/>
      </c>
      <c r="BG46" s="33"/>
      <c r="BH46" s="33" t="str">
        <f t="shared" si="28"/>
        <v/>
      </c>
      <c r="BI46" s="33"/>
      <c r="BJ46" s="33" t="str">
        <f t="shared" si="29"/>
        <v/>
      </c>
      <c r="BK46" s="33"/>
      <c r="BL46" s="33" t="str">
        <f t="shared" si="30"/>
        <v/>
      </c>
      <c r="BM46" s="33"/>
      <c r="BN46" s="33" t="str">
        <f t="shared" si="31"/>
        <v/>
      </c>
      <c r="BO46" s="33"/>
      <c r="BP46" s="33" t="str">
        <f t="shared" si="32"/>
        <v/>
      </c>
      <c r="BQ46" s="33"/>
      <c r="BR46" s="33" t="str">
        <f t="shared" si="33"/>
        <v/>
      </c>
      <c r="BS46" s="33"/>
      <c r="BT46" s="33" t="str">
        <f t="shared" si="34"/>
        <v/>
      </c>
      <c r="BU46" s="33"/>
      <c r="BV46" s="33" t="str">
        <f t="shared" si="35"/>
        <v/>
      </c>
      <c r="BW46" s="33"/>
      <c r="BX46" s="33" t="str">
        <f t="shared" si="36"/>
        <v/>
      </c>
      <c r="BY46" s="33"/>
      <c r="BZ46" s="33" t="str">
        <f t="shared" si="37"/>
        <v/>
      </c>
      <c r="CA46" s="33"/>
      <c r="CB46" s="34"/>
      <c r="CC46" t="str">
        <f t="shared" si="38"/>
        <v>B3</v>
      </c>
      <c r="CD46" t="str">
        <f t="shared" si="39"/>
        <v>Los Angeles</v>
      </c>
      <c r="CE46">
        <f t="shared" si="40"/>
        <v>26</v>
      </c>
      <c r="CF46" s="38">
        <f>'Match Times'!K27</f>
        <v>46192</v>
      </c>
      <c r="CG46" s="434">
        <f>'Match Times'!L27</f>
        <v>46192</v>
      </c>
      <c r="CH46" t="str">
        <f t="shared" si="41"/>
        <v>Los Angeles</v>
      </c>
    </row>
    <row r="47" spans="2:86" x14ac:dyDescent="0.2">
      <c r="B47" s="32">
        <f t="shared" si="42"/>
        <v>27</v>
      </c>
      <c r="C47" s="33"/>
      <c r="D47" s="33" t="str">
        <f t="shared" si="0"/>
        <v/>
      </c>
      <c r="E47" s="33"/>
      <c r="F47" s="33" t="str">
        <f t="shared" si="1"/>
        <v/>
      </c>
      <c r="G47" s="33"/>
      <c r="H47" s="33" t="str">
        <f t="shared" si="2"/>
        <v/>
      </c>
      <c r="I47" s="33"/>
      <c r="J47" s="33" t="str">
        <f t="shared" si="3"/>
        <v/>
      </c>
      <c r="K47" s="33"/>
      <c r="L47" s="33" t="str">
        <f t="shared" si="4"/>
        <v/>
      </c>
      <c r="M47" s="33"/>
      <c r="N47" s="33" t="str">
        <f t="shared" si="5"/>
        <v/>
      </c>
      <c r="O47" s="33"/>
      <c r="P47" s="33" t="str">
        <f t="shared" si="6"/>
        <v/>
      </c>
      <c r="Q47" s="33"/>
      <c r="R47" s="33" t="str">
        <f t="shared" si="7"/>
        <v>B4</v>
      </c>
      <c r="S47" s="33"/>
      <c r="T47" s="33" t="str">
        <f t="shared" si="8"/>
        <v/>
      </c>
      <c r="U47" s="33"/>
      <c r="V47" s="33" t="str">
        <f t="shared" si="9"/>
        <v/>
      </c>
      <c r="W47" s="33"/>
      <c r="X47" s="33" t="str">
        <f t="shared" si="10"/>
        <v/>
      </c>
      <c r="Y47" s="33"/>
      <c r="Z47" s="33" t="str">
        <f t="shared" si="11"/>
        <v/>
      </c>
      <c r="AA47" s="33"/>
      <c r="AB47" s="33" t="str">
        <f t="shared" si="12"/>
        <v/>
      </c>
      <c r="AC47" s="33"/>
      <c r="AD47" s="33" t="str">
        <f t="shared" si="13"/>
        <v/>
      </c>
      <c r="AE47" s="33"/>
      <c r="AF47" s="33" t="str">
        <f t="shared" si="14"/>
        <v/>
      </c>
      <c r="AG47" s="33"/>
      <c r="AH47" s="33" t="str">
        <f t="shared" si="15"/>
        <v/>
      </c>
      <c r="AI47" s="33"/>
      <c r="AJ47" s="33" t="str">
        <f t="shared" si="16"/>
        <v/>
      </c>
      <c r="AK47" s="33"/>
      <c r="AL47" s="33" t="str">
        <f t="shared" si="17"/>
        <v/>
      </c>
      <c r="AM47" s="33"/>
      <c r="AN47" s="33" t="str">
        <f t="shared" si="18"/>
        <v/>
      </c>
      <c r="AO47" s="33"/>
      <c r="AP47" s="33" t="str">
        <f t="shared" si="19"/>
        <v/>
      </c>
      <c r="AQ47" s="33"/>
      <c r="AR47" s="33" t="str">
        <f t="shared" si="20"/>
        <v/>
      </c>
      <c r="AS47" s="33"/>
      <c r="AT47" s="33" t="str">
        <f t="shared" si="21"/>
        <v/>
      </c>
      <c r="AU47" s="33"/>
      <c r="AV47" s="33" t="str">
        <f t="shared" si="22"/>
        <v/>
      </c>
      <c r="AW47" s="33"/>
      <c r="AX47" s="33" t="str">
        <f t="shared" si="23"/>
        <v/>
      </c>
      <c r="AY47" s="33"/>
      <c r="AZ47" s="33" t="str">
        <f t="shared" si="24"/>
        <v/>
      </c>
      <c r="BA47" s="33"/>
      <c r="BB47" s="33" t="str">
        <f t="shared" si="25"/>
        <v/>
      </c>
      <c r="BC47" s="33"/>
      <c r="BD47" s="33" t="str">
        <f t="shared" si="26"/>
        <v/>
      </c>
      <c r="BE47" s="33"/>
      <c r="BF47" s="33" t="str">
        <f t="shared" si="27"/>
        <v/>
      </c>
      <c r="BG47" s="33"/>
      <c r="BH47" s="33" t="str">
        <f t="shared" si="28"/>
        <v/>
      </c>
      <c r="BI47" s="33"/>
      <c r="BJ47" s="33" t="str">
        <f t="shared" si="29"/>
        <v/>
      </c>
      <c r="BK47" s="33"/>
      <c r="BL47" s="33" t="str">
        <f t="shared" si="30"/>
        <v/>
      </c>
      <c r="BM47" s="33"/>
      <c r="BN47" s="33" t="str">
        <f t="shared" si="31"/>
        <v/>
      </c>
      <c r="BO47" s="33"/>
      <c r="BP47" s="33" t="str">
        <f t="shared" si="32"/>
        <v/>
      </c>
      <c r="BQ47" s="33"/>
      <c r="BR47" s="33" t="str">
        <f t="shared" si="33"/>
        <v/>
      </c>
      <c r="BS47" s="33"/>
      <c r="BT47" s="33" t="str">
        <f t="shared" si="34"/>
        <v/>
      </c>
      <c r="BU47" s="33"/>
      <c r="BV47" s="33" t="str">
        <f t="shared" si="35"/>
        <v/>
      </c>
      <c r="BW47" s="33"/>
      <c r="BX47" s="33" t="str">
        <f t="shared" si="36"/>
        <v/>
      </c>
      <c r="BY47" s="33"/>
      <c r="BZ47" s="33" t="str">
        <f t="shared" si="37"/>
        <v/>
      </c>
      <c r="CA47" s="33"/>
      <c r="CB47" s="34"/>
      <c r="CC47" t="str">
        <f t="shared" si="38"/>
        <v>B4</v>
      </c>
      <c r="CD47" t="str">
        <f t="shared" si="39"/>
        <v>Vancouver</v>
      </c>
      <c r="CE47">
        <f t="shared" si="40"/>
        <v>27</v>
      </c>
      <c r="CF47" s="38">
        <f>'Match Times'!K28</f>
        <v>46192.125</v>
      </c>
      <c r="CG47" s="434">
        <f>'Match Times'!L28</f>
        <v>46192.125</v>
      </c>
      <c r="CH47" t="str">
        <f t="shared" si="41"/>
        <v>Vancouver</v>
      </c>
    </row>
    <row r="48" spans="2:86" x14ac:dyDescent="0.2">
      <c r="B48" s="32">
        <f t="shared" si="42"/>
        <v>28</v>
      </c>
      <c r="C48" s="33"/>
      <c r="D48" s="33" t="str">
        <f t="shared" si="0"/>
        <v/>
      </c>
      <c r="E48" s="33"/>
      <c r="F48" s="33" t="str">
        <f t="shared" si="1"/>
        <v/>
      </c>
      <c r="G48" s="33"/>
      <c r="H48" s="33" t="str">
        <f t="shared" si="2"/>
        <v/>
      </c>
      <c r="I48" s="33"/>
      <c r="J48" s="33" t="str">
        <f t="shared" si="3"/>
        <v/>
      </c>
      <c r="K48" s="33"/>
      <c r="L48" s="33" t="str">
        <f t="shared" si="4"/>
        <v/>
      </c>
      <c r="M48" s="33"/>
      <c r="N48" s="33" t="str">
        <f t="shared" si="5"/>
        <v/>
      </c>
      <c r="O48" s="33"/>
      <c r="P48" s="33" t="str">
        <f t="shared" si="6"/>
        <v/>
      </c>
      <c r="Q48" s="33"/>
      <c r="R48" s="33" t="str">
        <f t="shared" si="7"/>
        <v>A4</v>
      </c>
      <c r="S48" s="33"/>
      <c r="T48" s="33" t="str">
        <f t="shared" si="8"/>
        <v/>
      </c>
      <c r="U48" s="33"/>
      <c r="V48" s="33" t="str">
        <f t="shared" si="9"/>
        <v/>
      </c>
      <c r="W48" s="33"/>
      <c r="X48" s="33" t="str">
        <f t="shared" si="10"/>
        <v/>
      </c>
      <c r="Y48" s="33"/>
      <c r="Z48" s="33" t="str">
        <f t="shared" si="11"/>
        <v/>
      </c>
      <c r="AA48" s="33"/>
      <c r="AB48" s="33" t="str">
        <f t="shared" si="12"/>
        <v/>
      </c>
      <c r="AC48" s="33"/>
      <c r="AD48" s="33" t="str">
        <f t="shared" si="13"/>
        <v/>
      </c>
      <c r="AE48" s="33"/>
      <c r="AF48" s="33" t="str">
        <f t="shared" si="14"/>
        <v/>
      </c>
      <c r="AG48" s="33"/>
      <c r="AH48" s="33" t="str">
        <f t="shared" si="15"/>
        <v/>
      </c>
      <c r="AI48" s="33"/>
      <c r="AJ48" s="33" t="str">
        <f t="shared" si="16"/>
        <v/>
      </c>
      <c r="AK48" s="33"/>
      <c r="AL48" s="33" t="str">
        <f t="shared" si="17"/>
        <v/>
      </c>
      <c r="AM48" s="33"/>
      <c r="AN48" s="33" t="str">
        <f t="shared" si="18"/>
        <v/>
      </c>
      <c r="AO48" s="33"/>
      <c r="AP48" s="33" t="str">
        <f t="shared" si="19"/>
        <v/>
      </c>
      <c r="AQ48" s="33"/>
      <c r="AR48" s="33" t="str">
        <f t="shared" si="20"/>
        <v/>
      </c>
      <c r="AS48" s="33"/>
      <c r="AT48" s="33" t="str">
        <f t="shared" si="21"/>
        <v/>
      </c>
      <c r="AU48" s="33"/>
      <c r="AV48" s="33" t="str">
        <f t="shared" si="22"/>
        <v/>
      </c>
      <c r="AW48" s="33"/>
      <c r="AX48" s="33" t="str">
        <f t="shared" si="23"/>
        <v/>
      </c>
      <c r="AY48" s="33"/>
      <c r="AZ48" s="33" t="str">
        <f t="shared" si="24"/>
        <v/>
      </c>
      <c r="BA48" s="33"/>
      <c r="BB48" s="33" t="str">
        <f t="shared" si="25"/>
        <v/>
      </c>
      <c r="BC48" s="33"/>
      <c r="BD48" s="33" t="str">
        <f t="shared" si="26"/>
        <v/>
      </c>
      <c r="BE48" s="33"/>
      <c r="BF48" s="33" t="str">
        <f t="shared" si="27"/>
        <v/>
      </c>
      <c r="BG48" s="33"/>
      <c r="BH48" s="33" t="str">
        <f t="shared" si="28"/>
        <v/>
      </c>
      <c r="BI48" s="33"/>
      <c r="BJ48" s="33" t="str">
        <f t="shared" si="29"/>
        <v/>
      </c>
      <c r="BK48" s="33"/>
      <c r="BL48" s="33" t="str">
        <f t="shared" si="30"/>
        <v/>
      </c>
      <c r="BM48" s="33"/>
      <c r="BN48" s="33" t="str">
        <f t="shared" si="31"/>
        <v/>
      </c>
      <c r="BO48" s="33"/>
      <c r="BP48" s="33" t="str">
        <f t="shared" si="32"/>
        <v/>
      </c>
      <c r="BQ48" s="33"/>
      <c r="BR48" s="33" t="str">
        <f t="shared" si="33"/>
        <v/>
      </c>
      <c r="BS48" s="33"/>
      <c r="BT48" s="33" t="str">
        <f t="shared" si="34"/>
        <v/>
      </c>
      <c r="BU48" s="33"/>
      <c r="BV48" s="33" t="str">
        <f t="shared" si="35"/>
        <v/>
      </c>
      <c r="BW48" s="33"/>
      <c r="BX48" s="33" t="str">
        <f t="shared" si="36"/>
        <v/>
      </c>
      <c r="BY48" s="33"/>
      <c r="BZ48" s="33" t="str">
        <f t="shared" si="37"/>
        <v/>
      </c>
      <c r="CA48" s="33"/>
      <c r="CB48" s="34"/>
      <c r="CC48" t="str">
        <f t="shared" si="38"/>
        <v>A4</v>
      </c>
      <c r="CD48" t="str">
        <f t="shared" si="39"/>
        <v>Guadalahara</v>
      </c>
      <c r="CE48">
        <f t="shared" si="40"/>
        <v>28</v>
      </c>
      <c r="CF48" s="38">
        <f>'Match Times'!K29</f>
        <v>46192.125</v>
      </c>
      <c r="CG48" s="434">
        <f>'Match Times'!L29</f>
        <v>46192.125</v>
      </c>
      <c r="CH48" t="str">
        <f t="shared" si="41"/>
        <v>Guadalahara</v>
      </c>
    </row>
    <row r="49" spans="2:86" x14ac:dyDescent="0.2">
      <c r="B49" s="32">
        <f t="shared" si="42"/>
        <v>29</v>
      </c>
      <c r="C49" s="33"/>
      <c r="D49" s="33" t="str">
        <f t="shared" si="0"/>
        <v/>
      </c>
      <c r="E49" s="33"/>
      <c r="F49" s="33" t="str">
        <f t="shared" si="1"/>
        <v/>
      </c>
      <c r="G49" s="33"/>
      <c r="H49" s="33" t="str">
        <f t="shared" si="2"/>
        <v/>
      </c>
      <c r="I49" s="33"/>
      <c r="J49" s="33" t="str">
        <f t="shared" si="3"/>
        <v/>
      </c>
      <c r="K49" s="33"/>
      <c r="L49" s="33" t="str">
        <f t="shared" si="4"/>
        <v/>
      </c>
      <c r="M49" s="33"/>
      <c r="N49" s="33" t="str">
        <f t="shared" si="5"/>
        <v/>
      </c>
      <c r="O49" s="33"/>
      <c r="P49" s="33" t="str">
        <f t="shared" si="6"/>
        <v/>
      </c>
      <c r="Q49" s="33"/>
      <c r="R49" s="33" t="str">
        <f t="shared" si="7"/>
        <v/>
      </c>
      <c r="S49" s="33"/>
      <c r="T49" s="33" t="str">
        <f t="shared" si="8"/>
        <v>C3</v>
      </c>
      <c r="U49" s="33"/>
      <c r="V49" s="33" t="str">
        <f t="shared" si="9"/>
        <v/>
      </c>
      <c r="W49" s="33"/>
      <c r="X49" s="33" t="str">
        <f t="shared" si="10"/>
        <v/>
      </c>
      <c r="Y49" s="33"/>
      <c r="Z49" s="33" t="str">
        <f t="shared" si="11"/>
        <v/>
      </c>
      <c r="AA49" s="33"/>
      <c r="AB49" s="33" t="str">
        <f t="shared" si="12"/>
        <v/>
      </c>
      <c r="AC49" s="33"/>
      <c r="AD49" s="33" t="str">
        <f t="shared" si="13"/>
        <v/>
      </c>
      <c r="AE49" s="33"/>
      <c r="AF49" s="33" t="str">
        <f t="shared" si="14"/>
        <v/>
      </c>
      <c r="AG49" s="33"/>
      <c r="AH49" s="33" t="str">
        <f t="shared" si="15"/>
        <v/>
      </c>
      <c r="AI49" s="33"/>
      <c r="AJ49" s="33" t="str">
        <f t="shared" si="16"/>
        <v/>
      </c>
      <c r="AK49" s="33"/>
      <c r="AL49" s="33" t="str">
        <f t="shared" si="17"/>
        <v/>
      </c>
      <c r="AM49" s="33"/>
      <c r="AN49" s="33" t="str">
        <f t="shared" si="18"/>
        <v/>
      </c>
      <c r="AO49" s="33"/>
      <c r="AP49" s="33" t="str">
        <f t="shared" si="19"/>
        <v/>
      </c>
      <c r="AQ49" s="33"/>
      <c r="AR49" s="33" t="str">
        <f t="shared" si="20"/>
        <v/>
      </c>
      <c r="AS49" s="33"/>
      <c r="AT49" s="33" t="str">
        <f t="shared" si="21"/>
        <v/>
      </c>
      <c r="AU49" s="33"/>
      <c r="AV49" s="33" t="str">
        <f t="shared" si="22"/>
        <v/>
      </c>
      <c r="AW49" s="33"/>
      <c r="AX49" s="33" t="str">
        <f t="shared" si="23"/>
        <v/>
      </c>
      <c r="AY49" s="33"/>
      <c r="AZ49" s="33" t="str">
        <f t="shared" si="24"/>
        <v/>
      </c>
      <c r="BA49" s="33"/>
      <c r="BB49" s="33" t="str">
        <f t="shared" si="25"/>
        <v/>
      </c>
      <c r="BC49" s="33"/>
      <c r="BD49" s="33" t="str">
        <f t="shared" si="26"/>
        <v/>
      </c>
      <c r="BE49" s="33"/>
      <c r="BF49" s="33" t="str">
        <f t="shared" si="27"/>
        <v/>
      </c>
      <c r="BG49" s="33"/>
      <c r="BH49" s="33" t="str">
        <f t="shared" si="28"/>
        <v/>
      </c>
      <c r="BI49" s="33"/>
      <c r="BJ49" s="33" t="str">
        <f t="shared" si="29"/>
        <v/>
      </c>
      <c r="BK49" s="33"/>
      <c r="BL49" s="33" t="str">
        <f t="shared" si="30"/>
        <v/>
      </c>
      <c r="BM49" s="33"/>
      <c r="BN49" s="33" t="str">
        <f t="shared" si="31"/>
        <v/>
      </c>
      <c r="BO49" s="33"/>
      <c r="BP49" s="33" t="str">
        <f t="shared" si="32"/>
        <v/>
      </c>
      <c r="BQ49" s="33"/>
      <c r="BR49" s="33" t="str">
        <f t="shared" si="33"/>
        <v/>
      </c>
      <c r="BS49" s="33"/>
      <c r="BT49" s="33" t="str">
        <f t="shared" si="34"/>
        <v/>
      </c>
      <c r="BU49" s="33"/>
      <c r="BV49" s="33" t="str">
        <f t="shared" si="35"/>
        <v/>
      </c>
      <c r="BW49" s="33"/>
      <c r="BX49" s="33" t="str">
        <f t="shared" si="36"/>
        <v/>
      </c>
      <c r="BY49" s="33"/>
      <c r="BZ49" s="33" t="str">
        <f t="shared" si="37"/>
        <v/>
      </c>
      <c r="CA49" s="33"/>
      <c r="CB49" s="34"/>
      <c r="CC49" t="str">
        <f t="shared" si="38"/>
        <v>C3</v>
      </c>
      <c r="CD49" t="str">
        <f t="shared" si="39"/>
        <v>Philadephia</v>
      </c>
      <c r="CE49">
        <f t="shared" si="40"/>
        <v>29</v>
      </c>
      <c r="CF49" s="38">
        <f>'Match Times'!K30</f>
        <v>46193.125</v>
      </c>
      <c r="CG49" s="434">
        <f>'Match Times'!L30</f>
        <v>46193.125</v>
      </c>
      <c r="CH49" t="str">
        <f t="shared" si="41"/>
        <v>Philadephia</v>
      </c>
    </row>
    <row r="50" spans="2:86" x14ac:dyDescent="0.2">
      <c r="B50" s="32">
        <f t="shared" si="42"/>
        <v>30</v>
      </c>
      <c r="C50" s="33"/>
      <c r="D50" s="33" t="str">
        <f t="shared" si="0"/>
        <v/>
      </c>
      <c r="E50" s="33"/>
      <c r="F50" s="33" t="str">
        <f t="shared" si="1"/>
        <v/>
      </c>
      <c r="G50" s="33"/>
      <c r="H50" s="33" t="str">
        <f t="shared" si="2"/>
        <v/>
      </c>
      <c r="I50" s="33"/>
      <c r="J50" s="33" t="str">
        <f t="shared" si="3"/>
        <v/>
      </c>
      <c r="K50" s="33"/>
      <c r="L50" s="33" t="str">
        <f t="shared" si="4"/>
        <v/>
      </c>
      <c r="M50" s="33"/>
      <c r="N50" s="33" t="str">
        <f t="shared" si="5"/>
        <v/>
      </c>
      <c r="O50" s="33"/>
      <c r="P50" s="33" t="str">
        <f t="shared" si="6"/>
        <v/>
      </c>
      <c r="Q50" s="33"/>
      <c r="R50" s="33" t="str">
        <f t="shared" si="7"/>
        <v/>
      </c>
      <c r="S50" s="33"/>
      <c r="T50" s="33" t="str">
        <f t="shared" si="8"/>
        <v>C4</v>
      </c>
      <c r="U50" s="33"/>
      <c r="V50" s="33" t="str">
        <f t="shared" si="9"/>
        <v/>
      </c>
      <c r="W50" s="33"/>
      <c r="X50" s="33" t="str">
        <f t="shared" si="10"/>
        <v/>
      </c>
      <c r="Y50" s="33"/>
      <c r="Z50" s="33" t="str">
        <f t="shared" si="11"/>
        <v/>
      </c>
      <c r="AA50" s="33"/>
      <c r="AB50" s="33" t="str">
        <f t="shared" si="12"/>
        <v/>
      </c>
      <c r="AC50" s="33"/>
      <c r="AD50" s="33" t="str">
        <f t="shared" si="13"/>
        <v/>
      </c>
      <c r="AE50" s="33"/>
      <c r="AF50" s="33" t="str">
        <f t="shared" si="14"/>
        <v/>
      </c>
      <c r="AG50" s="33"/>
      <c r="AH50" s="33" t="str">
        <f t="shared" si="15"/>
        <v/>
      </c>
      <c r="AI50" s="33"/>
      <c r="AJ50" s="33" t="str">
        <f t="shared" si="16"/>
        <v/>
      </c>
      <c r="AK50" s="33"/>
      <c r="AL50" s="33" t="str">
        <f t="shared" si="17"/>
        <v/>
      </c>
      <c r="AM50" s="33"/>
      <c r="AN50" s="33" t="str">
        <f t="shared" si="18"/>
        <v/>
      </c>
      <c r="AO50" s="33"/>
      <c r="AP50" s="33" t="str">
        <f t="shared" si="19"/>
        <v/>
      </c>
      <c r="AQ50" s="33"/>
      <c r="AR50" s="33" t="str">
        <f t="shared" si="20"/>
        <v/>
      </c>
      <c r="AS50" s="33"/>
      <c r="AT50" s="33" t="str">
        <f t="shared" si="21"/>
        <v/>
      </c>
      <c r="AU50" s="33"/>
      <c r="AV50" s="33" t="str">
        <f t="shared" si="22"/>
        <v/>
      </c>
      <c r="AW50" s="33"/>
      <c r="AX50" s="33" t="str">
        <f t="shared" si="23"/>
        <v/>
      </c>
      <c r="AY50" s="33"/>
      <c r="AZ50" s="33" t="str">
        <f t="shared" si="24"/>
        <v/>
      </c>
      <c r="BA50" s="33"/>
      <c r="BB50" s="33" t="str">
        <f t="shared" si="25"/>
        <v/>
      </c>
      <c r="BC50" s="33"/>
      <c r="BD50" s="33" t="str">
        <f t="shared" si="26"/>
        <v/>
      </c>
      <c r="BE50" s="33"/>
      <c r="BF50" s="33" t="str">
        <f t="shared" si="27"/>
        <v/>
      </c>
      <c r="BG50" s="33"/>
      <c r="BH50" s="33" t="str">
        <f t="shared" si="28"/>
        <v/>
      </c>
      <c r="BI50" s="33"/>
      <c r="BJ50" s="33" t="str">
        <f t="shared" si="29"/>
        <v/>
      </c>
      <c r="BK50" s="33"/>
      <c r="BL50" s="33" t="str">
        <f t="shared" si="30"/>
        <v/>
      </c>
      <c r="BM50" s="33"/>
      <c r="BN50" s="33" t="str">
        <f t="shared" si="31"/>
        <v/>
      </c>
      <c r="BO50" s="33"/>
      <c r="BP50" s="33" t="str">
        <f t="shared" si="32"/>
        <v/>
      </c>
      <c r="BQ50" s="33"/>
      <c r="BR50" s="33" t="str">
        <f t="shared" si="33"/>
        <v/>
      </c>
      <c r="BS50" s="33"/>
      <c r="BT50" s="33" t="str">
        <f t="shared" si="34"/>
        <v/>
      </c>
      <c r="BU50" s="33"/>
      <c r="BV50" s="33" t="str">
        <f t="shared" si="35"/>
        <v/>
      </c>
      <c r="BW50" s="33"/>
      <c r="BX50" s="33" t="str">
        <f t="shared" si="36"/>
        <v/>
      </c>
      <c r="BY50" s="33"/>
      <c r="BZ50" s="33" t="str">
        <f t="shared" si="37"/>
        <v/>
      </c>
      <c r="CA50" s="33"/>
      <c r="CB50" s="34"/>
      <c r="CC50" t="str">
        <f t="shared" si="38"/>
        <v>C4</v>
      </c>
      <c r="CD50" t="str">
        <f t="shared" si="39"/>
        <v>Boston</v>
      </c>
      <c r="CE50">
        <f t="shared" si="40"/>
        <v>30</v>
      </c>
      <c r="CF50" s="38">
        <f>'Match Times'!K31</f>
        <v>46193</v>
      </c>
      <c r="CG50" s="434">
        <f>'Match Times'!L31</f>
        <v>46193</v>
      </c>
      <c r="CH50" t="str">
        <f t="shared" si="41"/>
        <v>Boston</v>
      </c>
    </row>
    <row r="51" spans="2:86" x14ac:dyDescent="0.2">
      <c r="B51" s="32">
        <f t="shared" si="42"/>
        <v>31</v>
      </c>
      <c r="C51" s="33"/>
      <c r="D51" s="33" t="str">
        <f t="shared" si="0"/>
        <v/>
      </c>
      <c r="E51" s="33"/>
      <c r="F51" s="33" t="str">
        <f t="shared" si="1"/>
        <v/>
      </c>
      <c r="G51" s="33"/>
      <c r="H51" s="33" t="str">
        <f t="shared" si="2"/>
        <v/>
      </c>
      <c r="I51" s="33"/>
      <c r="J51" s="33" t="str">
        <f t="shared" si="3"/>
        <v/>
      </c>
      <c r="K51" s="33"/>
      <c r="L51" s="33" t="str">
        <f t="shared" si="4"/>
        <v/>
      </c>
      <c r="M51" s="33"/>
      <c r="N51" s="33" t="str">
        <f t="shared" si="5"/>
        <v/>
      </c>
      <c r="O51" s="33"/>
      <c r="P51" s="33" t="str">
        <f t="shared" si="6"/>
        <v/>
      </c>
      <c r="Q51" s="33"/>
      <c r="R51" s="33" t="str">
        <f t="shared" si="7"/>
        <v/>
      </c>
      <c r="S51" s="33"/>
      <c r="T51" s="33" t="str">
        <f t="shared" si="8"/>
        <v>D3</v>
      </c>
      <c r="U51" s="33"/>
      <c r="V51" s="33" t="str">
        <f t="shared" si="9"/>
        <v/>
      </c>
      <c r="W51" s="33"/>
      <c r="X51" s="33" t="str">
        <f t="shared" si="10"/>
        <v/>
      </c>
      <c r="Y51" s="33"/>
      <c r="Z51" s="33" t="str">
        <f t="shared" si="11"/>
        <v/>
      </c>
      <c r="AA51" s="33"/>
      <c r="AB51" s="33" t="str">
        <f t="shared" si="12"/>
        <v/>
      </c>
      <c r="AC51" s="33"/>
      <c r="AD51" s="33" t="str">
        <f t="shared" si="13"/>
        <v/>
      </c>
      <c r="AE51" s="33"/>
      <c r="AF51" s="33" t="str">
        <f t="shared" si="14"/>
        <v/>
      </c>
      <c r="AG51" s="33"/>
      <c r="AH51" s="33" t="str">
        <f t="shared" si="15"/>
        <v/>
      </c>
      <c r="AI51" s="33"/>
      <c r="AJ51" s="33" t="str">
        <f t="shared" si="16"/>
        <v/>
      </c>
      <c r="AK51" s="33"/>
      <c r="AL51" s="33" t="str">
        <f t="shared" si="17"/>
        <v/>
      </c>
      <c r="AM51" s="33"/>
      <c r="AN51" s="33" t="str">
        <f t="shared" si="18"/>
        <v/>
      </c>
      <c r="AO51" s="33"/>
      <c r="AP51" s="33" t="str">
        <f t="shared" si="19"/>
        <v/>
      </c>
      <c r="AQ51" s="33"/>
      <c r="AR51" s="33" t="str">
        <f t="shared" si="20"/>
        <v/>
      </c>
      <c r="AS51" s="33"/>
      <c r="AT51" s="33" t="str">
        <f t="shared" si="21"/>
        <v/>
      </c>
      <c r="AU51" s="33"/>
      <c r="AV51" s="33" t="str">
        <f t="shared" si="22"/>
        <v/>
      </c>
      <c r="AW51" s="33"/>
      <c r="AX51" s="33" t="str">
        <f t="shared" si="23"/>
        <v/>
      </c>
      <c r="AY51" s="33"/>
      <c r="AZ51" s="33" t="str">
        <f t="shared" si="24"/>
        <v/>
      </c>
      <c r="BA51" s="33"/>
      <c r="BB51" s="33" t="str">
        <f t="shared" si="25"/>
        <v/>
      </c>
      <c r="BC51" s="33"/>
      <c r="BD51" s="33" t="str">
        <f t="shared" si="26"/>
        <v/>
      </c>
      <c r="BE51" s="33"/>
      <c r="BF51" s="33" t="str">
        <f t="shared" si="27"/>
        <v/>
      </c>
      <c r="BG51" s="33"/>
      <c r="BH51" s="33" t="str">
        <f t="shared" si="28"/>
        <v/>
      </c>
      <c r="BI51" s="33"/>
      <c r="BJ51" s="33" t="str">
        <f t="shared" si="29"/>
        <v/>
      </c>
      <c r="BK51" s="33"/>
      <c r="BL51" s="33" t="str">
        <f t="shared" si="30"/>
        <v/>
      </c>
      <c r="BM51" s="33"/>
      <c r="BN51" s="33" t="str">
        <f t="shared" si="31"/>
        <v/>
      </c>
      <c r="BO51" s="33"/>
      <c r="BP51" s="33" t="str">
        <f t="shared" si="32"/>
        <v/>
      </c>
      <c r="BQ51" s="33"/>
      <c r="BR51" s="33" t="str">
        <f t="shared" si="33"/>
        <v/>
      </c>
      <c r="BS51" s="33"/>
      <c r="BT51" s="33" t="str">
        <f t="shared" si="34"/>
        <v/>
      </c>
      <c r="BU51" s="33"/>
      <c r="BV51" s="33" t="str">
        <f t="shared" si="35"/>
        <v/>
      </c>
      <c r="BW51" s="33"/>
      <c r="BX51" s="33" t="str">
        <f t="shared" si="36"/>
        <v/>
      </c>
      <c r="BY51" s="33"/>
      <c r="BZ51" s="33" t="str">
        <f t="shared" si="37"/>
        <v/>
      </c>
      <c r="CA51" s="33"/>
      <c r="CB51" s="34"/>
      <c r="CC51" t="str">
        <f t="shared" si="38"/>
        <v>D3</v>
      </c>
      <c r="CD51" t="str">
        <f t="shared" si="39"/>
        <v>San Francisco Bay Area</v>
      </c>
      <c r="CE51">
        <f t="shared" si="40"/>
        <v>31</v>
      </c>
      <c r="CF51" s="38">
        <f>'Match Times'!K32</f>
        <v>46192.25</v>
      </c>
      <c r="CG51" s="434">
        <f>'Match Times'!L32</f>
        <v>46192.25</v>
      </c>
      <c r="CH51" t="str">
        <f t="shared" si="41"/>
        <v>San Francisco Bay Area</v>
      </c>
    </row>
    <row r="52" spans="2:86" x14ac:dyDescent="0.2">
      <c r="B52" s="32">
        <f t="shared" si="42"/>
        <v>32</v>
      </c>
      <c r="C52" s="33"/>
      <c r="D52" s="33" t="str">
        <f t="shared" si="0"/>
        <v/>
      </c>
      <c r="E52" s="33"/>
      <c r="F52" s="33" t="str">
        <f t="shared" si="1"/>
        <v/>
      </c>
      <c r="G52" s="33"/>
      <c r="H52" s="33" t="str">
        <f t="shared" si="2"/>
        <v/>
      </c>
      <c r="I52" s="33"/>
      <c r="J52" s="33" t="str">
        <f t="shared" si="3"/>
        <v/>
      </c>
      <c r="K52" s="33"/>
      <c r="L52" s="33" t="str">
        <f t="shared" si="4"/>
        <v/>
      </c>
      <c r="M52" s="33"/>
      <c r="N52" s="33" t="str">
        <f t="shared" si="5"/>
        <v/>
      </c>
      <c r="O52" s="33"/>
      <c r="P52" s="33" t="str">
        <f t="shared" si="6"/>
        <v/>
      </c>
      <c r="Q52" s="33"/>
      <c r="R52" s="33" t="str">
        <f t="shared" si="7"/>
        <v/>
      </c>
      <c r="S52" s="33"/>
      <c r="T52" s="33" t="str">
        <f t="shared" si="8"/>
        <v>D4</v>
      </c>
      <c r="U52" s="33"/>
      <c r="V52" s="33" t="str">
        <f t="shared" si="9"/>
        <v/>
      </c>
      <c r="W52" s="33"/>
      <c r="X52" s="33" t="str">
        <f t="shared" si="10"/>
        <v/>
      </c>
      <c r="Y52" s="33"/>
      <c r="Z52" s="33" t="str">
        <f t="shared" si="11"/>
        <v/>
      </c>
      <c r="AA52" s="33"/>
      <c r="AB52" s="33" t="str">
        <f t="shared" si="12"/>
        <v/>
      </c>
      <c r="AC52" s="33"/>
      <c r="AD52" s="33" t="str">
        <f t="shared" si="13"/>
        <v/>
      </c>
      <c r="AE52" s="33"/>
      <c r="AF52" s="33" t="str">
        <f t="shared" si="14"/>
        <v/>
      </c>
      <c r="AG52" s="33"/>
      <c r="AH52" s="33" t="str">
        <f t="shared" si="15"/>
        <v/>
      </c>
      <c r="AI52" s="33"/>
      <c r="AJ52" s="33" t="str">
        <f t="shared" si="16"/>
        <v/>
      </c>
      <c r="AK52" s="33"/>
      <c r="AL52" s="33" t="str">
        <f t="shared" si="17"/>
        <v/>
      </c>
      <c r="AM52" s="33"/>
      <c r="AN52" s="33" t="str">
        <f t="shared" si="18"/>
        <v/>
      </c>
      <c r="AO52" s="33"/>
      <c r="AP52" s="33" t="str">
        <f t="shared" si="19"/>
        <v/>
      </c>
      <c r="AQ52" s="33"/>
      <c r="AR52" s="33" t="str">
        <f t="shared" si="20"/>
        <v/>
      </c>
      <c r="AS52" s="33"/>
      <c r="AT52" s="33" t="str">
        <f t="shared" si="21"/>
        <v/>
      </c>
      <c r="AU52" s="33"/>
      <c r="AV52" s="33" t="str">
        <f t="shared" si="22"/>
        <v/>
      </c>
      <c r="AW52" s="33"/>
      <c r="AX52" s="33" t="str">
        <f t="shared" si="23"/>
        <v/>
      </c>
      <c r="AY52" s="33"/>
      <c r="AZ52" s="33" t="str">
        <f t="shared" si="24"/>
        <v/>
      </c>
      <c r="BA52" s="33"/>
      <c r="BB52" s="33" t="str">
        <f t="shared" si="25"/>
        <v/>
      </c>
      <c r="BC52" s="33"/>
      <c r="BD52" s="33" t="str">
        <f t="shared" si="26"/>
        <v/>
      </c>
      <c r="BE52" s="33"/>
      <c r="BF52" s="33" t="str">
        <f t="shared" si="27"/>
        <v/>
      </c>
      <c r="BG52" s="33"/>
      <c r="BH52" s="33" t="str">
        <f t="shared" si="28"/>
        <v/>
      </c>
      <c r="BI52" s="33"/>
      <c r="BJ52" s="33" t="str">
        <f t="shared" si="29"/>
        <v/>
      </c>
      <c r="BK52" s="33"/>
      <c r="BL52" s="33" t="str">
        <f t="shared" si="30"/>
        <v/>
      </c>
      <c r="BM52" s="33"/>
      <c r="BN52" s="33" t="str">
        <f t="shared" si="31"/>
        <v/>
      </c>
      <c r="BO52" s="33"/>
      <c r="BP52" s="33" t="str">
        <f t="shared" si="32"/>
        <v/>
      </c>
      <c r="BQ52" s="33"/>
      <c r="BR52" s="33" t="str">
        <f t="shared" si="33"/>
        <v/>
      </c>
      <c r="BS52" s="33"/>
      <c r="BT52" s="33" t="str">
        <f t="shared" si="34"/>
        <v/>
      </c>
      <c r="BU52" s="33"/>
      <c r="BV52" s="33" t="str">
        <f t="shared" si="35"/>
        <v/>
      </c>
      <c r="BW52" s="33"/>
      <c r="BX52" s="33" t="str">
        <f t="shared" si="36"/>
        <v/>
      </c>
      <c r="BY52" s="33"/>
      <c r="BZ52" s="33" t="str">
        <f t="shared" si="37"/>
        <v/>
      </c>
      <c r="CA52" s="33"/>
      <c r="CB52" s="34"/>
      <c r="CC52" t="str">
        <f t="shared" si="38"/>
        <v>D4</v>
      </c>
      <c r="CD52" t="str">
        <f t="shared" si="39"/>
        <v>Seattle</v>
      </c>
      <c r="CE52">
        <f t="shared" si="40"/>
        <v>32</v>
      </c>
      <c r="CF52" s="38">
        <f>'Match Times'!K33</f>
        <v>46192.875</v>
      </c>
      <c r="CG52" s="434">
        <f>'Match Times'!L33</f>
        <v>46192.875</v>
      </c>
      <c r="CH52" t="str">
        <f t="shared" si="41"/>
        <v>Seattle</v>
      </c>
    </row>
    <row r="53" spans="2:86" x14ac:dyDescent="0.2">
      <c r="B53" s="32">
        <f t="shared" si="42"/>
        <v>33</v>
      </c>
      <c r="C53" s="33"/>
      <c r="D53" s="33" t="str">
        <f t="shared" ref="D53:D84" si="43">IFERROR(INDEX(D$2:D$17,MATCH($B53,C$2:C$17,0)),"")</f>
        <v/>
      </c>
      <c r="E53" s="33"/>
      <c r="F53" s="33" t="str">
        <f t="shared" ref="F53:F84" si="44">IFERROR(INDEX(F$2:F$17,MATCH($B53,E$2:E$17,0)),"")</f>
        <v/>
      </c>
      <c r="G53" s="33"/>
      <c r="H53" s="33" t="str">
        <f t="shared" ref="H53:H84" si="45">IFERROR(INDEX(H$2:H$17,MATCH($B53,G$2:G$17,0)),"")</f>
        <v/>
      </c>
      <c r="I53" s="33"/>
      <c r="J53" s="33" t="str">
        <f t="shared" ref="J53:J84" si="46">IFERROR(INDEX(J$2:J$17,MATCH($B53,I$2:I$17,0)),"")</f>
        <v/>
      </c>
      <c r="K53" s="33"/>
      <c r="L53" s="33" t="str">
        <f t="shared" ref="L53:L84" si="47">IFERROR(INDEX(L$2:L$17,MATCH($B53,K$2:K$17,0)),"")</f>
        <v/>
      </c>
      <c r="M53" s="33"/>
      <c r="N53" s="33" t="str">
        <f t="shared" ref="N53:N84" si="48">IFERROR(INDEX(N$2:N$17,MATCH($B53,M$2:M$17,0)),"")</f>
        <v/>
      </c>
      <c r="O53" s="33"/>
      <c r="P53" s="33" t="str">
        <f t="shared" ref="P53:P84" si="49">IFERROR(INDEX(P$2:P$17,MATCH($B53,O$2:O$17,0)),"")</f>
        <v/>
      </c>
      <c r="Q53" s="33"/>
      <c r="R53" s="33" t="str">
        <f t="shared" ref="R53:R84" si="50">IFERROR(INDEX(R$2:R$17,MATCH($B53,Q$2:Q$17,0)),"")</f>
        <v/>
      </c>
      <c r="S53" s="33"/>
      <c r="T53" s="33" t="str">
        <f t="shared" ref="T53:T84" si="51">IFERROR(INDEX(T$2:T$17,MATCH($B53,S$2:S$17,0)),"")</f>
        <v/>
      </c>
      <c r="U53" s="33"/>
      <c r="V53" s="33" t="str">
        <f t="shared" ref="V53:V84" si="52">IFERROR(INDEX(V$2:V$17,MATCH($B53,U$2:U$17,0)),"")</f>
        <v>E3</v>
      </c>
      <c r="W53" s="33"/>
      <c r="X53" s="33" t="str">
        <f t="shared" ref="X53:X84" si="53">IFERROR(INDEX(X$2:X$17,MATCH($B53,W$2:W$17,0)),"")</f>
        <v/>
      </c>
      <c r="Y53" s="33"/>
      <c r="Z53" s="33" t="str">
        <f t="shared" ref="Z53:Z84" si="54">IFERROR(INDEX(Z$2:Z$17,MATCH($B53,Y$2:Y$17,0)),"")</f>
        <v/>
      </c>
      <c r="AA53" s="33"/>
      <c r="AB53" s="33" t="str">
        <f t="shared" ref="AB53:AB84" si="55">IFERROR(INDEX(AB$2:AB$17,MATCH($B53,AA$2:AA$17,0)),"")</f>
        <v/>
      </c>
      <c r="AC53" s="33"/>
      <c r="AD53" s="33" t="str">
        <f t="shared" ref="AD53:AD84" si="56">IFERROR(INDEX(AD$2:AD$17,MATCH($B53,AC$2:AC$17,0)),"")</f>
        <v/>
      </c>
      <c r="AE53" s="33"/>
      <c r="AF53" s="33" t="str">
        <f t="shared" ref="AF53:AF84" si="57">IFERROR(INDEX(AF$2:AF$17,MATCH($B53,AE$2:AE$17,0)),"")</f>
        <v/>
      </c>
      <c r="AG53" s="33"/>
      <c r="AH53" s="33" t="str">
        <f t="shared" ref="AH53:AH84" si="58">IFERROR(INDEX(AH$2:AH$17,MATCH($B53,AG$2:AG$17,0)),"")</f>
        <v/>
      </c>
      <c r="AI53" s="33"/>
      <c r="AJ53" s="33" t="str">
        <f t="shared" ref="AJ53:AJ84" si="59">IFERROR(INDEX(AJ$2:AJ$17,MATCH($B53,AI$2:AI$17,0)),"")</f>
        <v/>
      </c>
      <c r="AK53" s="33"/>
      <c r="AL53" s="33" t="str">
        <f t="shared" ref="AL53:AL84" si="60">IFERROR(INDEX(AL$2:AL$17,MATCH($B53,AK$2:AK$17,0)),"")</f>
        <v/>
      </c>
      <c r="AM53" s="33"/>
      <c r="AN53" s="33" t="str">
        <f t="shared" ref="AN53:AN84" si="61">IFERROR(INDEX(AN$2:AN$17,MATCH($B53,AM$2:AM$17,0)),"")</f>
        <v/>
      </c>
      <c r="AO53" s="33"/>
      <c r="AP53" s="33" t="str">
        <f t="shared" ref="AP53:AP84" si="62">IFERROR(INDEX(AP$2:AP$17,MATCH($B53,AO$2:AO$17,0)),"")</f>
        <v/>
      </c>
      <c r="AQ53" s="33"/>
      <c r="AR53" s="33" t="str">
        <f t="shared" ref="AR53:AR84" si="63">IFERROR(INDEX(AR$2:AR$17,MATCH($B53,AQ$2:AQ$17,0)),"")</f>
        <v/>
      </c>
      <c r="AS53" s="33"/>
      <c r="AT53" s="33" t="str">
        <f t="shared" ref="AT53:AT84" si="64">IFERROR(INDEX(AT$2:AT$17,MATCH($B53,AS$2:AS$17,0)),"")</f>
        <v/>
      </c>
      <c r="AU53" s="33"/>
      <c r="AV53" s="33" t="str">
        <f t="shared" ref="AV53:AV84" si="65">IFERROR(INDEX(AV$2:AV$17,MATCH($B53,AU$2:AU$17,0)),"")</f>
        <v/>
      </c>
      <c r="AW53" s="33"/>
      <c r="AX53" s="33" t="str">
        <f t="shared" ref="AX53:AX84" si="66">IFERROR(INDEX(AX$2:AX$17,MATCH($B53,AW$2:AW$17,0)),"")</f>
        <v/>
      </c>
      <c r="AY53" s="33"/>
      <c r="AZ53" s="33" t="str">
        <f t="shared" ref="AZ53:AZ84" si="67">IFERROR(INDEX(AZ$2:AZ$17,MATCH($B53,AY$2:AY$17,0)),"")</f>
        <v/>
      </c>
      <c r="BA53" s="33"/>
      <c r="BB53" s="33" t="str">
        <f t="shared" ref="BB53:BB84" si="68">IFERROR(INDEX(BB$2:BB$17,MATCH($B53,BA$2:BA$17,0)),"")</f>
        <v/>
      </c>
      <c r="BC53" s="33"/>
      <c r="BD53" s="33" t="str">
        <f t="shared" ref="BD53:BD84" si="69">IFERROR(INDEX(BD$2:BD$17,MATCH($B53,BC$2:BC$17,0)),"")</f>
        <v/>
      </c>
      <c r="BE53" s="33"/>
      <c r="BF53" s="33" t="str">
        <f t="shared" ref="BF53:BF84" si="70">IFERROR(INDEX(BF$2:BF$17,MATCH($B53,BE$2:BE$17,0)),"")</f>
        <v/>
      </c>
      <c r="BG53" s="33"/>
      <c r="BH53" s="33" t="str">
        <f t="shared" ref="BH53:BH84" si="71">IFERROR(INDEX(BH$2:BH$17,MATCH($B53,BG$2:BG$17,0)),"")</f>
        <v/>
      </c>
      <c r="BI53" s="33"/>
      <c r="BJ53" s="33" t="str">
        <f t="shared" ref="BJ53:BJ84" si="72">IFERROR(INDEX(BJ$2:BJ$17,MATCH($B53,BI$2:BI$17,0)),"")</f>
        <v/>
      </c>
      <c r="BK53" s="33"/>
      <c r="BL53" s="33" t="str">
        <f t="shared" ref="BL53:BL84" si="73">IFERROR(INDEX(BL$2:BL$17,MATCH($B53,BK$2:BK$17,0)),"")</f>
        <v/>
      </c>
      <c r="BM53" s="33"/>
      <c r="BN53" s="33" t="str">
        <f t="shared" ref="BN53:BN84" si="74">IFERROR(INDEX(BN$2:BN$17,MATCH($B53,BM$2:BM$17,0)),"")</f>
        <v/>
      </c>
      <c r="BO53" s="33"/>
      <c r="BP53" s="33" t="str">
        <f t="shared" ref="BP53:BP84" si="75">IFERROR(INDEX(BP$2:BP$17,MATCH($B53,BO$2:BO$17,0)),"")</f>
        <v/>
      </c>
      <c r="BQ53" s="33"/>
      <c r="BR53" s="33" t="str">
        <f t="shared" ref="BR53:BR84" si="76">IFERROR(INDEX(BR$2:BR$17,MATCH($B53,BQ$2:BQ$17,0)),"")</f>
        <v/>
      </c>
      <c r="BS53" s="33"/>
      <c r="BT53" s="33" t="str">
        <f t="shared" ref="BT53:BT84" si="77">IFERROR(INDEX(BT$2:BT$17,MATCH($B53,BS$2:BS$17,0)),"")</f>
        <v/>
      </c>
      <c r="BU53" s="33"/>
      <c r="BV53" s="33" t="str">
        <f t="shared" ref="BV53:BV84" si="78">IFERROR(INDEX(BV$2:BV$17,MATCH($B53,BU$2:BU$17,0)),"")</f>
        <v/>
      </c>
      <c r="BW53" s="33"/>
      <c r="BX53" s="33" t="str">
        <f t="shared" ref="BX53:BX84" si="79">IFERROR(INDEX(BX$2:BX$17,MATCH($B53,BW$2:BW$17,0)),"")</f>
        <v/>
      </c>
      <c r="BY53" s="33"/>
      <c r="BZ53" s="33" t="str">
        <f t="shared" ref="BZ53:BZ84" si="80">IFERROR(INDEX(BZ$2:BZ$17,MATCH($B53,BY$2:BY$17,0)),"")</f>
        <v/>
      </c>
      <c r="CA53" s="33"/>
      <c r="CB53" s="34"/>
      <c r="CC53" t="str">
        <f t="shared" ref="CC53:CC84" si="81">CONCATENATE(D53,F53,H53,J53,L53,N53,P53,R53,T53,V53,X53,Z53,AB53,AD53,AF53,AH53,AJ53,AL53,AN53,AP53,AR53,AT53,AV53,AX53,AZ53,BB53,BD53,BF53,BH53,BJ53,BL53,BN53,BP53,BR53,BT53,BV53,BX53,BZ53,CB53,)</f>
        <v>E3</v>
      </c>
      <c r="CD53" t="str">
        <f t="shared" ref="CD53:CD84" si="82">CC159</f>
        <v>Toronto</v>
      </c>
      <c r="CE53">
        <f t="shared" ref="CE53:CE84" si="83">B53</f>
        <v>33</v>
      </c>
      <c r="CF53" s="38">
        <f>'Match Times'!K34</f>
        <v>46193.916666666664</v>
      </c>
      <c r="CG53" s="434">
        <f>'Match Times'!L34</f>
        <v>46193.916666666664</v>
      </c>
      <c r="CH53" t="str">
        <f t="shared" ref="CH53:CH84" si="84">CD53</f>
        <v>Toronto</v>
      </c>
    </row>
    <row r="54" spans="2:86" x14ac:dyDescent="0.2">
      <c r="B54" s="32">
        <f t="shared" ref="B54:B85" si="85">B53+1</f>
        <v>34</v>
      </c>
      <c r="C54" s="33"/>
      <c r="D54" s="33" t="str">
        <f t="shared" si="43"/>
        <v/>
      </c>
      <c r="E54" s="33"/>
      <c r="F54" s="33" t="str">
        <f t="shared" si="44"/>
        <v/>
      </c>
      <c r="G54" s="33"/>
      <c r="H54" s="33" t="str">
        <f t="shared" si="45"/>
        <v/>
      </c>
      <c r="I54" s="33"/>
      <c r="J54" s="33" t="str">
        <f t="shared" si="46"/>
        <v/>
      </c>
      <c r="K54" s="33"/>
      <c r="L54" s="33" t="str">
        <f t="shared" si="47"/>
        <v/>
      </c>
      <c r="M54" s="33"/>
      <c r="N54" s="33" t="str">
        <f t="shared" si="48"/>
        <v/>
      </c>
      <c r="O54" s="33"/>
      <c r="P54" s="33" t="str">
        <f t="shared" si="49"/>
        <v/>
      </c>
      <c r="Q54" s="33"/>
      <c r="R54" s="33" t="str">
        <f t="shared" si="50"/>
        <v/>
      </c>
      <c r="S54" s="33"/>
      <c r="T54" s="33" t="str">
        <f t="shared" si="51"/>
        <v/>
      </c>
      <c r="U54" s="33"/>
      <c r="V54" s="33" t="str">
        <f t="shared" si="52"/>
        <v>E4</v>
      </c>
      <c r="W54" s="33"/>
      <c r="X54" s="33" t="str">
        <f t="shared" si="53"/>
        <v/>
      </c>
      <c r="Y54" s="33"/>
      <c r="Z54" s="33" t="str">
        <f t="shared" si="54"/>
        <v/>
      </c>
      <c r="AA54" s="33"/>
      <c r="AB54" s="33" t="str">
        <f t="shared" si="55"/>
        <v/>
      </c>
      <c r="AC54" s="33"/>
      <c r="AD54" s="33" t="str">
        <f t="shared" si="56"/>
        <v/>
      </c>
      <c r="AE54" s="33"/>
      <c r="AF54" s="33" t="str">
        <f t="shared" si="57"/>
        <v/>
      </c>
      <c r="AG54" s="33"/>
      <c r="AH54" s="33" t="str">
        <f t="shared" si="58"/>
        <v/>
      </c>
      <c r="AI54" s="33"/>
      <c r="AJ54" s="33" t="str">
        <f t="shared" si="59"/>
        <v/>
      </c>
      <c r="AK54" s="33"/>
      <c r="AL54" s="33" t="str">
        <f t="shared" si="60"/>
        <v/>
      </c>
      <c r="AM54" s="33"/>
      <c r="AN54" s="33" t="str">
        <f t="shared" si="61"/>
        <v/>
      </c>
      <c r="AO54" s="33"/>
      <c r="AP54" s="33" t="str">
        <f t="shared" si="62"/>
        <v/>
      </c>
      <c r="AQ54" s="33"/>
      <c r="AR54" s="33" t="str">
        <f t="shared" si="63"/>
        <v/>
      </c>
      <c r="AS54" s="33"/>
      <c r="AT54" s="33" t="str">
        <f t="shared" si="64"/>
        <v/>
      </c>
      <c r="AU54" s="33"/>
      <c r="AV54" s="33" t="str">
        <f t="shared" si="65"/>
        <v/>
      </c>
      <c r="AW54" s="33"/>
      <c r="AX54" s="33" t="str">
        <f t="shared" si="66"/>
        <v/>
      </c>
      <c r="AY54" s="33"/>
      <c r="AZ54" s="33" t="str">
        <f t="shared" si="67"/>
        <v/>
      </c>
      <c r="BA54" s="33"/>
      <c r="BB54" s="33" t="str">
        <f t="shared" si="68"/>
        <v/>
      </c>
      <c r="BC54" s="33"/>
      <c r="BD54" s="33" t="str">
        <f t="shared" si="69"/>
        <v/>
      </c>
      <c r="BE54" s="33"/>
      <c r="BF54" s="33" t="str">
        <f t="shared" si="70"/>
        <v/>
      </c>
      <c r="BG54" s="33"/>
      <c r="BH54" s="33" t="str">
        <f t="shared" si="71"/>
        <v/>
      </c>
      <c r="BI54" s="33"/>
      <c r="BJ54" s="33" t="str">
        <f t="shared" si="72"/>
        <v/>
      </c>
      <c r="BK54" s="33"/>
      <c r="BL54" s="33" t="str">
        <f t="shared" si="73"/>
        <v/>
      </c>
      <c r="BM54" s="33"/>
      <c r="BN54" s="33" t="str">
        <f t="shared" si="74"/>
        <v/>
      </c>
      <c r="BO54" s="33"/>
      <c r="BP54" s="33" t="str">
        <f t="shared" si="75"/>
        <v/>
      </c>
      <c r="BQ54" s="33"/>
      <c r="BR54" s="33" t="str">
        <f t="shared" si="76"/>
        <v/>
      </c>
      <c r="BS54" s="33"/>
      <c r="BT54" s="33" t="str">
        <f t="shared" si="77"/>
        <v/>
      </c>
      <c r="BU54" s="33"/>
      <c r="BV54" s="33" t="str">
        <f t="shared" si="78"/>
        <v/>
      </c>
      <c r="BW54" s="33"/>
      <c r="BX54" s="33" t="str">
        <f t="shared" si="79"/>
        <v/>
      </c>
      <c r="BY54" s="33"/>
      <c r="BZ54" s="33" t="str">
        <f t="shared" si="80"/>
        <v/>
      </c>
      <c r="CA54" s="33"/>
      <c r="CB54" s="34"/>
      <c r="CC54" t="str">
        <f t="shared" si="81"/>
        <v>E4</v>
      </c>
      <c r="CD54" t="str">
        <f t="shared" si="82"/>
        <v>Kansas City</v>
      </c>
      <c r="CE54">
        <f t="shared" si="83"/>
        <v>34</v>
      </c>
      <c r="CF54" s="38">
        <f>'Match Times'!K35</f>
        <v>46194.083333333328</v>
      </c>
      <c r="CG54" s="434">
        <f>'Match Times'!L35</f>
        <v>46194.083333333328</v>
      </c>
      <c r="CH54" t="str">
        <f t="shared" si="84"/>
        <v>Kansas City</v>
      </c>
    </row>
    <row r="55" spans="2:86" x14ac:dyDescent="0.2">
      <c r="B55" s="32">
        <f t="shared" si="85"/>
        <v>35</v>
      </c>
      <c r="C55" s="33"/>
      <c r="D55" s="33" t="str">
        <f t="shared" si="43"/>
        <v/>
      </c>
      <c r="E55" s="33"/>
      <c r="F55" s="33" t="str">
        <f t="shared" si="44"/>
        <v/>
      </c>
      <c r="G55" s="33"/>
      <c r="H55" s="33" t="str">
        <f t="shared" si="45"/>
        <v/>
      </c>
      <c r="I55" s="33"/>
      <c r="J55" s="33" t="str">
        <f t="shared" si="46"/>
        <v/>
      </c>
      <c r="K55" s="33"/>
      <c r="L55" s="33" t="str">
        <f t="shared" si="47"/>
        <v/>
      </c>
      <c r="M55" s="33"/>
      <c r="N55" s="33" t="str">
        <f t="shared" si="48"/>
        <v/>
      </c>
      <c r="O55" s="33"/>
      <c r="P55" s="33" t="str">
        <f t="shared" si="49"/>
        <v/>
      </c>
      <c r="Q55" s="33"/>
      <c r="R55" s="33" t="str">
        <f t="shared" si="50"/>
        <v/>
      </c>
      <c r="S55" s="33"/>
      <c r="T55" s="33" t="str">
        <f t="shared" si="51"/>
        <v/>
      </c>
      <c r="U55" s="33"/>
      <c r="V55" s="33" t="str">
        <f t="shared" si="52"/>
        <v>F3</v>
      </c>
      <c r="W55" s="33"/>
      <c r="X55" s="33" t="str">
        <f t="shared" si="53"/>
        <v/>
      </c>
      <c r="Y55" s="33"/>
      <c r="Z55" s="33" t="str">
        <f t="shared" si="54"/>
        <v/>
      </c>
      <c r="AA55" s="33"/>
      <c r="AB55" s="33" t="str">
        <f t="shared" si="55"/>
        <v/>
      </c>
      <c r="AC55" s="33"/>
      <c r="AD55" s="33" t="str">
        <f t="shared" si="56"/>
        <v/>
      </c>
      <c r="AE55" s="33"/>
      <c r="AF55" s="33" t="str">
        <f t="shared" si="57"/>
        <v/>
      </c>
      <c r="AG55" s="33"/>
      <c r="AH55" s="33" t="str">
        <f t="shared" si="58"/>
        <v/>
      </c>
      <c r="AI55" s="33"/>
      <c r="AJ55" s="33" t="str">
        <f t="shared" si="59"/>
        <v/>
      </c>
      <c r="AK55" s="33"/>
      <c r="AL55" s="33" t="str">
        <f t="shared" si="60"/>
        <v/>
      </c>
      <c r="AM55" s="33"/>
      <c r="AN55" s="33" t="str">
        <f t="shared" si="61"/>
        <v/>
      </c>
      <c r="AO55" s="33"/>
      <c r="AP55" s="33" t="str">
        <f t="shared" si="62"/>
        <v/>
      </c>
      <c r="AQ55" s="33"/>
      <c r="AR55" s="33" t="str">
        <f t="shared" si="63"/>
        <v/>
      </c>
      <c r="AS55" s="33"/>
      <c r="AT55" s="33" t="str">
        <f t="shared" si="64"/>
        <v/>
      </c>
      <c r="AU55" s="33"/>
      <c r="AV55" s="33" t="str">
        <f t="shared" si="65"/>
        <v/>
      </c>
      <c r="AW55" s="33"/>
      <c r="AX55" s="33" t="str">
        <f t="shared" si="66"/>
        <v/>
      </c>
      <c r="AY55" s="33"/>
      <c r="AZ55" s="33" t="str">
        <f t="shared" si="67"/>
        <v/>
      </c>
      <c r="BA55" s="33"/>
      <c r="BB55" s="33" t="str">
        <f t="shared" si="68"/>
        <v/>
      </c>
      <c r="BC55" s="33"/>
      <c r="BD55" s="33" t="str">
        <f t="shared" si="69"/>
        <v/>
      </c>
      <c r="BE55" s="33"/>
      <c r="BF55" s="33" t="str">
        <f t="shared" si="70"/>
        <v/>
      </c>
      <c r="BG55" s="33"/>
      <c r="BH55" s="33" t="str">
        <f t="shared" si="71"/>
        <v/>
      </c>
      <c r="BI55" s="33"/>
      <c r="BJ55" s="33" t="str">
        <f t="shared" si="72"/>
        <v/>
      </c>
      <c r="BK55" s="33"/>
      <c r="BL55" s="33" t="str">
        <f t="shared" si="73"/>
        <v/>
      </c>
      <c r="BM55" s="33"/>
      <c r="BN55" s="33" t="str">
        <f t="shared" si="74"/>
        <v/>
      </c>
      <c r="BO55" s="33"/>
      <c r="BP55" s="33" t="str">
        <f t="shared" si="75"/>
        <v/>
      </c>
      <c r="BQ55" s="33"/>
      <c r="BR55" s="33" t="str">
        <f t="shared" si="76"/>
        <v/>
      </c>
      <c r="BS55" s="33"/>
      <c r="BT55" s="33" t="str">
        <f t="shared" si="77"/>
        <v/>
      </c>
      <c r="BU55" s="33"/>
      <c r="BV55" s="33" t="str">
        <f t="shared" si="78"/>
        <v/>
      </c>
      <c r="BW55" s="33"/>
      <c r="BX55" s="33" t="str">
        <f t="shared" si="79"/>
        <v/>
      </c>
      <c r="BY55" s="33"/>
      <c r="BZ55" s="33" t="str">
        <f t="shared" si="80"/>
        <v/>
      </c>
      <c r="CA55" s="33"/>
      <c r="CB55" s="34"/>
      <c r="CC55" t="str">
        <f t="shared" si="81"/>
        <v>F3</v>
      </c>
      <c r="CD55" t="str">
        <f t="shared" si="82"/>
        <v>Houston</v>
      </c>
      <c r="CE55">
        <f t="shared" si="83"/>
        <v>35</v>
      </c>
      <c r="CF55" s="38">
        <f>'Match Times'!K36</f>
        <v>46193.791666666664</v>
      </c>
      <c r="CG55" s="434">
        <f>'Match Times'!L36</f>
        <v>46193.791666666664</v>
      </c>
      <c r="CH55" t="str">
        <f t="shared" si="84"/>
        <v>Houston</v>
      </c>
    </row>
    <row r="56" spans="2:86" x14ac:dyDescent="0.2">
      <c r="B56" s="32">
        <f t="shared" si="85"/>
        <v>36</v>
      </c>
      <c r="C56" s="33"/>
      <c r="D56" s="33" t="str">
        <f t="shared" si="43"/>
        <v/>
      </c>
      <c r="E56" s="33"/>
      <c r="F56" s="33" t="str">
        <f t="shared" si="44"/>
        <v/>
      </c>
      <c r="G56" s="33"/>
      <c r="H56" s="33" t="str">
        <f t="shared" si="45"/>
        <v/>
      </c>
      <c r="I56" s="33"/>
      <c r="J56" s="33" t="str">
        <f t="shared" si="46"/>
        <v/>
      </c>
      <c r="K56" s="33"/>
      <c r="L56" s="33" t="str">
        <f t="shared" si="47"/>
        <v/>
      </c>
      <c r="M56" s="33"/>
      <c r="N56" s="33" t="str">
        <f t="shared" si="48"/>
        <v/>
      </c>
      <c r="O56" s="33"/>
      <c r="P56" s="33" t="str">
        <f t="shared" si="49"/>
        <v/>
      </c>
      <c r="Q56" s="33"/>
      <c r="R56" s="33" t="str">
        <f t="shared" si="50"/>
        <v/>
      </c>
      <c r="S56" s="33"/>
      <c r="T56" s="33" t="str">
        <f t="shared" si="51"/>
        <v/>
      </c>
      <c r="U56" s="33"/>
      <c r="V56" s="33" t="str">
        <f t="shared" si="52"/>
        <v>F4</v>
      </c>
      <c r="W56" s="33"/>
      <c r="X56" s="33" t="str">
        <f t="shared" si="53"/>
        <v/>
      </c>
      <c r="Y56" s="33"/>
      <c r="Z56" s="33" t="str">
        <f t="shared" si="54"/>
        <v/>
      </c>
      <c r="AA56" s="33"/>
      <c r="AB56" s="33" t="str">
        <f t="shared" si="55"/>
        <v/>
      </c>
      <c r="AC56" s="33"/>
      <c r="AD56" s="33" t="str">
        <f t="shared" si="56"/>
        <v/>
      </c>
      <c r="AE56" s="33"/>
      <c r="AF56" s="33" t="str">
        <f t="shared" si="57"/>
        <v/>
      </c>
      <c r="AG56" s="33"/>
      <c r="AH56" s="33" t="str">
        <f t="shared" si="58"/>
        <v/>
      </c>
      <c r="AI56" s="33"/>
      <c r="AJ56" s="33" t="str">
        <f t="shared" si="59"/>
        <v/>
      </c>
      <c r="AK56" s="33"/>
      <c r="AL56" s="33" t="str">
        <f t="shared" si="60"/>
        <v/>
      </c>
      <c r="AM56" s="33"/>
      <c r="AN56" s="33" t="str">
        <f t="shared" si="61"/>
        <v/>
      </c>
      <c r="AO56" s="33"/>
      <c r="AP56" s="33" t="str">
        <f t="shared" si="62"/>
        <v/>
      </c>
      <c r="AQ56" s="33"/>
      <c r="AR56" s="33" t="str">
        <f t="shared" si="63"/>
        <v/>
      </c>
      <c r="AS56" s="33"/>
      <c r="AT56" s="33" t="str">
        <f t="shared" si="64"/>
        <v/>
      </c>
      <c r="AU56" s="33"/>
      <c r="AV56" s="33" t="str">
        <f t="shared" si="65"/>
        <v/>
      </c>
      <c r="AW56" s="33"/>
      <c r="AX56" s="33" t="str">
        <f t="shared" si="66"/>
        <v/>
      </c>
      <c r="AY56" s="33"/>
      <c r="AZ56" s="33" t="str">
        <f t="shared" si="67"/>
        <v/>
      </c>
      <c r="BA56" s="33"/>
      <c r="BB56" s="33" t="str">
        <f t="shared" si="68"/>
        <v/>
      </c>
      <c r="BC56" s="33"/>
      <c r="BD56" s="33" t="str">
        <f t="shared" si="69"/>
        <v/>
      </c>
      <c r="BE56" s="33"/>
      <c r="BF56" s="33" t="str">
        <f t="shared" si="70"/>
        <v/>
      </c>
      <c r="BG56" s="33"/>
      <c r="BH56" s="33" t="str">
        <f t="shared" si="71"/>
        <v/>
      </c>
      <c r="BI56" s="33"/>
      <c r="BJ56" s="33" t="str">
        <f t="shared" si="72"/>
        <v/>
      </c>
      <c r="BK56" s="33"/>
      <c r="BL56" s="33" t="str">
        <f t="shared" si="73"/>
        <v/>
      </c>
      <c r="BM56" s="33"/>
      <c r="BN56" s="33" t="str">
        <f t="shared" si="74"/>
        <v/>
      </c>
      <c r="BO56" s="33"/>
      <c r="BP56" s="33" t="str">
        <f t="shared" si="75"/>
        <v/>
      </c>
      <c r="BQ56" s="33"/>
      <c r="BR56" s="33" t="str">
        <f t="shared" si="76"/>
        <v/>
      </c>
      <c r="BS56" s="33"/>
      <c r="BT56" s="33" t="str">
        <f t="shared" si="77"/>
        <v/>
      </c>
      <c r="BU56" s="33"/>
      <c r="BV56" s="33" t="str">
        <f t="shared" si="78"/>
        <v/>
      </c>
      <c r="BW56" s="33"/>
      <c r="BX56" s="33" t="str">
        <f t="shared" si="79"/>
        <v/>
      </c>
      <c r="BY56" s="33"/>
      <c r="BZ56" s="33" t="str">
        <f t="shared" si="80"/>
        <v/>
      </c>
      <c r="CA56" s="33"/>
      <c r="CB56" s="34"/>
      <c r="CC56" t="str">
        <f t="shared" si="81"/>
        <v>F4</v>
      </c>
      <c r="CD56" t="str">
        <f t="shared" si="82"/>
        <v>Monterrey</v>
      </c>
      <c r="CE56">
        <f t="shared" si="83"/>
        <v>36</v>
      </c>
      <c r="CF56" s="38">
        <f>'Match Times'!K37</f>
        <v>46194.25</v>
      </c>
      <c r="CG56" s="434">
        <f>'Match Times'!L37</f>
        <v>46194.25</v>
      </c>
      <c r="CH56" t="str">
        <f t="shared" si="84"/>
        <v>Monterrey</v>
      </c>
    </row>
    <row r="57" spans="2:86" x14ac:dyDescent="0.2">
      <c r="B57" s="32">
        <f t="shared" si="85"/>
        <v>37</v>
      </c>
      <c r="C57" s="33"/>
      <c r="D57" s="33" t="str">
        <f t="shared" si="43"/>
        <v/>
      </c>
      <c r="E57" s="33"/>
      <c r="F57" s="33" t="str">
        <f t="shared" si="44"/>
        <v/>
      </c>
      <c r="G57" s="33"/>
      <c r="H57" s="33" t="str">
        <f t="shared" si="45"/>
        <v/>
      </c>
      <c r="I57" s="33"/>
      <c r="J57" s="33" t="str">
        <f t="shared" si="46"/>
        <v/>
      </c>
      <c r="K57" s="33"/>
      <c r="L57" s="33" t="str">
        <f t="shared" si="47"/>
        <v/>
      </c>
      <c r="M57" s="33"/>
      <c r="N57" s="33" t="str">
        <f t="shared" si="48"/>
        <v/>
      </c>
      <c r="O57" s="33"/>
      <c r="P57" s="33" t="str">
        <f t="shared" si="49"/>
        <v/>
      </c>
      <c r="Q57" s="33"/>
      <c r="R57" s="33" t="str">
        <f t="shared" si="50"/>
        <v/>
      </c>
      <c r="S57" s="33"/>
      <c r="T57" s="33" t="str">
        <f t="shared" si="51"/>
        <v/>
      </c>
      <c r="U57" s="33"/>
      <c r="V57" s="33" t="str">
        <f t="shared" si="52"/>
        <v/>
      </c>
      <c r="W57" s="33"/>
      <c r="X57" s="33" t="str">
        <f t="shared" si="53"/>
        <v>H3</v>
      </c>
      <c r="Y57" s="33"/>
      <c r="Z57" s="33" t="str">
        <f t="shared" si="54"/>
        <v/>
      </c>
      <c r="AA57" s="33"/>
      <c r="AB57" s="33" t="str">
        <f t="shared" si="55"/>
        <v/>
      </c>
      <c r="AC57" s="33"/>
      <c r="AD57" s="33" t="str">
        <f t="shared" si="56"/>
        <v/>
      </c>
      <c r="AE57" s="33"/>
      <c r="AF57" s="33" t="str">
        <f t="shared" si="57"/>
        <v/>
      </c>
      <c r="AG57" s="33"/>
      <c r="AH57" s="33" t="str">
        <f t="shared" si="58"/>
        <v/>
      </c>
      <c r="AI57" s="33"/>
      <c r="AJ57" s="33" t="str">
        <f t="shared" si="59"/>
        <v/>
      </c>
      <c r="AK57" s="33"/>
      <c r="AL57" s="33" t="str">
        <f t="shared" si="60"/>
        <v/>
      </c>
      <c r="AM57" s="33"/>
      <c r="AN57" s="33" t="str">
        <f t="shared" si="61"/>
        <v/>
      </c>
      <c r="AO57" s="33"/>
      <c r="AP57" s="33" t="str">
        <f t="shared" si="62"/>
        <v/>
      </c>
      <c r="AQ57" s="33"/>
      <c r="AR57" s="33" t="str">
        <f t="shared" si="63"/>
        <v/>
      </c>
      <c r="AS57" s="33"/>
      <c r="AT57" s="33" t="str">
        <f t="shared" si="64"/>
        <v/>
      </c>
      <c r="AU57" s="33"/>
      <c r="AV57" s="33" t="str">
        <f t="shared" si="65"/>
        <v/>
      </c>
      <c r="AW57" s="33"/>
      <c r="AX57" s="33" t="str">
        <f t="shared" si="66"/>
        <v/>
      </c>
      <c r="AY57" s="33"/>
      <c r="AZ57" s="33" t="str">
        <f t="shared" si="67"/>
        <v/>
      </c>
      <c r="BA57" s="33"/>
      <c r="BB57" s="33" t="str">
        <f t="shared" si="68"/>
        <v/>
      </c>
      <c r="BC57" s="33"/>
      <c r="BD57" s="33" t="str">
        <f t="shared" si="69"/>
        <v/>
      </c>
      <c r="BE57" s="33"/>
      <c r="BF57" s="33" t="str">
        <f t="shared" si="70"/>
        <v/>
      </c>
      <c r="BG57" s="33"/>
      <c r="BH57" s="33" t="str">
        <f t="shared" si="71"/>
        <v/>
      </c>
      <c r="BI57" s="33"/>
      <c r="BJ57" s="33" t="str">
        <f t="shared" si="72"/>
        <v/>
      </c>
      <c r="BK57" s="33"/>
      <c r="BL57" s="33" t="str">
        <f t="shared" si="73"/>
        <v/>
      </c>
      <c r="BM57" s="33"/>
      <c r="BN57" s="33" t="str">
        <f t="shared" si="74"/>
        <v/>
      </c>
      <c r="BO57" s="33"/>
      <c r="BP57" s="33" t="str">
        <f t="shared" si="75"/>
        <v/>
      </c>
      <c r="BQ57" s="33"/>
      <c r="BR57" s="33" t="str">
        <f t="shared" si="76"/>
        <v/>
      </c>
      <c r="BS57" s="33"/>
      <c r="BT57" s="33" t="str">
        <f t="shared" si="77"/>
        <v/>
      </c>
      <c r="BU57" s="33"/>
      <c r="BV57" s="33" t="str">
        <f t="shared" si="78"/>
        <v/>
      </c>
      <c r="BW57" s="33"/>
      <c r="BX57" s="33" t="str">
        <f t="shared" si="79"/>
        <v/>
      </c>
      <c r="BY57" s="33"/>
      <c r="BZ57" s="33" t="str">
        <f t="shared" si="80"/>
        <v/>
      </c>
      <c r="CA57" s="33"/>
      <c r="CB57" s="34"/>
      <c r="CC57" t="str">
        <f t="shared" si="81"/>
        <v>H3</v>
      </c>
      <c r="CD57" t="str">
        <f t="shared" si="82"/>
        <v>Miami</v>
      </c>
      <c r="CE57">
        <f t="shared" si="83"/>
        <v>37</v>
      </c>
      <c r="CF57" s="38">
        <f>'Match Times'!K38</f>
        <v>46195</v>
      </c>
      <c r="CG57" s="434">
        <f>'Match Times'!L38</f>
        <v>46195</v>
      </c>
      <c r="CH57" t="str">
        <f t="shared" si="84"/>
        <v>Miami</v>
      </c>
    </row>
    <row r="58" spans="2:86" x14ac:dyDescent="0.2">
      <c r="B58" s="32">
        <f t="shared" si="85"/>
        <v>38</v>
      </c>
      <c r="C58" s="33"/>
      <c r="D58" s="33" t="str">
        <f t="shared" si="43"/>
        <v/>
      </c>
      <c r="E58" s="33"/>
      <c r="F58" s="33" t="str">
        <f t="shared" si="44"/>
        <v/>
      </c>
      <c r="G58" s="33"/>
      <c r="H58" s="33" t="str">
        <f t="shared" si="45"/>
        <v/>
      </c>
      <c r="I58" s="33"/>
      <c r="J58" s="33" t="str">
        <f t="shared" si="46"/>
        <v/>
      </c>
      <c r="K58" s="33"/>
      <c r="L58" s="33" t="str">
        <f t="shared" si="47"/>
        <v/>
      </c>
      <c r="M58" s="33"/>
      <c r="N58" s="33" t="str">
        <f t="shared" si="48"/>
        <v/>
      </c>
      <c r="O58" s="33"/>
      <c r="P58" s="33" t="str">
        <f t="shared" si="49"/>
        <v/>
      </c>
      <c r="Q58" s="33"/>
      <c r="R58" s="33" t="str">
        <f t="shared" si="50"/>
        <v/>
      </c>
      <c r="S58" s="33"/>
      <c r="T58" s="33" t="str">
        <f t="shared" si="51"/>
        <v/>
      </c>
      <c r="U58" s="33"/>
      <c r="V58" s="33" t="str">
        <f t="shared" si="52"/>
        <v/>
      </c>
      <c r="W58" s="33"/>
      <c r="X58" s="33" t="str">
        <f t="shared" si="53"/>
        <v>H4</v>
      </c>
      <c r="Y58" s="33"/>
      <c r="Z58" s="33" t="str">
        <f t="shared" si="54"/>
        <v/>
      </c>
      <c r="AA58" s="33"/>
      <c r="AB58" s="33" t="str">
        <f t="shared" si="55"/>
        <v/>
      </c>
      <c r="AC58" s="33"/>
      <c r="AD58" s="33" t="str">
        <f t="shared" si="56"/>
        <v/>
      </c>
      <c r="AE58" s="33"/>
      <c r="AF58" s="33" t="str">
        <f t="shared" si="57"/>
        <v/>
      </c>
      <c r="AG58" s="33"/>
      <c r="AH58" s="33" t="str">
        <f t="shared" si="58"/>
        <v/>
      </c>
      <c r="AI58" s="33"/>
      <c r="AJ58" s="33" t="str">
        <f t="shared" si="59"/>
        <v/>
      </c>
      <c r="AK58" s="33"/>
      <c r="AL58" s="33" t="str">
        <f t="shared" si="60"/>
        <v/>
      </c>
      <c r="AM58" s="33"/>
      <c r="AN58" s="33" t="str">
        <f t="shared" si="61"/>
        <v/>
      </c>
      <c r="AO58" s="33"/>
      <c r="AP58" s="33" t="str">
        <f t="shared" si="62"/>
        <v/>
      </c>
      <c r="AQ58" s="33"/>
      <c r="AR58" s="33" t="str">
        <f t="shared" si="63"/>
        <v/>
      </c>
      <c r="AS58" s="33"/>
      <c r="AT58" s="33" t="str">
        <f t="shared" si="64"/>
        <v/>
      </c>
      <c r="AU58" s="33"/>
      <c r="AV58" s="33" t="str">
        <f t="shared" si="65"/>
        <v/>
      </c>
      <c r="AW58" s="33"/>
      <c r="AX58" s="33" t="str">
        <f t="shared" si="66"/>
        <v/>
      </c>
      <c r="AY58" s="33"/>
      <c r="AZ58" s="33" t="str">
        <f t="shared" si="67"/>
        <v/>
      </c>
      <c r="BA58" s="33"/>
      <c r="BB58" s="33" t="str">
        <f t="shared" si="68"/>
        <v/>
      </c>
      <c r="BC58" s="33"/>
      <c r="BD58" s="33" t="str">
        <f t="shared" si="69"/>
        <v/>
      </c>
      <c r="BE58" s="33"/>
      <c r="BF58" s="33" t="str">
        <f t="shared" si="70"/>
        <v/>
      </c>
      <c r="BG58" s="33"/>
      <c r="BH58" s="33" t="str">
        <f t="shared" si="71"/>
        <v/>
      </c>
      <c r="BI58" s="33"/>
      <c r="BJ58" s="33" t="str">
        <f t="shared" si="72"/>
        <v/>
      </c>
      <c r="BK58" s="33"/>
      <c r="BL58" s="33" t="str">
        <f t="shared" si="73"/>
        <v/>
      </c>
      <c r="BM58" s="33"/>
      <c r="BN58" s="33" t="str">
        <f t="shared" si="74"/>
        <v/>
      </c>
      <c r="BO58" s="33"/>
      <c r="BP58" s="33" t="str">
        <f t="shared" si="75"/>
        <v/>
      </c>
      <c r="BQ58" s="33"/>
      <c r="BR58" s="33" t="str">
        <f t="shared" si="76"/>
        <v/>
      </c>
      <c r="BS58" s="33"/>
      <c r="BT58" s="33" t="str">
        <f t="shared" si="77"/>
        <v/>
      </c>
      <c r="BU58" s="33"/>
      <c r="BV58" s="33" t="str">
        <f t="shared" si="78"/>
        <v/>
      </c>
      <c r="BW58" s="33"/>
      <c r="BX58" s="33" t="str">
        <f t="shared" si="79"/>
        <v/>
      </c>
      <c r="BY58" s="33"/>
      <c r="BZ58" s="33" t="str">
        <f t="shared" si="80"/>
        <v/>
      </c>
      <c r="CA58" s="33"/>
      <c r="CB58" s="34"/>
      <c r="CC58" t="str">
        <f t="shared" si="81"/>
        <v>H4</v>
      </c>
      <c r="CD58" t="str">
        <f t="shared" si="82"/>
        <v>Atlanta</v>
      </c>
      <c r="CE58">
        <f t="shared" si="83"/>
        <v>38</v>
      </c>
      <c r="CF58" s="38">
        <f>'Match Times'!K39</f>
        <v>46194.75</v>
      </c>
      <c r="CG58" s="434">
        <f>'Match Times'!L39</f>
        <v>46194.75</v>
      </c>
      <c r="CH58" t="str">
        <f t="shared" si="84"/>
        <v>Atlanta</v>
      </c>
    </row>
    <row r="59" spans="2:86" x14ac:dyDescent="0.2">
      <c r="B59" s="32">
        <f t="shared" si="85"/>
        <v>39</v>
      </c>
      <c r="C59" s="33"/>
      <c r="D59" s="33" t="str">
        <f t="shared" si="43"/>
        <v/>
      </c>
      <c r="E59" s="33"/>
      <c r="F59" s="33" t="str">
        <f t="shared" si="44"/>
        <v/>
      </c>
      <c r="G59" s="33"/>
      <c r="H59" s="33" t="str">
        <f t="shared" si="45"/>
        <v/>
      </c>
      <c r="I59" s="33"/>
      <c r="J59" s="33" t="str">
        <f t="shared" si="46"/>
        <v/>
      </c>
      <c r="K59" s="33"/>
      <c r="L59" s="33" t="str">
        <f t="shared" si="47"/>
        <v/>
      </c>
      <c r="M59" s="33"/>
      <c r="N59" s="33" t="str">
        <f t="shared" si="48"/>
        <v/>
      </c>
      <c r="O59" s="33"/>
      <c r="P59" s="33" t="str">
        <f t="shared" si="49"/>
        <v/>
      </c>
      <c r="Q59" s="33"/>
      <c r="R59" s="33" t="str">
        <f t="shared" si="50"/>
        <v/>
      </c>
      <c r="S59" s="33"/>
      <c r="T59" s="33" t="str">
        <f t="shared" si="51"/>
        <v/>
      </c>
      <c r="U59" s="33"/>
      <c r="V59" s="33" t="str">
        <f t="shared" si="52"/>
        <v/>
      </c>
      <c r="W59" s="33"/>
      <c r="X59" s="33" t="str">
        <f t="shared" si="53"/>
        <v>G3</v>
      </c>
      <c r="Y59" s="33"/>
      <c r="Z59" s="33" t="str">
        <f t="shared" si="54"/>
        <v/>
      </c>
      <c r="AA59" s="33"/>
      <c r="AB59" s="33" t="str">
        <f t="shared" si="55"/>
        <v/>
      </c>
      <c r="AC59" s="33"/>
      <c r="AD59" s="33" t="str">
        <f t="shared" si="56"/>
        <v/>
      </c>
      <c r="AE59" s="33"/>
      <c r="AF59" s="33" t="str">
        <f t="shared" si="57"/>
        <v/>
      </c>
      <c r="AG59" s="33"/>
      <c r="AH59" s="33" t="str">
        <f t="shared" si="58"/>
        <v/>
      </c>
      <c r="AI59" s="33"/>
      <c r="AJ59" s="33" t="str">
        <f t="shared" si="59"/>
        <v/>
      </c>
      <c r="AK59" s="33"/>
      <c r="AL59" s="33" t="str">
        <f t="shared" si="60"/>
        <v/>
      </c>
      <c r="AM59" s="33"/>
      <c r="AN59" s="33" t="str">
        <f t="shared" si="61"/>
        <v/>
      </c>
      <c r="AO59" s="33"/>
      <c r="AP59" s="33" t="str">
        <f t="shared" si="62"/>
        <v/>
      </c>
      <c r="AQ59" s="33"/>
      <c r="AR59" s="33" t="str">
        <f t="shared" si="63"/>
        <v/>
      </c>
      <c r="AS59" s="33"/>
      <c r="AT59" s="33" t="str">
        <f t="shared" si="64"/>
        <v/>
      </c>
      <c r="AU59" s="33"/>
      <c r="AV59" s="33" t="str">
        <f t="shared" si="65"/>
        <v/>
      </c>
      <c r="AW59" s="33"/>
      <c r="AX59" s="33" t="str">
        <f t="shared" si="66"/>
        <v/>
      </c>
      <c r="AY59" s="33"/>
      <c r="AZ59" s="33" t="str">
        <f t="shared" si="67"/>
        <v/>
      </c>
      <c r="BA59" s="33"/>
      <c r="BB59" s="33" t="str">
        <f t="shared" si="68"/>
        <v/>
      </c>
      <c r="BC59" s="33"/>
      <c r="BD59" s="33" t="str">
        <f t="shared" si="69"/>
        <v/>
      </c>
      <c r="BE59" s="33"/>
      <c r="BF59" s="33" t="str">
        <f t="shared" si="70"/>
        <v/>
      </c>
      <c r="BG59" s="33"/>
      <c r="BH59" s="33" t="str">
        <f t="shared" si="71"/>
        <v/>
      </c>
      <c r="BI59" s="33"/>
      <c r="BJ59" s="33" t="str">
        <f t="shared" si="72"/>
        <v/>
      </c>
      <c r="BK59" s="33"/>
      <c r="BL59" s="33" t="str">
        <f t="shared" si="73"/>
        <v/>
      </c>
      <c r="BM59" s="33"/>
      <c r="BN59" s="33" t="str">
        <f t="shared" si="74"/>
        <v/>
      </c>
      <c r="BO59" s="33"/>
      <c r="BP59" s="33" t="str">
        <f t="shared" si="75"/>
        <v/>
      </c>
      <c r="BQ59" s="33"/>
      <c r="BR59" s="33" t="str">
        <f t="shared" si="76"/>
        <v/>
      </c>
      <c r="BS59" s="33"/>
      <c r="BT59" s="33" t="str">
        <f t="shared" si="77"/>
        <v/>
      </c>
      <c r="BU59" s="33"/>
      <c r="BV59" s="33" t="str">
        <f t="shared" si="78"/>
        <v/>
      </c>
      <c r="BW59" s="33"/>
      <c r="BX59" s="33" t="str">
        <f t="shared" si="79"/>
        <v/>
      </c>
      <c r="BY59" s="33"/>
      <c r="BZ59" s="33" t="str">
        <f t="shared" si="80"/>
        <v/>
      </c>
      <c r="CA59" s="33"/>
      <c r="CB59" s="34"/>
      <c r="CC59" t="str">
        <f t="shared" si="81"/>
        <v>G3</v>
      </c>
      <c r="CD59" t="str">
        <f t="shared" si="82"/>
        <v>Los Angeles</v>
      </c>
      <c r="CE59">
        <f t="shared" si="83"/>
        <v>39</v>
      </c>
      <c r="CF59" s="38">
        <f>'Match Times'!K40</f>
        <v>46194.875</v>
      </c>
      <c r="CG59" s="434">
        <f>'Match Times'!L40</f>
        <v>46194.875</v>
      </c>
      <c r="CH59" t="str">
        <f t="shared" si="84"/>
        <v>Los Angeles</v>
      </c>
    </row>
    <row r="60" spans="2:86" x14ac:dyDescent="0.2">
      <c r="B60" s="32">
        <f t="shared" si="85"/>
        <v>40</v>
      </c>
      <c r="C60" s="33"/>
      <c r="D60" s="33" t="str">
        <f t="shared" si="43"/>
        <v/>
      </c>
      <c r="E60" s="33"/>
      <c r="F60" s="33" t="str">
        <f t="shared" si="44"/>
        <v/>
      </c>
      <c r="G60" s="33"/>
      <c r="H60" s="33" t="str">
        <f t="shared" si="45"/>
        <v/>
      </c>
      <c r="I60" s="33"/>
      <c r="J60" s="33" t="str">
        <f t="shared" si="46"/>
        <v/>
      </c>
      <c r="K60" s="33"/>
      <c r="L60" s="33" t="str">
        <f t="shared" si="47"/>
        <v/>
      </c>
      <c r="M60" s="33"/>
      <c r="N60" s="33" t="str">
        <f t="shared" si="48"/>
        <v/>
      </c>
      <c r="O60" s="33"/>
      <c r="P60" s="33" t="str">
        <f t="shared" si="49"/>
        <v/>
      </c>
      <c r="Q60" s="33"/>
      <c r="R60" s="33" t="str">
        <f t="shared" si="50"/>
        <v/>
      </c>
      <c r="S60" s="33"/>
      <c r="T60" s="33" t="str">
        <f t="shared" si="51"/>
        <v/>
      </c>
      <c r="U60" s="33"/>
      <c r="V60" s="33" t="str">
        <f t="shared" si="52"/>
        <v/>
      </c>
      <c r="W60" s="33"/>
      <c r="X60" s="33" t="str">
        <f t="shared" si="53"/>
        <v>G4</v>
      </c>
      <c r="Y60" s="33"/>
      <c r="Z60" s="33" t="str">
        <f t="shared" si="54"/>
        <v/>
      </c>
      <c r="AA60" s="33"/>
      <c r="AB60" s="33" t="str">
        <f t="shared" si="55"/>
        <v/>
      </c>
      <c r="AC60" s="33"/>
      <c r="AD60" s="33" t="str">
        <f t="shared" si="56"/>
        <v/>
      </c>
      <c r="AE60" s="33"/>
      <c r="AF60" s="33" t="str">
        <f t="shared" si="57"/>
        <v/>
      </c>
      <c r="AG60" s="33"/>
      <c r="AH60" s="33" t="str">
        <f t="shared" si="58"/>
        <v/>
      </c>
      <c r="AI60" s="33"/>
      <c r="AJ60" s="33" t="str">
        <f t="shared" si="59"/>
        <v/>
      </c>
      <c r="AK60" s="33"/>
      <c r="AL60" s="33" t="str">
        <f t="shared" si="60"/>
        <v/>
      </c>
      <c r="AM60" s="33"/>
      <c r="AN60" s="33" t="str">
        <f t="shared" si="61"/>
        <v/>
      </c>
      <c r="AO60" s="33"/>
      <c r="AP60" s="33" t="str">
        <f t="shared" si="62"/>
        <v/>
      </c>
      <c r="AQ60" s="33"/>
      <c r="AR60" s="33" t="str">
        <f t="shared" si="63"/>
        <v/>
      </c>
      <c r="AS60" s="33"/>
      <c r="AT60" s="33" t="str">
        <f t="shared" si="64"/>
        <v/>
      </c>
      <c r="AU60" s="33"/>
      <c r="AV60" s="33" t="str">
        <f t="shared" si="65"/>
        <v/>
      </c>
      <c r="AW60" s="33"/>
      <c r="AX60" s="33" t="str">
        <f t="shared" si="66"/>
        <v/>
      </c>
      <c r="AY60" s="33"/>
      <c r="AZ60" s="33" t="str">
        <f t="shared" si="67"/>
        <v/>
      </c>
      <c r="BA60" s="33"/>
      <c r="BB60" s="33" t="str">
        <f t="shared" si="68"/>
        <v/>
      </c>
      <c r="BC60" s="33"/>
      <c r="BD60" s="33" t="str">
        <f t="shared" si="69"/>
        <v/>
      </c>
      <c r="BE60" s="33"/>
      <c r="BF60" s="33" t="str">
        <f t="shared" si="70"/>
        <v/>
      </c>
      <c r="BG60" s="33"/>
      <c r="BH60" s="33" t="str">
        <f t="shared" si="71"/>
        <v/>
      </c>
      <c r="BI60" s="33"/>
      <c r="BJ60" s="33" t="str">
        <f t="shared" si="72"/>
        <v/>
      </c>
      <c r="BK60" s="33"/>
      <c r="BL60" s="33" t="str">
        <f t="shared" si="73"/>
        <v/>
      </c>
      <c r="BM60" s="33"/>
      <c r="BN60" s="33" t="str">
        <f t="shared" si="74"/>
        <v/>
      </c>
      <c r="BO60" s="33"/>
      <c r="BP60" s="33" t="str">
        <f t="shared" si="75"/>
        <v/>
      </c>
      <c r="BQ60" s="33"/>
      <c r="BR60" s="33" t="str">
        <f t="shared" si="76"/>
        <v/>
      </c>
      <c r="BS60" s="33"/>
      <c r="BT60" s="33" t="str">
        <f t="shared" si="77"/>
        <v/>
      </c>
      <c r="BU60" s="33"/>
      <c r="BV60" s="33" t="str">
        <f t="shared" si="78"/>
        <v/>
      </c>
      <c r="BW60" s="33"/>
      <c r="BX60" s="33" t="str">
        <f t="shared" si="79"/>
        <v/>
      </c>
      <c r="BY60" s="33"/>
      <c r="BZ60" s="33" t="str">
        <f t="shared" si="80"/>
        <v/>
      </c>
      <c r="CA60" s="33"/>
      <c r="CB60" s="34"/>
      <c r="CC60" t="str">
        <f t="shared" si="81"/>
        <v>G4</v>
      </c>
      <c r="CD60" t="str">
        <f t="shared" si="82"/>
        <v>Vancouver</v>
      </c>
      <c r="CE60">
        <f t="shared" si="83"/>
        <v>40</v>
      </c>
      <c r="CF60" s="38">
        <f>'Match Times'!K41</f>
        <v>46195.125</v>
      </c>
      <c r="CG60" s="434">
        <f>'Match Times'!L41</f>
        <v>46195.125</v>
      </c>
      <c r="CH60" t="str">
        <f t="shared" si="84"/>
        <v>Vancouver</v>
      </c>
    </row>
    <row r="61" spans="2:86" x14ac:dyDescent="0.2">
      <c r="B61" s="32">
        <f t="shared" si="85"/>
        <v>41</v>
      </c>
      <c r="C61" s="33"/>
      <c r="D61" s="33" t="str">
        <f t="shared" si="43"/>
        <v/>
      </c>
      <c r="E61" s="33"/>
      <c r="F61" s="33" t="str">
        <f t="shared" si="44"/>
        <v/>
      </c>
      <c r="G61" s="33"/>
      <c r="H61" s="33" t="str">
        <f t="shared" si="45"/>
        <v/>
      </c>
      <c r="I61" s="33"/>
      <c r="J61" s="33" t="str">
        <f t="shared" si="46"/>
        <v/>
      </c>
      <c r="K61" s="33"/>
      <c r="L61" s="33" t="str">
        <f t="shared" si="47"/>
        <v/>
      </c>
      <c r="M61" s="33"/>
      <c r="N61" s="33" t="str">
        <f t="shared" si="48"/>
        <v/>
      </c>
      <c r="O61" s="33"/>
      <c r="P61" s="33" t="str">
        <f t="shared" si="49"/>
        <v/>
      </c>
      <c r="Q61" s="33"/>
      <c r="R61" s="33" t="str">
        <f t="shared" si="50"/>
        <v/>
      </c>
      <c r="S61" s="33"/>
      <c r="T61" s="33" t="str">
        <f t="shared" si="51"/>
        <v/>
      </c>
      <c r="U61" s="33"/>
      <c r="V61" s="33" t="str">
        <f t="shared" si="52"/>
        <v/>
      </c>
      <c r="W61" s="33"/>
      <c r="X61" s="33" t="str">
        <f t="shared" si="53"/>
        <v/>
      </c>
      <c r="Y61" s="33"/>
      <c r="Z61" s="33" t="str">
        <f t="shared" si="54"/>
        <v>I3</v>
      </c>
      <c r="AA61" s="33"/>
      <c r="AB61" s="33" t="str">
        <f t="shared" si="55"/>
        <v/>
      </c>
      <c r="AC61" s="33"/>
      <c r="AD61" s="33" t="str">
        <f t="shared" si="56"/>
        <v/>
      </c>
      <c r="AE61" s="33"/>
      <c r="AF61" s="33" t="str">
        <f t="shared" si="57"/>
        <v/>
      </c>
      <c r="AG61" s="33"/>
      <c r="AH61" s="33" t="str">
        <f t="shared" si="58"/>
        <v/>
      </c>
      <c r="AI61" s="33"/>
      <c r="AJ61" s="33" t="str">
        <f t="shared" si="59"/>
        <v/>
      </c>
      <c r="AK61" s="33"/>
      <c r="AL61" s="33" t="str">
        <f t="shared" si="60"/>
        <v/>
      </c>
      <c r="AM61" s="33"/>
      <c r="AN61" s="33" t="str">
        <f t="shared" si="61"/>
        <v/>
      </c>
      <c r="AO61" s="33"/>
      <c r="AP61" s="33" t="str">
        <f t="shared" si="62"/>
        <v/>
      </c>
      <c r="AQ61" s="33"/>
      <c r="AR61" s="33" t="str">
        <f t="shared" si="63"/>
        <v/>
      </c>
      <c r="AS61" s="33"/>
      <c r="AT61" s="33" t="str">
        <f t="shared" si="64"/>
        <v/>
      </c>
      <c r="AU61" s="33"/>
      <c r="AV61" s="33" t="str">
        <f t="shared" si="65"/>
        <v/>
      </c>
      <c r="AW61" s="33"/>
      <c r="AX61" s="33" t="str">
        <f t="shared" si="66"/>
        <v/>
      </c>
      <c r="AY61" s="33"/>
      <c r="AZ61" s="33" t="str">
        <f t="shared" si="67"/>
        <v/>
      </c>
      <c r="BA61" s="33"/>
      <c r="BB61" s="33" t="str">
        <f t="shared" si="68"/>
        <v/>
      </c>
      <c r="BC61" s="33"/>
      <c r="BD61" s="33" t="str">
        <f t="shared" si="69"/>
        <v/>
      </c>
      <c r="BE61" s="33"/>
      <c r="BF61" s="33" t="str">
        <f t="shared" si="70"/>
        <v/>
      </c>
      <c r="BG61" s="33"/>
      <c r="BH61" s="33" t="str">
        <f t="shared" si="71"/>
        <v/>
      </c>
      <c r="BI61" s="33"/>
      <c r="BJ61" s="33" t="str">
        <f t="shared" si="72"/>
        <v/>
      </c>
      <c r="BK61" s="33"/>
      <c r="BL61" s="33" t="str">
        <f t="shared" si="73"/>
        <v/>
      </c>
      <c r="BM61" s="33"/>
      <c r="BN61" s="33" t="str">
        <f t="shared" si="74"/>
        <v/>
      </c>
      <c r="BO61" s="33"/>
      <c r="BP61" s="33" t="str">
        <f t="shared" si="75"/>
        <v/>
      </c>
      <c r="BQ61" s="33"/>
      <c r="BR61" s="33" t="str">
        <f t="shared" si="76"/>
        <v/>
      </c>
      <c r="BS61" s="33"/>
      <c r="BT61" s="33" t="str">
        <f t="shared" si="77"/>
        <v/>
      </c>
      <c r="BU61" s="33"/>
      <c r="BV61" s="33" t="str">
        <f t="shared" si="78"/>
        <v/>
      </c>
      <c r="BW61" s="33"/>
      <c r="BX61" s="33" t="str">
        <f t="shared" si="79"/>
        <v/>
      </c>
      <c r="BY61" s="33"/>
      <c r="BZ61" s="33" t="str">
        <f t="shared" si="80"/>
        <v/>
      </c>
      <c r="CA61" s="33"/>
      <c r="CB61" s="34"/>
      <c r="CC61" t="str">
        <f t="shared" si="81"/>
        <v>I3</v>
      </c>
      <c r="CD61" t="str">
        <f t="shared" si="82"/>
        <v>New York New Jersey</v>
      </c>
      <c r="CE61">
        <f t="shared" si="83"/>
        <v>41</v>
      </c>
      <c r="CF61" s="38">
        <f>'Match Times'!K42</f>
        <v>46196.083333333336</v>
      </c>
      <c r="CG61" s="434">
        <f>'Match Times'!L42</f>
        <v>46196.083333333336</v>
      </c>
      <c r="CH61" t="str">
        <f t="shared" si="84"/>
        <v>New York New Jersey</v>
      </c>
    </row>
    <row r="62" spans="2:86" x14ac:dyDescent="0.2">
      <c r="B62" s="32">
        <f t="shared" si="85"/>
        <v>42</v>
      </c>
      <c r="C62" s="33"/>
      <c r="D62" s="33" t="str">
        <f t="shared" si="43"/>
        <v/>
      </c>
      <c r="E62" s="33"/>
      <c r="F62" s="33" t="str">
        <f t="shared" si="44"/>
        <v/>
      </c>
      <c r="G62" s="33"/>
      <c r="H62" s="33" t="str">
        <f t="shared" si="45"/>
        <v/>
      </c>
      <c r="I62" s="33"/>
      <c r="J62" s="33" t="str">
        <f t="shared" si="46"/>
        <v/>
      </c>
      <c r="K62" s="33"/>
      <c r="L62" s="33" t="str">
        <f t="shared" si="47"/>
        <v/>
      </c>
      <c r="M62" s="33"/>
      <c r="N62" s="33" t="str">
        <f t="shared" si="48"/>
        <v/>
      </c>
      <c r="O62" s="33"/>
      <c r="P62" s="33" t="str">
        <f t="shared" si="49"/>
        <v/>
      </c>
      <c r="Q62" s="33"/>
      <c r="R62" s="33" t="str">
        <f t="shared" si="50"/>
        <v/>
      </c>
      <c r="S62" s="33"/>
      <c r="T62" s="33" t="str">
        <f t="shared" si="51"/>
        <v/>
      </c>
      <c r="U62" s="33"/>
      <c r="V62" s="33" t="str">
        <f t="shared" si="52"/>
        <v/>
      </c>
      <c r="W62" s="33"/>
      <c r="X62" s="33" t="str">
        <f t="shared" si="53"/>
        <v/>
      </c>
      <c r="Y62" s="33"/>
      <c r="Z62" s="33" t="str">
        <f t="shared" si="54"/>
        <v>I4</v>
      </c>
      <c r="AA62" s="33"/>
      <c r="AB62" s="33" t="str">
        <f t="shared" si="55"/>
        <v/>
      </c>
      <c r="AC62" s="33"/>
      <c r="AD62" s="33" t="str">
        <f t="shared" si="56"/>
        <v/>
      </c>
      <c r="AE62" s="33"/>
      <c r="AF62" s="33" t="str">
        <f t="shared" si="57"/>
        <v/>
      </c>
      <c r="AG62" s="33"/>
      <c r="AH62" s="33" t="str">
        <f t="shared" si="58"/>
        <v/>
      </c>
      <c r="AI62" s="33"/>
      <c r="AJ62" s="33" t="str">
        <f t="shared" si="59"/>
        <v/>
      </c>
      <c r="AK62" s="33"/>
      <c r="AL62" s="33" t="str">
        <f t="shared" si="60"/>
        <v/>
      </c>
      <c r="AM62" s="33"/>
      <c r="AN62" s="33" t="str">
        <f t="shared" si="61"/>
        <v/>
      </c>
      <c r="AO62" s="33"/>
      <c r="AP62" s="33" t="str">
        <f t="shared" si="62"/>
        <v/>
      </c>
      <c r="AQ62" s="33"/>
      <c r="AR62" s="33" t="str">
        <f t="shared" si="63"/>
        <v/>
      </c>
      <c r="AS62" s="33"/>
      <c r="AT62" s="33" t="str">
        <f t="shared" si="64"/>
        <v/>
      </c>
      <c r="AU62" s="33"/>
      <c r="AV62" s="33" t="str">
        <f t="shared" si="65"/>
        <v/>
      </c>
      <c r="AW62" s="33"/>
      <c r="AX62" s="33" t="str">
        <f t="shared" si="66"/>
        <v/>
      </c>
      <c r="AY62" s="33"/>
      <c r="AZ62" s="33" t="str">
        <f t="shared" si="67"/>
        <v/>
      </c>
      <c r="BA62" s="33"/>
      <c r="BB62" s="33" t="str">
        <f t="shared" si="68"/>
        <v/>
      </c>
      <c r="BC62" s="33"/>
      <c r="BD62" s="33" t="str">
        <f t="shared" si="69"/>
        <v/>
      </c>
      <c r="BE62" s="33"/>
      <c r="BF62" s="33" t="str">
        <f t="shared" si="70"/>
        <v/>
      </c>
      <c r="BG62" s="33"/>
      <c r="BH62" s="33" t="str">
        <f t="shared" si="71"/>
        <v/>
      </c>
      <c r="BI62" s="33"/>
      <c r="BJ62" s="33" t="str">
        <f t="shared" si="72"/>
        <v/>
      </c>
      <c r="BK62" s="33"/>
      <c r="BL62" s="33" t="str">
        <f t="shared" si="73"/>
        <v/>
      </c>
      <c r="BM62" s="33"/>
      <c r="BN62" s="33" t="str">
        <f t="shared" si="74"/>
        <v/>
      </c>
      <c r="BO62" s="33"/>
      <c r="BP62" s="33" t="str">
        <f t="shared" si="75"/>
        <v/>
      </c>
      <c r="BQ62" s="33"/>
      <c r="BR62" s="33" t="str">
        <f t="shared" si="76"/>
        <v/>
      </c>
      <c r="BS62" s="33"/>
      <c r="BT62" s="33" t="str">
        <f t="shared" si="77"/>
        <v/>
      </c>
      <c r="BU62" s="33"/>
      <c r="BV62" s="33" t="str">
        <f t="shared" si="78"/>
        <v/>
      </c>
      <c r="BW62" s="33"/>
      <c r="BX62" s="33" t="str">
        <f t="shared" si="79"/>
        <v/>
      </c>
      <c r="BY62" s="33"/>
      <c r="BZ62" s="33" t="str">
        <f t="shared" si="80"/>
        <v/>
      </c>
      <c r="CA62" s="33"/>
      <c r="CB62" s="34"/>
      <c r="CC62" t="str">
        <f t="shared" si="81"/>
        <v>I4</v>
      </c>
      <c r="CD62" t="str">
        <f t="shared" si="82"/>
        <v>Philadephia</v>
      </c>
      <c r="CE62">
        <f t="shared" si="83"/>
        <v>42</v>
      </c>
      <c r="CF62" s="38">
        <f>'Match Times'!K43</f>
        <v>46195.958333333336</v>
      </c>
      <c r="CG62" s="434">
        <f>'Match Times'!L43</f>
        <v>46195.958333333336</v>
      </c>
      <c r="CH62" t="str">
        <f t="shared" si="84"/>
        <v>Philadephia</v>
      </c>
    </row>
    <row r="63" spans="2:86" x14ac:dyDescent="0.2">
      <c r="B63" s="32">
        <f t="shared" si="85"/>
        <v>43</v>
      </c>
      <c r="C63" s="33"/>
      <c r="D63" s="33" t="str">
        <f t="shared" si="43"/>
        <v/>
      </c>
      <c r="E63" s="33"/>
      <c r="F63" s="33" t="str">
        <f t="shared" si="44"/>
        <v/>
      </c>
      <c r="G63" s="33"/>
      <c r="H63" s="33" t="str">
        <f t="shared" si="45"/>
        <v/>
      </c>
      <c r="I63" s="33"/>
      <c r="J63" s="33" t="str">
        <f t="shared" si="46"/>
        <v/>
      </c>
      <c r="K63" s="33"/>
      <c r="L63" s="33" t="str">
        <f t="shared" si="47"/>
        <v/>
      </c>
      <c r="M63" s="33"/>
      <c r="N63" s="33" t="str">
        <f t="shared" si="48"/>
        <v/>
      </c>
      <c r="O63" s="33"/>
      <c r="P63" s="33" t="str">
        <f t="shared" si="49"/>
        <v/>
      </c>
      <c r="Q63" s="33"/>
      <c r="R63" s="33" t="str">
        <f t="shared" si="50"/>
        <v/>
      </c>
      <c r="S63" s="33"/>
      <c r="T63" s="33" t="str">
        <f t="shared" si="51"/>
        <v/>
      </c>
      <c r="U63" s="33"/>
      <c r="V63" s="33" t="str">
        <f t="shared" si="52"/>
        <v/>
      </c>
      <c r="W63" s="33"/>
      <c r="X63" s="33" t="str">
        <f t="shared" si="53"/>
        <v/>
      </c>
      <c r="Y63" s="33"/>
      <c r="Z63" s="33" t="str">
        <f t="shared" si="54"/>
        <v>J3</v>
      </c>
      <c r="AA63" s="33"/>
      <c r="AB63" s="33" t="str">
        <f t="shared" si="55"/>
        <v/>
      </c>
      <c r="AC63" s="33"/>
      <c r="AD63" s="33" t="str">
        <f t="shared" si="56"/>
        <v/>
      </c>
      <c r="AE63" s="33"/>
      <c r="AF63" s="33" t="str">
        <f t="shared" si="57"/>
        <v/>
      </c>
      <c r="AG63" s="33"/>
      <c r="AH63" s="33" t="str">
        <f t="shared" si="58"/>
        <v/>
      </c>
      <c r="AI63" s="33"/>
      <c r="AJ63" s="33" t="str">
        <f t="shared" si="59"/>
        <v/>
      </c>
      <c r="AK63" s="33"/>
      <c r="AL63" s="33" t="str">
        <f t="shared" si="60"/>
        <v/>
      </c>
      <c r="AM63" s="33"/>
      <c r="AN63" s="33" t="str">
        <f t="shared" si="61"/>
        <v/>
      </c>
      <c r="AO63" s="33"/>
      <c r="AP63" s="33" t="str">
        <f t="shared" si="62"/>
        <v/>
      </c>
      <c r="AQ63" s="33"/>
      <c r="AR63" s="33" t="str">
        <f t="shared" si="63"/>
        <v/>
      </c>
      <c r="AS63" s="33"/>
      <c r="AT63" s="33" t="str">
        <f t="shared" si="64"/>
        <v/>
      </c>
      <c r="AU63" s="33"/>
      <c r="AV63" s="33" t="str">
        <f t="shared" si="65"/>
        <v/>
      </c>
      <c r="AW63" s="33"/>
      <c r="AX63" s="33" t="str">
        <f t="shared" si="66"/>
        <v/>
      </c>
      <c r="AY63" s="33"/>
      <c r="AZ63" s="33" t="str">
        <f t="shared" si="67"/>
        <v/>
      </c>
      <c r="BA63" s="33"/>
      <c r="BB63" s="33" t="str">
        <f t="shared" si="68"/>
        <v/>
      </c>
      <c r="BC63" s="33"/>
      <c r="BD63" s="33" t="str">
        <f t="shared" si="69"/>
        <v/>
      </c>
      <c r="BE63" s="33"/>
      <c r="BF63" s="33" t="str">
        <f t="shared" si="70"/>
        <v/>
      </c>
      <c r="BG63" s="33"/>
      <c r="BH63" s="33" t="str">
        <f t="shared" si="71"/>
        <v/>
      </c>
      <c r="BI63" s="33"/>
      <c r="BJ63" s="33" t="str">
        <f t="shared" si="72"/>
        <v/>
      </c>
      <c r="BK63" s="33"/>
      <c r="BL63" s="33" t="str">
        <f t="shared" si="73"/>
        <v/>
      </c>
      <c r="BM63" s="33"/>
      <c r="BN63" s="33" t="str">
        <f t="shared" si="74"/>
        <v/>
      </c>
      <c r="BO63" s="33"/>
      <c r="BP63" s="33" t="str">
        <f t="shared" si="75"/>
        <v/>
      </c>
      <c r="BQ63" s="33"/>
      <c r="BR63" s="33" t="str">
        <f t="shared" si="76"/>
        <v/>
      </c>
      <c r="BS63" s="33"/>
      <c r="BT63" s="33" t="str">
        <f t="shared" si="77"/>
        <v/>
      </c>
      <c r="BU63" s="33"/>
      <c r="BV63" s="33" t="str">
        <f t="shared" si="78"/>
        <v/>
      </c>
      <c r="BW63" s="33"/>
      <c r="BX63" s="33" t="str">
        <f t="shared" si="79"/>
        <v/>
      </c>
      <c r="BY63" s="33"/>
      <c r="BZ63" s="33" t="str">
        <f t="shared" si="80"/>
        <v/>
      </c>
      <c r="CA63" s="33"/>
      <c r="CB63" s="34"/>
      <c r="CC63" t="str">
        <f t="shared" si="81"/>
        <v>J3</v>
      </c>
      <c r="CD63" t="str">
        <f t="shared" si="82"/>
        <v>Dallas</v>
      </c>
      <c r="CE63">
        <f t="shared" si="83"/>
        <v>43</v>
      </c>
      <c r="CF63" s="38">
        <f>'Match Times'!K44</f>
        <v>46195.791666666664</v>
      </c>
      <c r="CG63" s="434">
        <f>'Match Times'!L44</f>
        <v>46195.791666666664</v>
      </c>
      <c r="CH63" t="str">
        <f t="shared" si="84"/>
        <v>Dallas</v>
      </c>
    </row>
    <row r="64" spans="2:86" x14ac:dyDescent="0.2">
      <c r="B64" s="32">
        <f t="shared" si="85"/>
        <v>44</v>
      </c>
      <c r="C64" s="33"/>
      <c r="D64" s="33" t="str">
        <f t="shared" si="43"/>
        <v/>
      </c>
      <c r="E64" s="33"/>
      <c r="F64" s="33" t="str">
        <f t="shared" si="44"/>
        <v/>
      </c>
      <c r="G64" s="33"/>
      <c r="H64" s="33" t="str">
        <f t="shared" si="45"/>
        <v/>
      </c>
      <c r="I64" s="33"/>
      <c r="J64" s="33" t="str">
        <f t="shared" si="46"/>
        <v/>
      </c>
      <c r="K64" s="33"/>
      <c r="L64" s="33" t="str">
        <f t="shared" si="47"/>
        <v/>
      </c>
      <c r="M64" s="33"/>
      <c r="N64" s="33" t="str">
        <f t="shared" si="48"/>
        <v/>
      </c>
      <c r="O64" s="33"/>
      <c r="P64" s="33" t="str">
        <f t="shared" si="49"/>
        <v/>
      </c>
      <c r="Q64" s="33"/>
      <c r="R64" s="33" t="str">
        <f t="shared" si="50"/>
        <v/>
      </c>
      <c r="S64" s="33"/>
      <c r="T64" s="33" t="str">
        <f t="shared" si="51"/>
        <v/>
      </c>
      <c r="U64" s="33"/>
      <c r="V64" s="33" t="str">
        <f t="shared" si="52"/>
        <v/>
      </c>
      <c r="W64" s="33"/>
      <c r="X64" s="33" t="str">
        <f t="shared" si="53"/>
        <v/>
      </c>
      <c r="Y64" s="33"/>
      <c r="Z64" s="33" t="str">
        <f t="shared" si="54"/>
        <v>J4</v>
      </c>
      <c r="AA64" s="33"/>
      <c r="AB64" s="33" t="str">
        <f t="shared" si="55"/>
        <v/>
      </c>
      <c r="AC64" s="33"/>
      <c r="AD64" s="33" t="str">
        <f t="shared" si="56"/>
        <v/>
      </c>
      <c r="AE64" s="33"/>
      <c r="AF64" s="33" t="str">
        <f t="shared" si="57"/>
        <v/>
      </c>
      <c r="AG64" s="33"/>
      <c r="AH64" s="33" t="str">
        <f t="shared" si="58"/>
        <v/>
      </c>
      <c r="AI64" s="33"/>
      <c r="AJ64" s="33" t="str">
        <f t="shared" si="59"/>
        <v/>
      </c>
      <c r="AK64" s="33"/>
      <c r="AL64" s="33" t="str">
        <f t="shared" si="60"/>
        <v/>
      </c>
      <c r="AM64" s="33"/>
      <c r="AN64" s="33" t="str">
        <f t="shared" si="61"/>
        <v/>
      </c>
      <c r="AO64" s="33"/>
      <c r="AP64" s="33" t="str">
        <f t="shared" si="62"/>
        <v/>
      </c>
      <c r="AQ64" s="33"/>
      <c r="AR64" s="33" t="str">
        <f t="shared" si="63"/>
        <v/>
      </c>
      <c r="AS64" s="33"/>
      <c r="AT64" s="33" t="str">
        <f t="shared" si="64"/>
        <v/>
      </c>
      <c r="AU64" s="33"/>
      <c r="AV64" s="33" t="str">
        <f t="shared" si="65"/>
        <v/>
      </c>
      <c r="AW64" s="33"/>
      <c r="AX64" s="33" t="str">
        <f t="shared" si="66"/>
        <v/>
      </c>
      <c r="AY64" s="33"/>
      <c r="AZ64" s="33" t="str">
        <f t="shared" si="67"/>
        <v/>
      </c>
      <c r="BA64" s="33"/>
      <c r="BB64" s="33" t="str">
        <f t="shared" si="68"/>
        <v/>
      </c>
      <c r="BC64" s="33"/>
      <c r="BD64" s="33" t="str">
        <f t="shared" si="69"/>
        <v/>
      </c>
      <c r="BE64" s="33"/>
      <c r="BF64" s="33" t="str">
        <f t="shared" si="70"/>
        <v/>
      </c>
      <c r="BG64" s="33"/>
      <c r="BH64" s="33" t="str">
        <f t="shared" si="71"/>
        <v/>
      </c>
      <c r="BI64" s="33"/>
      <c r="BJ64" s="33" t="str">
        <f t="shared" si="72"/>
        <v/>
      </c>
      <c r="BK64" s="33"/>
      <c r="BL64" s="33" t="str">
        <f t="shared" si="73"/>
        <v/>
      </c>
      <c r="BM64" s="33"/>
      <c r="BN64" s="33" t="str">
        <f t="shared" si="74"/>
        <v/>
      </c>
      <c r="BO64" s="33"/>
      <c r="BP64" s="33" t="str">
        <f t="shared" si="75"/>
        <v/>
      </c>
      <c r="BQ64" s="33"/>
      <c r="BR64" s="33" t="str">
        <f t="shared" si="76"/>
        <v/>
      </c>
      <c r="BS64" s="33"/>
      <c r="BT64" s="33" t="str">
        <f t="shared" si="77"/>
        <v/>
      </c>
      <c r="BU64" s="33"/>
      <c r="BV64" s="33" t="str">
        <f t="shared" si="78"/>
        <v/>
      </c>
      <c r="BW64" s="33"/>
      <c r="BX64" s="33" t="str">
        <f t="shared" si="79"/>
        <v/>
      </c>
      <c r="BY64" s="33"/>
      <c r="BZ64" s="33" t="str">
        <f t="shared" si="80"/>
        <v/>
      </c>
      <c r="CA64" s="33"/>
      <c r="CB64" s="34"/>
      <c r="CC64" t="str">
        <f t="shared" si="81"/>
        <v>J4</v>
      </c>
      <c r="CD64" t="str">
        <f t="shared" si="82"/>
        <v>San Francisco Bay Area</v>
      </c>
      <c r="CE64">
        <f t="shared" si="83"/>
        <v>44</v>
      </c>
      <c r="CF64" s="38">
        <f>'Match Times'!K45</f>
        <v>46196.208333333336</v>
      </c>
      <c r="CG64" s="434">
        <f>'Match Times'!L45</f>
        <v>46196.208333333336</v>
      </c>
      <c r="CH64" t="str">
        <f t="shared" si="84"/>
        <v>San Francisco Bay Area</v>
      </c>
    </row>
    <row r="65" spans="2:86" x14ac:dyDescent="0.2">
      <c r="B65" s="32">
        <f t="shared" si="85"/>
        <v>45</v>
      </c>
      <c r="C65" s="33"/>
      <c r="D65" s="33" t="str">
        <f t="shared" si="43"/>
        <v/>
      </c>
      <c r="E65" s="33"/>
      <c r="F65" s="33" t="str">
        <f t="shared" si="44"/>
        <v/>
      </c>
      <c r="G65" s="33"/>
      <c r="H65" s="33" t="str">
        <f t="shared" si="45"/>
        <v/>
      </c>
      <c r="I65" s="33"/>
      <c r="J65" s="33" t="str">
        <f t="shared" si="46"/>
        <v/>
      </c>
      <c r="K65" s="33"/>
      <c r="L65" s="33" t="str">
        <f t="shared" si="47"/>
        <v/>
      </c>
      <c r="M65" s="33"/>
      <c r="N65" s="33" t="str">
        <f t="shared" si="48"/>
        <v/>
      </c>
      <c r="O65" s="33"/>
      <c r="P65" s="33" t="str">
        <f t="shared" si="49"/>
        <v/>
      </c>
      <c r="Q65" s="33"/>
      <c r="R65" s="33" t="str">
        <f t="shared" si="50"/>
        <v/>
      </c>
      <c r="S65" s="33"/>
      <c r="T65" s="33" t="str">
        <f t="shared" si="51"/>
        <v/>
      </c>
      <c r="U65" s="33"/>
      <c r="V65" s="33" t="str">
        <f t="shared" si="52"/>
        <v/>
      </c>
      <c r="W65" s="33"/>
      <c r="X65" s="33" t="str">
        <f t="shared" si="53"/>
        <v/>
      </c>
      <c r="Y65" s="33"/>
      <c r="Z65" s="33" t="str">
        <f t="shared" si="54"/>
        <v/>
      </c>
      <c r="AA65" s="33"/>
      <c r="AB65" s="33" t="str">
        <f t="shared" si="55"/>
        <v>L3</v>
      </c>
      <c r="AC65" s="33"/>
      <c r="AD65" s="33" t="str">
        <f t="shared" si="56"/>
        <v/>
      </c>
      <c r="AE65" s="33"/>
      <c r="AF65" s="33" t="str">
        <f t="shared" si="57"/>
        <v/>
      </c>
      <c r="AG65" s="33"/>
      <c r="AH65" s="33" t="str">
        <f t="shared" si="58"/>
        <v/>
      </c>
      <c r="AI65" s="33"/>
      <c r="AJ65" s="33" t="str">
        <f t="shared" si="59"/>
        <v/>
      </c>
      <c r="AK65" s="33"/>
      <c r="AL65" s="33" t="str">
        <f t="shared" si="60"/>
        <v/>
      </c>
      <c r="AM65" s="33"/>
      <c r="AN65" s="33" t="str">
        <f t="shared" si="61"/>
        <v/>
      </c>
      <c r="AO65" s="33"/>
      <c r="AP65" s="33" t="str">
        <f t="shared" si="62"/>
        <v/>
      </c>
      <c r="AQ65" s="33"/>
      <c r="AR65" s="33" t="str">
        <f t="shared" si="63"/>
        <v/>
      </c>
      <c r="AS65" s="33"/>
      <c r="AT65" s="33" t="str">
        <f t="shared" si="64"/>
        <v/>
      </c>
      <c r="AU65" s="33"/>
      <c r="AV65" s="33" t="str">
        <f t="shared" si="65"/>
        <v/>
      </c>
      <c r="AW65" s="33"/>
      <c r="AX65" s="33" t="str">
        <f t="shared" si="66"/>
        <v/>
      </c>
      <c r="AY65" s="33"/>
      <c r="AZ65" s="33" t="str">
        <f t="shared" si="67"/>
        <v/>
      </c>
      <c r="BA65" s="33"/>
      <c r="BB65" s="33" t="str">
        <f t="shared" si="68"/>
        <v/>
      </c>
      <c r="BC65" s="33"/>
      <c r="BD65" s="33" t="str">
        <f t="shared" si="69"/>
        <v/>
      </c>
      <c r="BE65" s="33"/>
      <c r="BF65" s="33" t="str">
        <f t="shared" si="70"/>
        <v/>
      </c>
      <c r="BG65" s="33"/>
      <c r="BH65" s="33" t="str">
        <f t="shared" si="71"/>
        <v/>
      </c>
      <c r="BI65" s="33"/>
      <c r="BJ65" s="33" t="str">
        <f t="shared" si="72"/>
        <v/>
      </c>
      <c r="BK65" s="33"/>
      <c r="BL65" s="33" t="str">
        <f t="shared" si="73"/>
        <v/>
      </c>
      <c r="BM65" s="33"/>
      <c r="BN65" s="33" t="str">
        <f t="shared" si="74"/>
        <v/>
      </c>
      <c r="BO65" s="33"/>
      <c r="BP65" s="33" t="str">
        <f t="shared" si="75"/>
        <v/>
      </c>
      <c r="BQ65" s="33"/>
      <c r="BR65" s="33" t="str">
        <f t="shared" si="76"/>
        <v/>
      </c>
      <c r="BS65" s="33"/>
      <c r="BT65" s="33" t="str">
        <f t="shared" si="77"/>
        <v/>
      </c>
      <c r="BU65" s="33"/>
      <c r="BV65" s="33" t="str">
        <f t="shared" si="78"/>
        <v/>
      </c>
      <c r="BW65" s="33"/>
      <c r="BX65" s="33" t="str">
        <f t="shared" si="79"/>
        <v/>
      </c>
      <c r="BY65" s="33"/>
      <c r="BZ65" s="33" t="str">
        <f t="shared" si="80"/>
        <v/>
      </c>
      <c r="CA65" s="33"/>
      <c r="CB65" s="34"/>
      <c r="CC65" t="str">
        <f t="shared" si="81"/>
        <v>L3</v>
      </c>
      <c r="CD65" t="str">
        <f t="shared" si="82"/>
        <v>Boston</v>
      </c>
      <c r="CE65">
        <f t="shared" si="83"/>
        <v>45</v>
      </c>
      <c r="CF65" s="38">
        <f>'Match Times'!K46</f>
        <v>46196.916666666664</v>
      </c>
      <c r="CG65" s="434">
        <f>'Match Times'!L46</f>
        <v>46196.916666666664</v>
      </c>
      <c r="CH65" t="str">
        <f t="shared" si="84"/>
        <v>Boston</v>
      </c>
    </row>
    <row r="66" spans="2:86" x14ac:dyDescent="0.2">
      <c r="B66" s="32">
        <f t="shared" si="85"/>
        <v>46</v>
      </c>
      <c r="C66" s="33"/>
      <c r="D66" s="33" t="str">
        <f t="shared" si="43"/>
        <v/>
      </c>
      <c r="E66" s="33"/>
      <c r="F66" s="33" t="str">
        <f t="shared" si="44"/>
        <v/>
      </c>
      <c r="G66" s="33"/>
      <c r="H66" s="33" t="str">
        <f t="shared" si="45"/>
        <v/>
      </c>
      <c r="I66" s="33"/>
      <c r="J66" s="33" t="str">
        <f t="shared" si="46"/>
        <v/>
      </c>
      <c r="K66" s="33"/>
      <c r="L66" s="33" t="str">
        <f t="shared" si="47"/>
        <v/>
      </c>
      <c r="M66" s="33"/>
      <c r="N66" s="33" t="str">
        <f t="shared" si="48"/>
        <v/>
      </c>
      <c r="O66" s="33"/>
      <c r="P66" s="33" t="str">
        <f t="shared" si="49"/>
        <v/>
      </c>
      <c r="Q66" s="33"/>
      <c r="R66" s="33" t="str">
        <f t="shared" si="50"/>
        <v/>
      </c>
      <c r="S66" s="33"/>
      <c r="T66" s="33" t="str">
        <f t="shared" si="51"/>
        <v/>
      </c>
      <c r="U66" s="33"/>
      <c r="V66" s="33" t="str">
        <f t="shared" si="52"/>
        <v/>
      </c>
      <c r="W66" s="33"/>
      <c r="X66" s="33" t="str">
        <f t="shared" si="53"/>
        <v/>
      </c>
      <c r="Y66" s="33"/>
      <c r="Z66" s="33" t="str">
        <f t="shared" si="54"/>
        <v/>
      </c>
      <c r="AA66" s="33"/>
      <c r="AB66" s="33" t="str">
        <f t="shared" si="55"/>
        <v>L4</v>
      </c>
      <c r="AC66" s="33"/>
      <c r="AD66" s="33" t="str">
        <f t="shared" si="56"/>
        <v/>
      </c>
      <c r="AE66" s="33"/>
      <c r="AF66" s="33" t="str">
        <f t="shared" si="57"/>
        <v/>
      </c>
      <c r="AG66" s="33"/>
      <c r="AH66" s="33" t="str">
        <f t="shared" si="58"/>
        <v/>
      </c>
      <c r="AI66" s="33"/>
      <c r="AJ66" s="33" t="str">
        <f t="shared" si="59"/>
        <v/>
      </c>
      <c r="AK66" s="33"/>
      <c r="AL66" s="33" t="str">
        <f t="shared" si="60"/>
        <v/>
      </c>
      <c r="AM66" s="33"/>
      <c r="AN66" s="33" t="str">
        <f t="shared" si="61"/>
        <v/>
      </c>
      <c r="AO66" s="33"/>
      <c r="AP66" s="33" t="str">
        <f t="shared" si="62"/>
        <v/>
      </c>
      <c r="AQ66" s="33"/>
      <c r="AR66" s="33" t="str">
        <f t="shared" si="63"/>
        <v/>
      </c>
      <c r="AS66" s="33"/>
      <c r="AT66" s="33" t="str">
        <f t="shared" si="64"/>
        <v/>
      </c>
      <c r="AU66" s="33"/>
      <c r="AV66" s="33" t="str">
        <f t="shared" si="65"/>
        <v/>
      </c>
      <c r="AW66" s="33"/>
      <c r="AX66" s="33" t="str">
        <f t="shared" si="66"/>
        <v/>
      </c>
      <c r="AY66" s="33"/>
      <c r="AZ66" s="33" t="str">
        <f t="shared" si="67"/>
        <v/>
      </c>
      <c r="BA66" s="33"/>
      <c r="BB66" s="33" t="str">
        <f t="shared" si="68"/>
        <v/>
      </c>
      <c r="BC66" s="33"/>
      <c r="BD66" s="33" t="str">
        <f t="shared" si="69"/>
        <v/>
      </c>
      <c r="BE66" s="33"/>
      <c r="BF66" s="33" t="str">
        <f t="shared" si="70"/>
        <v/>
      </c>
      <c r="BG66" s="33"/>
      <c r="BH66" s="33" t="str">
        <f t="shared" si="71"/>
        <v/>
      </c>
      <c r="BI66" s="33"/>
      <c r="BJ66" s="33" t="str">
        <f t="shared" si="72"/>
        <v/>
      </c>
      <c r="BK66" s="33"/>
      <c r="BL66" s="33" t="str">
        <f t="shared" si="73"/>
        <v/>
      </c>
      <c r="BM66" s="33"/>
      <c r="BN66" s="33" t="str">
        <f t="shared" si="74"/>
        <v/>
      </c>
      <c r="BO66" s="33"/>
      <c r="BP66" s="33" t="str">
        <f t="shared" si="75"/>
        <v/>
      </c>
      <c r="BQ66" s="33"/>
      <c r="BR66" s="33" t="str">
        <f t="shared" si="76"/>
        <v/>
      </c>
      <c r="BS66" s="33"/>
      <c r="BT66" s="33" t="str">
        <f t="shared" si="77"/>
        <v/>
      </c>
      <c r="BU66" s="33"/>
      <c r="BV66" s="33" t="str">
        <f t="shared" si="78"/>
        <v/>
      </c>
      <c r="BW66" s="33"/>
      <c r="BX66" s="33" t="str">
        <f t="shared" si="79"/>
        <v/>
      </c>
      <c r="BY66" s="33"/>
      <c r="BZ66" s="33" t="str">
        <f t="shared" si="80"/>
        <v/>
      </c>
      <c r="CA66" s="33"/>
      <c r="CB66" s="34"/>
      <c r="CC66" t="str">
        <f t="shared" si="81"/>
        <v>L4</v>
      </c>
      <c r="CD66" t="str">
        <f t="shared" si="82"/>
        <v>Toronto</v>
      </c>
      <c r="CE66">
        <f t="shared" si="83"/>
        <v>46</v>
      </c>
      <c r="CF66" s="38">
        <f>'Match Times'!K47</f>
        <v>46197.041666666664</v>
      </c>
      <c r="CG66" s="434">
        <f>'Match Times'!L47</f>
        <v>46197.041666666664</v>
      </c>
      <c r="CH66" t="str">
        <f t="shared" si="84"/>
        <v>Toronto</v>
      </c>
    </row>
    <row r="67" spans="2:86" x14ac:dyDescent="0.2">
      <c r="B67" s="32">
        <f t="shared" si="85"/>
        <v>47</v>
      </c>
      <c r="C67" s="33"/>
      <c r="D67" s="33" t="str">
        <f t="shared" si="43"/>
        <v/>
      </c>
      <c r="E67" s="33"/>
      <c r="F67" s="33" t="str">
        <f t="shared" si="44"/>
        <v/>
      </c>
      <c r="G67" s="33"/>
      <c r="H67" s="33" t="str">
        <f t="shared" si="45"/>
        <v/>
      </c>
      <c r="I67" s="33"/>
      <c r="J67" s="33" t="str">
        <f t="shared" si="46"/>
        <v/>
      </c>
      <c r="K67" s="33"/>
      <c r="L67" s="33" t="str">
        <f t="shared" si="47"/>
        <v/>
      </c>
      <c r="M67" s="33"/>
      <c r="N67" s="33" t="str">
        <f t="shared" si="48"/>
        <v/>
      </c>
      <c r="O67" s="33"/>
      <c r="P67" s="33" t="str">
        <f t="shared" si="49"/>
        <v/>
      </c>
      <c r="Q67" s="33"/>
      <c r="R67" s="33" t="str">
        <f t="shared" si="50"/>
        <v/>
      </c>
      <c r="S67" s="33"/>
      <c r="T67" s="33" t="str">
        <f t="shared" si="51"/>
        <v/>
      </c>
      <c r="U67" s="33"/>
      <c r="V67" s="33" t="str">
        <f t="shared" si="52"/>
        <v/>
      </c>
      <c r="W67" s="33"/>
      <c r="X67" s="33" t="str">
        <f t="shared" si="53"/>
        <v/>
      </c>
      <c r="Y67" s="33"/>
      <c r="Z67" s="33" t="str">
        <f t="shared" si="54"/>
        <v/>
      </c>
      <c r="AA67" s="33"/>
      <c r="AB67" s="33" t="str">
        <f t="shared" si="55"/>
        <v>K3</v>
      </c>
      <c r="AC67" s="33"/>
      <c r="AD67" s="33" t="str">
        <f t="shared" si="56"/>
        <v/>
      </c>
      <c r="AE67" s="33"/>
      <c r="AF67" s="33" t="str">
        <f t="shared" si="57"/>
        <v/>
      </c>
      <c r="AG67" s="33"/>
      <c r="AH67" s="33" t="str">
        <f t="shared" si="58"/>
        <v/>
      </c>
      <c r="AI67" s="33"/>
      <c r="AJ67" s="33" t="str">
        <f t="shared" si="59"/>
        <v/>
      </c>
      <c r="AK67" s="33"/>
      <c r="AL67" s="33" t="str">
        <f t="shared" si="60"/>
        <v/>
      </c>
      <c r="AM67" s="33"/>
      <c r="AN67" s="33" t="str">
        <f t="shared" si="61"/>
        <v/>
      </c>
      <c r="AO67" s="33"/>
      <c r="AP67" s="33" t="str">
        <f t="shared" si="62"/>
        <v/>
      </c>
      <c r="AQ67" s="33"/>
      <c r="AR67" s="33" t="str">
        <f t="shared" si="63"/>
        <v/>
      </c>
      <c r="AS67" s="33"/>
      <c r="AT67" s="33" t="str">
        <f t="shared" si="64"/>
        <v/>
      </c>
      <c r="AU67" s="33"/>
      <c r="AV67" s="33" t="str">
        <f t="shared" si="65"/>
        <v/>
      </c>
      <c r="AW67" s="33"/>
      <c r="AX67" s="33" t="str">
        <f t="shared" si="66"/>
        <v/>
      </c>
      <c r="AY67" s="33"/>
      <c r="AZ67" s="33" t="str">
        <f t="shared" si="67"/>
        <v/>
      </c>
      <c r="BA67" s="33"/>
      <c r="BB67" s="33" t="str">
        <f t="shared" si="68"/>
        <v/>
      </c>
      <c r="BC67" s="33"/>
      <c r="BD67" s="33" t="str">
        <f t="shared" si="69"/>
        <v/>
      </c>
      <c r="BE67" s="33"/>
      <c r="BF67" s="33" t="str">
        <f t="shared" si="70"/>
        <v/>
      </c>
      <c r="BG67" s="33"/>
      <c r="BH67" s="33" t="str">
        <f t="shared" si="71"/>
        <v/>
      </c>
      <c r="BI67" s="33"/>
      <c r="BJ67" s="33" t="str">
        <f t="shared" si="72"/>
        <v/>
      </c>
      <c r="BK67" s="33"/>
      <c r="BL67" s="33" t="str">
        <f t="shared" si="73"/>
        <v/>
      </c>
      <c r="BM67" s="33"/>
      <c r="BN67" s="33" t="str">
        <f t="shared" si="74"/>
        <v/>
      </c>
      <c r="BO67" s="33"/>
      <c r="BP67" s="33" t="str">
        <f t="shared" si="75"/>
        <v/>
      </c>
      <c r="BQ67" s="33"/>
      <c r="BR67" s="33" t="str">
        <f t="shared" si="76"/>
        <v/>
      </c>
      <c r="BS67" s="33"/>
      <c r="BT67" s="33" t="str">
        <f t="shared" si="77"/>
        <v/>
      </c>
      <c r="BU67" s="33"/>
      <c r="BV67" s="33" t="str">
        <f t="shared" si="78"/>
        <v/>
      </c>
      <c r="BW67" s="33"/>
      <c r="BX67" s="33" t="str">
        <f t="shared" si="79"/>
        <v/>
      </c>
      <c r="BY67" s="33"/>
      <c r="BZ67" s="33" t="str">
        <f t="shared" si="80"/>
        <v/>
      </c>
      <c r="CA67" s="33"/>
      <c r="CB67" s="34"/>
      <c r="CC67" t="str">
        <f t="shared" si="81"/>
        <v>K3</v>
      </c>
      <c r="CD67" t="str">
        <f t="shared" si="82"/>
        <v>Houston</v>
      </c>
      <c r="CE67">
        <f t="shared" si="83"/>
        <v>47</v>
      </c>
      <c r="CF67" s="38">
        <f>'Match Times'!K48</f>
        <v>46196.791666666664</v>
      </c>
      <c r="CG67" s="434">
        <f>'Match Times'!L48</f>
        <v>46196.791666666664</v>
      </c>
      <c r="CH67" t="str">
        <f t="shared" si="84"/>
        <v>Houston</v>
      </c>
    </row>
    <row r="68" spans="2:86" x14ac:dyDescent="0.2">
      <c r="B68" s="32">
        <f t="shared" si="85"/>
        <v>48</v>
      </c>
      <c r="C68" s="33"/>
      <c r="D68" s="33" t="str">
        <f t="shared" si="43"/>
        <v/>
      </c>
      <c r="E68" s="33"/>
      <c r="F68" s="33" t="str">
        <f t="shared" si="44"/>
        <v/>
      </c>
      <c r="G68" s="33"/>
      <c r="H68" s="33" t="str">
        <f t="shared" si="45"/>
        <v/>
      </c>
      <c r="I68" s="33"/>
      <c r="J68" s="33" t="str">
        <f t="shared" si="46"/>
        <v/>
      </c>
      <c r="K68" s="33"/>
      <c r="L68" s="33" t="str">
        <f t="shared" si="47"/>
        <v/>
      </c>
      <c r="M68" s="33"/>
      <c r="N68" s="33" t="str">
        <f t="shared" si="48"/>
        <v/>
      </c>
      <c r="O68" s="33"/>
      <c r="P68" s="33" t="str">
        <f t="shared" si="49"/>
        <v/>
      </c>
      <c r="Q68" s="33"/>
      <c r="R68" s="33" t="str">
        <f t="shared" si="50"/>
        <v/>
      </c>
      <c r="S68" s="33"/>
      <c r="T68" s="33" t="str">
        <f t="shared" si="51"/>
        <v/>
      </c>
      <c r="U68" s="33"/>
      <c r="V68" s="33" t="str">
        <f t="shared" si="52"/>
        <v/>
      </c>
      <c r="W68" s="33"/>
      <c r="X68" s="33" t="str">
        <f t="shared" si="53"/>
        <v/>
      </c>
      <c r="Y68" s="33"/>
      <c r="Z68" s="33" t="str">
        <f t="shared" si="54"/>
        <v/>
      </c>
      <c r="AA68" s="33"/>
      <c r="AB68" s="33" t="str">
        <f t="shared" si="55"/>
        <v>K4</v>
      </c>
      <c r="AC68" s="33"/>
      <c r="AD68" s="33" t="str">
        <f t="shared" si="56"/>
        <v/>
      </c>
      <c r="AE68" s="33"/>
      <c r="AF68" s="33" t="str">
        <f t="shared" si="57"/>
        <v/>
      </c>
      <c r="AG68" s="33"/>
      <c r="AH68" s="33" t="str">
        <f t="shared" si="58"/>
        <v/>
      </c>
      <c r="AI68" s="33"/>
      <c r="AJ68" s="33" t="str">
        <f t="shared" si="59"/>
        <v/>
      </c>
      <c r="AK68" s="33"/>
      <c r="AL68" s="33" t="str">
        <f t="shared" si="60"/>
        <v/>
      </c>
      <c r="AM68" s="33"/>
      <c r="AN68" s="33" t="str">
        <f t="shared" si="61"/>
        <v/>
      </c>
      <c r="AO68" s="33"/>
      <c r="AP68" s="33" t="str">
        <f t="shared" si="62"/>
        <v/>
      </c>
      <c r="AQ68" s="33"/>
      <c r="AR68" s="33" t="str">
        <f t="shared" si="63"/>
        <v/>
      </c>
      <c r="AS68" s="33"/>
      <c r="AT68" s="33" t="str">
        <f t="shared" si="64"/>
        <v/>
      </c>
      <c r="AU68" s="33"/>
      <c r="AV68" s="33" t="str">
        <f t="shared" si="65"/>
        <v/>
      </c>
      <c r="AW68" s="33"/>
      <c r="AX68" s="33" t="str">
        <f t="shared" si="66"/>
        <v/>
      </c>
      <c r="AY68" s="33"/>
      <c r="AZ68" s="33" t="str">
        <f t="shared" si="67"/>
        <v/>
      </c>
      <c r="BA68" s="33"/>
      <c r="BB68" s="33" t="str">
        <f t="shared" si="68"/>
        <v/>
      </c>
      <c r="BC68" s="33"/>
      <c r="BD68" s="33" t="str">
        <f t="shared" si="69"/>
        <v/>
      </c>
      <c r="BE68" s="33"/>
      <c r="BF68" s="33" t="str">
        <f t="shared" si="70"/>
        <v/>
      </c>
      <c r="BG68" s="33"/>
      <c r="BH68" s="33" t="str">
        <f t="shared" si="71"/>
        <v/>
      </c>
      <c r="BI68" s="33"/>
      <c r="BJ68" s="33" t="str">
        <f t="shared" si="72"/>
        <v/>
      </c>
      <c r="BK68" s="33"/>
      <c r="BL68" s="33" t="str">
        <f t="shared" si="73"/>
        <v/>
      </c>
      <c r="BM68" s="33"/>
      <c r="BN68" s="33" t="str">
        <f t="shared" si="74"/>
        <v/>
      </c>
      <c r="BO68" s="33"/>
      <c r="BP68" s="33" t="str">
        <f t="shared" si="75"/>
        <v/>
      </c>
      <c r="BQ68" s="33"/>
      <c r="BR68" s="33" t="str">
        <f t="shared" si="76"/>
        <v/>
      </c>
      <c r="BS68" s="33"/>
      <c r="BT68" s="33" t="str">
        <f t="shared" si="77"/>
        <v/>
      </c>
      <c r="BU68" s="33"/>
      <c r="BV68" s="33" t="str">
        <f t="shared" si="78"/>
        <v/>
      </c>
      <c r="BW68" s="33"/>
      <c r="BX68" s="33" t="str">
        <f t="shared" si="79"/>
        <v/>
      </c>
      <c r="BY68" s="33"/>
      <c r="BZ68" s="33" t="str">
        <f t="shared" si="80"/>
        <v/>
      </c>
      <c r="CA68" s="33"/>
      <c r="CB68" s="34"/>
      <c r="CC68" t="str">
        <f t="shared" si="81"/>
        <v>K4</v>
      </c>
      <c r="CD68" t="str">
        <f t="shared" si="82"/>
        <v>Guadalahara</v>
      </c>
      <c r="CE68">
        <f t="shared" si="83"/>
        <v>48</v>
      </c>
      <c r="CF68" s="38">
        <f>'Match Times'!K49</f>
        <v>46197.166666666672</v>
      </c>
      <c r="CG68" s="434">
        <f>'Match Times'!L49</f>
        <v>46197.166666666672</v>
      </c>
      <c r="CH68" t="str">
        <f t="shared" si="84"/>
        <v>Guadalahara</v>
      </c>
    </row>
    <row r="69" spans="2:86" x14ac:dyDescent="0.2">
      <c r="B69" s="32">
        <f t="shared" si="85"/>
        <v>49</v>
      </c>
      <c r="C69" s="33"/>
      <c r="D69" s="33" t="str">
        <f t="shared" si="43"/>
        <v/>
      </c>
      <c r="E69" s="33"/>
      <c r="F69" s="33" t="str">
        <f t="shared" si="44"/>
        <v/>
      </c>
      <c r="G69" s="33"/>
      <c r="H69" s="33" t="str">
        <f t="shared" si="45"/>
        <v/>
      </c>
      <c r="I69" s="33"/>
      <c r="J69" s="33" t="str">
        <f t="shared" si="46"/>
        <v/>
      </c>
      <c r="K69" s="33"/>
      <c r="L69" s="33" t="str">
        <f t="shared" si="47"/>
        <v/>
      </c>
      <c r="M69" s="33"/>
      <c r="N69" s="33" t="str">
        <f t="shared" si="48"/>
        <v/>
      </c>
      <c r="O69" s="33"/>
      <c r="P69" s="33" t="str">
        <f t="shared" si="49"/>
        <v/>
      </c>
      <c r="Q69" s="33"/>
      <c r="R69" s="33" t="str">
        <f t="shared" si="50"/>
        <v/>
      </c>
      <c r="S69" s="33"/>
      <c r="T69" s="33" t="str">
        <f t="shared" si="51"/>
        <v/>
      </c>
      <c r="U69" s="33"/>
      <c r="V69" s="33" t="str">
        <f t="shared" si="52"/>
        <v/>
      </c>
      <c r="W69" s="33"/>
      <c r="X69" s="33" t="str">
        <f t="shared" si="53"/>
        <v/>
      </c>
      <c r="Y69" s="33"/>
      <c r="Z69" s="33" t="str">
        <f t="shared" si="54"/>
        <v/>
      </c>
      <c r="AA69" s="33"/>
      <c r="AB69" s="33" t="str">
        <f t="shared" si="55"/>
        <v/>
      </c>
      <c r="AC69" s="33"/>
      <c r="AD69" s="33" t="str">
        <f t="shared" si="56"/>
        <v>C5</v>
      </c>
      <c r="AE69" s="33"/>
      <c r="AF69" s="33" t="str">
        <f t="shared" si="57"/>
        <v/>
      </c>
      <c r="AG69" s="33"/>
      <c r="AH69" s="33" t="str">
        <f t="shared" si="58"/>
        <v/>
      </c>
      <c r="AI69" s="33"/>
      <c r="AJ69" s="33" t="str">
        <f t="shared" si="59"/>
        <v/>
      </c>
      <c r="AK69" s="33"/>
      <c r="AL69" s="33" t="str">
        <f t="shared" si="60"/>
        <v/>
      </c>
      <c r="AM69" s="33"/>
      <c r="AN69" s="33" t="str">
        <f t="shared" si="61"/>
        <v/>
      </c>
      <c r="AO69" s="33"/>
      <c r="AP69" s="33" t="str">
        <f t="shared" si="62"/>
        <v/>
      </c>
      <c r="AQ69" s="33"/>
      <c r="AR69" s="33" t="str">
        <f t="shared" si="63"/>
        <v/>
      </c>
      <c r="AS69" s="33"/>
      <c r="AT69" s="33" t="str">
        <f t="shared" si="64"/>
        <v/>
      </c>
      <c r="AU69" s="33"/>
      <c r="AV69" s="33" t="str">
        <f t="shared" si="65"/>
        <v/>
      </c>
      <c r="AW69" s="33"/>
      <c r="AX69" s="33" t="str">
        <f t="shared" si="66"/>
        <v/>
      </c>
      <c r="AY69" s="33"/>
      <c r="AZ69" s="33" t="str">
        <f t="shared" si="67"/>
        <v/>
      </c>
      <c r="BA69" s="33"/>
      <c r="BB69" s="33" t="str">
        <f t="shared" si="68"/>
        <v/>
      </c>
      <c r="BC69" s="33"/>
      <c r="BD69" s="33" t="str">
        <f t="shared" si="69"/>
        <v/>
      </c>
      <c r="BE69" s="33"/>
      <c r="BF69" s="33" t="str">
        <f t="shared" si="70"/>
        <v/>
      </c>
      <c r="BG69" s="33"/>
      <c r="BH69" s="33" t="str">
        <f t="shared" si="71"/>
        <v/>
      </c>
      <c r="BI69" s="33"/>
      <c r="BJ69" s="33" t="str">
        <f t="shared" si="72"/>
        <v/>
      </c>
      <c r="BK69" s="33"/>
      <c r="BL69" s="33" t="str">
        <f t="shared" si="73"/>
        <v/>
      </c>
      <c r="BM69" s="33"/>
      <c r="BN69" s="33" t="str">
        <f t="shared" si="74"/>
        <v/>
      </c>
      <c r="BO69" s="33"/>
      <c r="BP69" s="33" t="str">
        <f t="shared" si="75"/>
        <v/>
      </c>
      <c r="BQ69" s="33"/>
      <c r="BR69" s="33" t="str">
        <f t="shared" si="76"/>
        <v/>
      </c>
      <c r="BS69" s="33"/>
      <c r="BT69" s="33" t="str">
        <f t="shared" si="77"/>
        <v/>
      </c>
      <c r="BU69" s="33"/>
      <c r="BV69" s="33" t="str">
        <f t="shared" si="78"/>
        <v/>
      </c>
      <c r="BW69" s="33"/>
      <c r="BX69" s="33" t="str">
        <f t="shared" si="79"/>
        <v/>
      </c>
      <c r="BY69" s="33"/>
      <c r="BZ69" s="33" t="str">
        <f t="shared" si="80"/>
        <v/>
      </c>
      <c r="CA69" s="33"/>
      <c r="CB69" s="34"/>
      <c r="CC69" t="str">
        <f t="shared" si="81"/>
        <v>C5</v>
      </c>
      <c r="CD69" t="str">
        <f t="shared" si="82"/>
        <v>Miami</v>
      </c>
      <c r="CE69">
        <f t="shared" si="83"/>
        <v>49</v>
      </c>
      <c r="CF69" s="38">
        <f>'Match Times'!K50</f>
        <v>46198</v>
      </c>
      <c r="CG69" s="434">
        <f>'Match Times'!L50</f>
        <v>46198</v>
      </c>
      <c r="CH69" t="str">
        <f t="shared" si="84"/>
        <v>Miami</v>
      </c>
    </row>
    <row r="70" spans="2:86" x14ac:dyDescent="0.2">
      <c r="B70" s="32">
        <f t="shared" si="85"/>
        <v>50</v>
      </c>
      <c r="C70" s="33"/>
      <c r="D70" s="33" t="str">
        <f t="shared" si="43"/>
        <v/>
      </c>
      <c r="E70" s="33"/>
      <c r="F70" s="33" t="str">
        <f t="shared" si="44"/>
        <v/>
      </c>
      <c r="G70" s="33"/>
      <c r="H70" s="33" t="str">
        <f t="shared" si="45"/>
        <v/>
      </c>
      <c r="I70" s="33"/>
      <c r="J70" s="33" t="str">
        <f t="shared" si="46"/>
        <v/>
      </c>
      <c r="K70" s="33"/>
      <c r="L70" s="33" t="str">
        <f t="shared" si="47"/>
        <v/>
      </c>
      <c r="M70" s="33"/>
      <c r="N70" s="33" t="str">
        <f t="shared" si="48"/>
        <v/>
      </c>
      <c r="O70" s="33"/>
      <c r="P70" s="33" t="str">
        <f t="shared" si="49"/>
        <v/>
      </c>
      <c r="Q70" s="33"/>
      <c r="R70" s="33" t="str">
        <f t="shared" si="50"/>
        <v/>
      </c>
      <c r="S70" s="33"/>
      <c r="T70" s="33" t="str">
        <f t="shared" si="51"/>
        <v/>
      </c>
      <c r="U70" s="33"/>
      <c r="V70" s="33" t="str">
        <f t="shared" si="52"/>
        <v/>
      </c>
      <c r="W70" s="33"/>
      <c r="X70" s="33" t="str">
        <f t="shared" si="53"/>
        <v/>
      </c>
      <c r="Y70" s="33"/>
      <c r="Z70" s="33" t="str">
        <f t="shared" si="54"/>
        <v/>
      </c>
      <c r="AA70" s="33"/>
      <c r="AB70" s="33" t="str">
        <f t="shared" si="55"/>
        <v/>
      </c>
      <c r="AC70" s="33"/>
      <c r="AD70" s="33" t="str">
        <f t="shared" si="56"/>
        <v>C6</v>
      </c>
      <c r="AE70" s="33"/>
      <c r="AF70" s="33" t="str">
        <f t="shared" si="57"/>
        <v/>
      </c>
      <c r="AG70" s="33"/>
      <c r="AH70" s="33" t="str">
        <f t="shared" si="58"/>
        <v/>
      </c>
      <c r="AI70" s="33"/>
      <c r="AJ70" s="33" t="str">
        <f t="shared" si="59"/>
        <v/>
      </c>
      <c r="AK70" s="33"/>
      <c r="AL70" s="33" t="str">
        <f t="shared" si="60"/>
        <v/>
      </c>
      <c r="AM70" s="33"/>
      <c r="AN70" s="33" t="str">
        <f t="shared" si="61"/>
        <v/>
      </c>
      <c r="AO70" s="33"/>
      <c r="AP70" s="33" t="str">
        <f t="shared" si="62"/>
        <v/>
      </c>
      <c r="AQ70" s="33"/>
      <c r="AR70" s="33" t="str">
        <f t="shared" si="63"/>
        <v/>
      </c>
      <c r="AS70" s="33"/>
      <c r="AT70" s="33" t="str">
        <f t="shared" si="64"/>
        <v/>
      </c>
      <c r="AU70" s="33"/>
      <c r="AV70" s="33" t="str">
        <f t="shared" si="65"/>
        <v/>
      </c>
      <c r="AW70" s="33"/>
      <c r="AX70" s="33" t="str">
        <f t="shared" si="66"/>
        <v/>
      </c>
      <c r="AY70" s="33"/>
      <c r="AZ70" s="33" t="str">
        <f t="shared" si="67"/>
        <v/>
      </c>
      <c r="BA70" s="33"/>
      <c r="BB70" s="33" t="str">
        <f t="shared" si="68"/>
        <v/>
      </c>
      <c r="BC70" s="33"/>
      <c r="BD70" s="33" t="str">
        <f t="shared" si="69"/>
        <v/>
      </c>
      <c r="BE70" s="33"/>
      <c r="BF70" s="33" t="str">
        <f t="shared" si="70"/>
        <v/>
      </c>
      <c r="BG70" s="33"/>
      <c r="BH70" s="33" t="str">
        <f t="shared" si="71"/>
        <v/>
      </c>
      <c r="BI70" s="33"/>
      <c r="BJ70" s="33" t="str">
        <f t="shared" si="72"/>
        <v/>
      </c>
      <c r="BK70" s="33"/>
      <c r="BL70" s="33" t="str">
        <f t="shared" si="73"/>
        <v/>
      </c>
      <c r="BM70" s="33"/>
      <c r="BN70" s="33" t="str">
        <f t="shared" si="74"/>
        <v/>
      </c>
      <c r="BO70" s="33"/>
      <c r="BP70" s="33" t="str">
        <f t="shared" si="75"/>
        <v/>
      </c>
      <c r="BQ70" s="33"/>
      <c r="BR70" s="33" t="str">
        <f t="shared" si="76"/>
        <v/>
      </c>
      <c r="BS70" s="33"/>
      <c r="BT70" s="33" t="str">
        <f t="shared" si="77"/>
        <v/>
      </c>
      <c r="BU70" s="33"/>
      <c r="BV70" s="33" t="str">
        <f t="shared" si="78"/>
        <v/>
      </c>
      <c r="BW70" s="33"/>
      <c r="BX70" s="33" t="str">
        <f t="shared" si="79"/>
        <v/>
      </c>
      <c r="BY70" s="33"/>
      <c r="BZ70" s="33" t="str">
        <f t="shared" si="80"/>
        <v/>
      </c>
      <c r="CA70" s="33"/>
      <c r="CB70" s="34"/>
      <c r="CC70" t="str">
        <f t="shared" si="81"/>
        <v>C6</v>
      </c>
      <c r="CD70" t="str">
        <f t="shared" si="82"/>
        <v>Atlanta</v>
      </c>
      <c r="CE70">
        <f t="shared" si="83"/>
        <v>50</v>
      </c>
      <c r="CF70" s="38">
        <f>'Match Times'!K51</f>
        <v>46198</v>
      </c>
      <c r="CG70" s="434">
        <f>'Match Times'!L51</f>
        <v>46198</v>
      </c>
      <c r="CH70" t="str">
        <f t="shared" si="84"/>
        <v>Atlanta</v>
      </c>
    </row>
    <row r="71" spans="2:86" x14ac:dyDescent="0.2">
      <c r="B71" s="32">
        <f t="shared" si="85"/>
        <v>51</v>
      </c>
      <c r="C71" s="33"/>
      <c r="D71" s="33" t="str">
        <f t="shared" si="43"/>
        <v/>
      </c>
      <c r="E71" s="33"/>
      <c r="F71" s="33" t="str">
        <f t="shared" si="44"/>
        <v/>
      </c>
      <c r="G71" s="33"/>
      <c r="H71" s="33" t="str">
        <f t="shared" si="45"/>
        <v/>
      </c>
      <c r="I71" s="33"/>
      <c r="J71" s="33" t="str">
        <f t="shared" si="46"/>
        <v/>
      </c>
      <c r="K71" s="33"/>
      <c r="L71" s="33" t="str">
        <f t="shared" si="47"/>
        <v/>
      </c>
      <c r="M71" s="33"/>
      <c r="N71" s="33" t="str">
        <f t="shared" si="48"/>
        <v/>
      </c>
      <c r="O71" s="33"/>
      <c r="P71" s="33" t="str">
        <f t="shared" si="49"/>
        <v/>
      </c>
      <c r="Q71" s="33"/>
      <c r="R71" s="33" t="str">
        <f t="shared" si="50"/>
        <v/>
      </c>
      <c r="S71" s="33"/>
      <c r="T71" s="33" t="str">
        <f t="shared" si="51"/>
        <v/>
      </c>
      <c r="U71" s="33"/>
      <c r="V71" s="33" t="str">
        <f t="shared" si="52"/>
        <v/>
      </c>
      <c r="W71" s="33"/>
      <c r="X71" s="33" t="str">
        <f t="shared" si="53"/>
        <v/>
      </c>
      <c r="Y71" s="33"/>
      <c r="Z71" s="33" t="str">
        <f t="shared" si="54"/>
        <v/>
      </c>
      <c r="AA71" s="33"/>
      <c r="AB71" s="33" t="str">
        <f t="shared" si="55"/>
        <v/>
      </c>
      <c r="AC71" s="33"/>
      <c r="AD71" s="33" t="str">
        <f t="shared" si="56"/>
        <v>B5</v>
      </c>
      <c r="AE71" s="33"/>
      <c r="AF71" s="33" t="str">
        <f t="shared" si="57"/>
        <v/>
      </c>
      <c r="AG71" s="33"/>
      <c r="AH71" s="33" t="str">
        <f t="shared" si="58"/>
        <v/>
      </c>
      <c r="AI71" s="33"/>
      <c r="AJ71" s="33" t="str">
        <f t="shared" si="59"/>
        <v/>
      </c>
      <c r="AK71" s="33"/>
      <c r="AL71" s="33" t="str">
        <f t="shared" si="60"/>
        <v/>
      </c>
      <c r="AM71" s="33"/>
      <c r="AN71" s="33" t="str">
        <f t="shared" si="61"/>
        <v/>
      </c>
      <c r="AO71" s="33"/>
      <c r="AP71" s="33" t="str">
        <f t="shared" si="62"/>
        <v/>
      </c>
      <c r="AQ71" s="33"/>
      <c r="AR71" s="33" t="str">
        <f t="shared" si="63"/>
        <v/>
      </c>
      <c r="AS71" s="33"/>
      <c r="AT71" s="33" t="str">
        <f t="shared" si="64"/>
        <v/>
      </c>
      <c r="AU71" s="33"/>
      <c r="AV71" s="33" t="str">
        <f t="shared" si="65"/>
        <v/>
      </c>
      <c r="AW71" s="33"/>
      <c r="AX71" s="33" t="str">
        <f t="shared" si="66"/>
        <v/>
      </c>
      <c r="AY71" s="33"/>
      <c r="AZ71" s="33" t="str">
        <f t="shared" si="67"/>
        <v/>
      </c>
      <c r="BA71" s="33"/>
      <c r="BB71" s="33" t="str">
        <f t="shared" si="68"/>
        <v/>
      </c>
      <c r="BC71" s="33"/>
      <c r="BD71" s="33" t="str">
        <f t="shared" si="69"/>
        <v/>
      </c>
      <c r="BE71" s="33"/>
      <c r="BF71" s="33" t="str">
        <f t="shared" si="70"/>
        <v/>
      </c>
      <c r="BG71" s="33"/>
      <c r="BH71" s="33" t="str">
        <f t="shared" si="71"/>
        <v/>
      </c>
      <c r="BI71" s="33"/>
      <c r="BJ71" s="33" t="str">
        <f t="shared" si="72"/>
        <v/>
      </c>
      <c r="BK71" s="33"/>
      <c r="BL71" s="33" t="str">
        <f t="shared" si="73"/>
        <v/>
      </c>
      <c r="BM71" s="33"/>
      <c r="BN71" s="33" t="str">
        <f t="shared" si="74"/>
        <v/>
      </c>
      <c r="BO71" s="33"/>
      <c r="BP71" s="33" t="str">
        <f t="shared" si="75"/>
        <v/>
      </c>
      <c r="BQ71" s="33"/>
      <c r="BR71" s="33" t="str">
        <f t="shared" si="76"/>
        <v/>
      </c>
      <c r="BS71" s="33"/>
      <c r="BT71" s="33" t="str">
        <f t="shared" si="77"/>
        <v/>
      </c>
      <c r="BU71" s="33"/>
      <c r="BV71" s="33" t="str">
        <f t="shared" si="78"/>
        <v/>
      </c>
      <c r="BW71" s="33"/>
      <c r="BX71" s="33" t="str">
        <f t="shared" si="79"/>
        <v/>
      </c>
      <c r="BY71" s="33"/>
      <c r="BZ71" s="33" t="str">
        <f t="shared" si="80"/>
        <v/>
      </c>
      <c r="CA71" s="33"/>
      <c r="CB71" s="34"/>
      <c r="CC71" t="str">
        <f t="shared" si="81"/>
        <v>B5</v>
      </c>
      <c r="CD71" t="str">
        <f t="shared" si="82"/>
        <v>Vancouver</v>
      </c>
      <c r="CE71">
        <f t="shared" si="83"/>
        <v>51</v>
      </c>
      <c r="CF71" s="38">
        <f>'Match Times'!K52</f>
        <v>46198</v>
      </c>
      <c r="CG71" s="434">
        <f>'Match Times'!L52</f>
        <v>46198</v>
      </c>
      <c r="CH71" t="str">
        <f t="shared" si="84"/>
        <v>Vancouver</v>
      </c>
    </row>
    <row r="72" spans="2:86" x14ac:dyDescent="0.2">
      <c r="B72" s="32">
        <f t="shared" si="85"/>
        <v>52</v>
      </c>
      <c r="C72" s="33"/>
      <c r="D72" s="33" t="str">
        <f t="shared" si="43"/>
        <v/>
      </c>
      <c r="E72" s="33"/>
      <c r="F72" s="33" t="str">
        <f t="shared" si="44"/>
        <v/>
      </c>
      <c r="G72" s="33"/>
      <c r="H72" s="33" t="str">
        <f t="shared" si="45"/>
        <v/>
      </c>
      <c r="I72" s="33"/>
      <c r="J72" s="33" t="str">
        <f t="shared" si="46"/>
        <v/>
      </c>
      <c r="K72" s="33"/>
      <c r="L72" s="33" t="str">
        <f t="shared" si="47"/>
        <v/>
      </c>
      <c r="M72" s="33"/>
      <c r="N72" s="33" t="str">
        <f t="shared" si="48"/>
        <v/>
      </c>
      <c r="O72" s="33"/>
      <c r="P72" s="33" t="str">
        <f t="shared" si="49"/>
        <v/>
      </c>
      <c r="Q72" s="33"/>
      <c r="R72" s="33" t="str">
        <f t="shared" si="50"/>
        <v/>
      </c>
      <c r="S72" s="33"/>
      <c r="T72" s="33" t="str">
        <f t="shared" si="51"/>
        <v/>
      </c>
      <c r="U72" s="33"/>
      <c r="V72" s="33" t="str">
        <f t="shared" si="52"/>
        <v/>
      </c>
      <c r="W72" s="33"/>
      <c r="X72" s="33" t="str">
        <f t="shared" si="53"/>
        <v/>
      </c>
      <c r="Y72" s="33"/>
      <c r="Z72" s="33" t="str">
        <f t="shared" si="54"/>
        <v/>
      </c>
      <c r="AA72" s="33"/>
      <c r="AB72" s="33" t="str">
        <f t="shared" si="55"/>
        <v/>
      </c>
      <c r="AC72" s="33"/>
      <c r="AD72" s="33" t="str">
        <f t="shared" si="56"/>
        <v>B6</v>
      </c>
      <c r="AE72" s="33"/>
      <c r="AF72" s="33" t="str">
        <f t="shared" si="57"/>
        <v/>
      </c>
      <c r="AG72" s="33"/>
      <c r="AH72" s="33" t="str">
        <f t="shared" si="58"/>
        <v/>
      </c>
      <c r="AI72" s="33"/>
      <c r="AJ72" s="33" t="str">
        <f t="shared" si="59"/>
        <v/>
      </c>
      <c r="AK72" s="33"/>
      <c r="AL72" s="33" t="str">
        <f t="shared" si="60"/>
        <v/>
      </c>
      <c r="AM72" s="33"/>
      <c r="AN72" s="33" t="str">
        <f t="shared" si="61"/>
        <v/>
      </c>
      <c r="AO72" s="33"/>
      <c r="AP72" s="33" t="str">
        <f t="shared" si="62"/>
        <v/>
      </c>
      <c r="AQ72" s="33"/>
      <c r="AR72" s="33" t="str">
        <f t="shared" si="63"/>
        <v/>
      </c>
      <c r="AS72" s="33"/>
      <c r="AT72" s="33" t="str">
        <f t="shared" si="64"/>
        <v/>
      </c>
      <c r="AU72" s="33"/>
      <c r="AV72" s="33" t="str">
        <f t="shared" si="65"/>
        <v/>
      </c>
      <c r="AW72" s="33"/>
      <c r="AX72" s="33" t="str">
        <f t="shared" si="66"/>
        <v/>
      </c>
      <c r="AY72" s="33"/>
      <c r="AZ72" s="33" t="str">
        <f t="shared" si="67"/>
        <v/>
      </c>
      <c r="BA72" s="33"/>
      <c r="BB72" s="33" t="str">
        <f t="shared" si="68"/>
        <v/>
      </c>
      <c r="BC72" s="33"/>
      <c r="BD72" s="33" t="str">
        <f t="shared" si="69"/>
        <v/>
      </c>
      <c r="BE72" s="33"/>
      <c r="BF72" s="33" t="str">
        <f t="shared" si="70"/>
        <v/>
      </c>
      <c r="BG72" s="33"/>
      <c r="BH72" s="33" t="str">
        <f t="shared" si="71"/>
        <v/>
      </c>
      <c r="BI72" s="33"/>
      <c r="BJ72" s="33" t="str">
        <f t="shared" si="72"/>
        <v/>
      </c>
      <c r="BK72" s="33"/>
      <c r="BL72" s="33" t="str">
        <f t="shared" si="73"/>
        <v/>
      </c>
      <c r="BM72" s="33"/>
      <c r="BN72" s="33" t="str">
        <f t="shared" si="74"/>
        <v/>
      </c>
      <c r="BO72" s="33"/>
      <c r="BP72" s="33" t="str">
        <f t="shared" si="75"/>
        <v/>
      </c>
      <c r="BQ72" s="33"/>
      <c r="BR72" s="33" t="str">
        <f t="shared" si="76"/>
        <v/>
      </c>
      <c r="BS72" s="33"/>
      <c r="BT72" s="33" t="str">
        <f t="shared" si="77"/>
        <v/>
      </c>
      <c r="BU72" s="33"/>
      <c r="BV72" s="33" t="str">
        <f t="shared" si="78"/>
        <v/>
      </c>
      <c r="BW72" s="33"/>
      <c r="BX72" s="33" t="str">
        <f t="shared" si="79"/>
        <v/>
      </c>
      <c r="BY72" s="33"/>
      <c r="BZ72" s="33" t="str">
        <f t="shared" si="80"/>
        <v/>
      </c>
      <c r="CA72" s="33"/>
      <c r="CB72" s="34"/>
      <c r="CC72" t="str">
        <f t="shared" si="81"/>
        <v>B6</v>
      </c>
      <c r="CD72" t="str">
        <f t="shared" si="82"/>
        <v>Seattle</v>
      </c>
      <c r="CE72">
        <f t="shared" si="83"/>
        <v>52</v>
      </c>
      <c r="CF72" s="38">
        <f>'Match Times'!K53</f>
        <v>46198</v>
      </c>
      <c r="CG72" s="434">
        <f>'Match Times'!L53</f>
        <v>46198</v>
      </c>
      <c r="CH72" t="str">
        <f t="shared" si="84"/>
        <v>Seattle</v>
      </c>
    </row>
    <row r="73" spans="2:86" x14ac:dyDescent="0.2">
      <c r="B73" s="32">
        <f t="shared" si="85"/>
        <v>53</v>
      </c>
      <c r="C73" s="33"/>
      <c r="D73" s="33" t="str">
        <f t="shared" si="43"/>
        <v/>
      </c>
      <c r="E73" s="33"/>
      <c r="F73" s="33" t="str">
        <f t="shared" si="44"/>
        <v/>
      </c>
      <c r="G73" s="33"/>
      <c r="H73" s="33" t="str">
        <f t="shared" si="45"/>
        <v/>
      </c>
      <c r="I73" s="33"/>
      <c r="J73" s="33" t="str">
        <f t="shared" si="46"/>
        <v/>
      </c>
      <c r="K73" s="33"/>
      <c r="L73" s="33" t="str">
        <f t="shared" si="47"/>
        <v/>
      </c>
      <c r="M73" s="33"/>
      <c r="N73" s="33" t="str">
        <f t="shared" si="48"/>
        <v/>
      </c>
      <c r="O73" s="33"/>
      <c r="P73" s="33" t="str">
        <f t="shared" si="49"/>
        <v/>
      </c>
      <c r="Q73" s="33"/>
      <c r="R73" s="33" t="str">
        <f t="shared" si="50"/>
        <v/>
      </c>
      <c r="S73" s="33"/>
      <c r="T73" s="33" t="str">
        <f t="shared" si="51"/>
        <v/>
      </c>
      <c r="U73" s="33"/>
      <c r="V73" s="33" t="str">
        <f t="shared" si="52"/>
        <v/>
      </c>
      <c r="W73" s="33"/>
      <c r="X73" s="33" t="str">
        <f t="shared" si="53"/>
        <v/>
      </c>
      <c r="Y73" s="33"/>
      <c r="Z73" s="33" t="str">
        <f t="shared" si="54"/>
        <v/>
      </c>
      <c r="AA73" s="33"/>
      <c r="AB73" s="33" t="str">
        <f t="shared" si="55"/>
        <v/>
      </c>
      <c r="AC73" s="33"/>
      <c r="AD73" s="33" t="str">
        <f t="shared" si="56"/>
        <v>A5</v>
      </c>
      <c r="AE73" s="33"/>
      <c r="AF73" s="33" t="str">
        <f t="shared" si="57"/>
        <v/>
      </c>
      <c r="AG73" s="33"/>
      <c r="AH73" s="33" t="str">
        <f t="shared" si="58"/>
        <v/>
      </c>
      <c r="AI73" s="33"/>
      <c r="AJ73" s="33" t="str">
        <f t="shared" si="59"/>
        <v/>
      </c>
      <c r="AK73" s="33"/>
      <c r="AL73" s="33" t="str">
        <f t="shared" si="60"/>
        <v/>
      </c>
      <c r="AM73" s="33"/>
      <c r="AN73" s="33" t="str">
        <f t="shared" si="61"/>
        <v/>
      </c>
      <c r="AO73" s="33"/>
      <c r="AP73" s="33" t="str">
        <f t="shared" si="62"/>
        <v/>
      </c>
      <c r="AQ73" s="33"/>
      <c r="AR73" s="33" t="str">
        <f t="shared" si="63"/>
        <v/>
      </c>
      <c r="AS73" s="33"/>
      <c r="AT73" s="33" t="str">
        <f t="shared" si="64"/>
        <v/>
      </c>
      <c r="AU73" s="33"/>
      <c r="AV73" s="33" t="str">
        <f t="shared" si="65"/>
        <v/>
      </c>
      <c r="AW73" s="33"/>
      <c r="AX73" s="33" t="str">
        <f t="shared" si="66"/>
        <v/>
      </c>
      <c r="AY73" s="33"/>
      <c r="AZ73" s="33" t="str">
        <f t="shared" si="67"/>
        <v/>
      </c>
      <c r="BA73" s="33"/>
      <c r="BB73" s="33" t="str">
        <f t="shared" si="68"/>
        <v/>
      </c>
      <c r="BC73" s="33"/>
      <c r="BD73" s="33" t="str">
        <f t="shared" si="69"/>
        <v/>
      </c>
      <c r="BE73" s="33"/>
      <c r="BF73" s="33" t="str">
        <f t="shared" si="70"/>
        <v/>
      </c>
      <c r="BG73" s="33"/>
      <c r="BH73" s="33" t="str">
        <f t="shared" si="71"/>
        <v/>
      </c>
      <c r="BI73" s="33"/>
      <c r="BJ73" s="33" t="str">
        <f t="shared" si="72"/>
        <v/>
      </c>
      <c r="BK73" s="33"/>
      <c r="BL73" s="33" t="str">
        <f t="shared" si="73"/>
        <v/>
      </c>
      <c r="BM73" s="33"/>
      <c r="BN73" s="33" t="str">
        <f t="shared" si="74"/>
        <v/>
      </c>
      <c r="BO73" s="33"/>
      <c r="BP73" s="33" t="str">
        <f t="shared" si="75"/>
        <v/>
      </c>
      <c r="BQ73" s="33"/>
      <c r="BR73" s="33" t="str">
        <f t="shared" si="76"/>
        <v/>
      </c>
      <c r="BS73" s="33"/>
      <c r="BT73" s="33" t="str">
        <f t="shared" si="77"/>
        <v/>
      </c>
      <c r="BU73" s="33"/>
      <c r="BV73" s="33" t="str">
        <f t="shared" si="78"/>
        <v/>
      </c>
      <c r="BW73" s="33"/>
      <c r="BX73" s="33" t="str">
        <f t="shared" si="79"/>
        <v/>
      </c>
      <c r="BY73" s="33"/>
      <c r="BZ73" s="33" t="str">
        <f t="shared" si="80"/>
        <v/>
      </c>
      <c r="CA73" s="33"/>
      <c r="CB73" s="34"/>
      <c r="CC73" t="str">
        <f t="shared" si="81"/>
        <v>A5</v>
      </c>
      <c r="CD73" t="str">
        <f t="shared" si="82"/>
        <v>Mexico City</v>
      </c>
      <c r="CE73">
        <f t="shared" si="83"/>
        <v>53</v>
      </c>
      <c r="CF73" s="38">
        <f>'Match Times'!K54</f>
        <v>46198.125</v>
      </c>
      <c r="CG73" s="434">
        <f>'Match Times'!L54</f>
        <v>46198.125</v>
      </c>
      <c r="CH73" t="str">
        <f t="shared" si="84"/>
        <v>Mexico City</v>
      </c>
    </row>
    <row r="74" spans="2:86" x14ac:dyDescent="0.2">
      <c r="B74" s="32">
        <f t="shared" si="85"/>
        <v>54</v>
      </c>
      <c r="C74" s="33"/>
      <c r="D74" s="33" t="str">
        <f t="shared" si="43"/>
        <v/>
      </c>
      <c r="E74" s="33"/>
      <c r="F74" s="33" t="str">
        <f t="shared" si="44"/>
        <v/>
      </c>
      <c r="G74" s="33"/>
      <c r="H74" s="33" t="str">
        <f t="shared" si="45"/>
        <v/>
      </c>
      <c r="I74" s="33"/>
      <c r="J74" s="33" t="str">
        <f t="shared" si="46"/>
        <v/>
      </c>
      <c r="K74" s="33"/>
      <c r="L74" s="33" t="str">
        <f t="shared" si="47"/>
        <v/>
      </c>
      <c r="M74" s="33"/>
      <c r="N74" s="33" t="str">
        <f t="shared" si="48"/>
        <v/>
      </c>
      <c r="O74" s="33"/>
      <c r="P74" s="33" t="str">
        <f t="shared" si="49"/>
        <v/>
      </c>
      <c r="Q74" s="33"/>
      <c r="R74" s="33" t="str">
        <f t="shared" si="50"/>
        <v/>
      </c>
      <c r="S74" s="33"/>
      <c r="T74" s="33" t="str">
        <f t="shared" si="51"/>
        <v/>
      </c>
      <c r="U74" s="33"/>
      <c r="V74" s="33" t="str">
        <f t="shared" si="52"/>
        <v/>
      </c>
      <c r="W74" s="33"/>
      <c r="X74" s="33" t="str">
        <f t="shared" si="53"/>
        <v/>
      </c>
      <c r="Y74" s="33"/>
      <c r="Z74" s="33" t="str">
        <f t="shared" si="54"/>
        <v/>
      </c>
      <c r="AA74" s="33"/>
      <c r="AB74" s="33" t="str">
        <f t="shared" si="55"/>
        <v/>
      </c>
      <c r="AC74" s="33"/>
      <c r="AD74" s="33" t="str">
        <f t="shared" si="56"/>
        <v>A6</v>
      </c>
      <c r="AE74" s="33"/>
      <c r="AF74" s="33" t="str">
        <f t="shared" si="57"/>
        <v/>
      </c>
      <c r="AG74" s="33"/>
      <c r="AH74" s="33" t="str">
        <f t="shared" si="58"/>
        <v/>
      </c>
      <c r="AI74" s="33"/>
      <c r="AJ74" s="33" t="str">
        <f t="shared" si="59"/>
        <v/>
      </c>
      <c r="AK74" s="33"/>
      <c r="AL74" s="33" t="str">
        <f t="shared" si="60"/>
        <v/>
      </c>
      <c r="AM74" s="33"/>
      <c r="AN74" s="33" t="str">
        <f t="shared" si="61"/>
        <v/>
      </c>
      <c r="AO74" s="33"/>
      <c r="AP74" s="33" t="str">
        <f t="shared" si="62"/>
        <v/>
      </c>
      <c r="AQ74" s="33"/>
      <c r="AR74" s="33" t="str">
        <f t="shared" si="63"/>
        <v/>
      </c>
      <c r="AS74" s="33"/>
      <c r="AT74" s="33" t="str">
        <f t="shared" si="64"/>
        <v/>
      </c>
      <c r="AU74" s="33"/>
      <c r="AV74" s="33" t="str">
        <f t="shared" si="65"/>
        <v/>
      </c>
      <c r="AW74" s="33"/>
      <c r="AX74" s="33" t="str">
        <f t="shared" si="66"/>
        <v/>
      </c>
      <c r="AY74" s="33"/>
      <c r="AZ74" s="33" t="str">
        <f t="shared" si="67"/>
        <v/>
      </c>
      <c r="BA74" s="33"/>
      <c r="BB74" s="33" t="str">
        <f t="shared" si="68"/>
        <v/>
      </c>
      <c r="BC74" s="33"/>
      <c r="BD74" s="33" t="str">
        <f t="shared" si="69"/>
        <v/>
      </c>
      <c r="BE74" s="33"/>
      <c r="BF74" s="33" t="str">
        <f t="shared" si="70"/>
        <v/>
      </c>
      <c r="BG74" s="33"/>
      <c r="BH74" s="33" t="str">
        <f t="shared" si="71"/>
        <v/>
      </c>
      <c r="BI74" s="33"/>
      <c r="BJ74" s="33" t="str">
        <f t="shared" si="72"/>
        <v/>
      </c>
      <c r="BK74" s="33"/>
      <c r="BL74" s="33" t="str">
        <f t="shared" si="73"/>
        <v/>
      </c>
      <c r="BM74" s="33"/>
      <c r="BN74" s="33" t="str">
        <f t="shared" si="74"/>
        <v/>
      </c>
      <c r="BO74" s="33"/>
      <c r="BP74" s="33" t="str">
        <f t="shared" si="75"/>
        <v/>
      </c>
      <c r="BQ74" s="33"/>
      <c r="BR74" s="33" t="str">
        <f t="shared" si="76"/>
        <v/>
      </c>
      <c r="BS74" s="33"/>
      <c r="BT74" s="33" t="str">
        <f t="shared" si="77"/>
        <v/>
      </c>
      <c r="BU74" s="33"/>
      <c r="BV74" s="33" t="str">
        <f t="shared" si="78"/>
        <v/>
      </c>
      <c r="BW74" s="33"/>
      <c r="BX74" s="33" t="str">
        <f t="shared" si="79"/>
        <v/>
      </c>
      <c r="BY74" s="33"/>
      <c r="BZ74" s="33" t="str">
        <f t="shared" si="80"/>
        <v/>
      </c>
      <c r="CA74" s="33"/>
      <c r="CB74" s="34"/>
      <c r="CC74" t="str">
        <f t="shared" si="81"/>
        <v>A6</v>
      </c>
      <c r="CD74" t="str">
        <f t="shared" si="82"/>
        <v>Monterrey</v>
      </c>
      <c r="CE74">
        <f t="shared" si="83"/>
        <v>54</v>
      </c>
      <c r="CF74" s="38">
        <f>'Match Times'!K55</f>
        <v>46198.125</v>
      </c>
      <c r="CG74" s="434">
        <f>'Match Times'!L55</f>
        <v>46198.125</v>
      </c>
      <c r="CH74" t="str">
        <f t="shared" si="84"/>
        <v>Monterrey</v>
      </c>
    </row>
    <row r="75" spans="2:86" x14ac:dyDescent="0.2">
      <c r="B75" s="32">
        <f t="shared" si="85"/>
        <v>55</v>
      </c>
      <c r="C75" s="33"/>
      <c r="D75" s="33" t="str">
        <f t="shared" si="43"/>
        <v/>
      </c>
      <c r="E75" s="33"/>
      <c r="F75" s="33" t="str">
        <f t="shared" si="44"/>
        <v/>
      </c>
      <c r="G75" s="33"/>
      <c r="H75" s="33" t="str">
        <f t="shared" si="45"/>
        <v/>
      </c>
      <c r="I75" s="33"/>
      <c r="J75" s="33" t="str">
        <f t="shared" si="46"/>
        <v/>
      </c>
      <c r="K75" s="33"/>
      <c r="L75" s="33" t="str">
        <f t="shared" si="47"/>
        <v/>
      </c>
      <c r="M75" s="33"/>
      <c r="N75" s="33" t="str">
        <f t="shared" si="48"/>
        <v/>
      </c>
      <c r="O75" s="33"/>
      <c r="P75" s="33" t="str">
        <f t="shared" si="49"/>
        <v/>
      </c>
      <c r="Q75" s="33"/>
      <c r="R75" s="33" t="str">
        <f t="shared" si="50"/>
        <v/>
      </c>
      <c r="S75" s="33"/>
      <c r="T75" s="33" t="str">
        <f t="shared" si="51"/>
        <v/>
      </c>
      <c r="U75" s="33"/>
      <c r="V75" s="33" t="str">
        <f t="shared" si="52"/>
        <v/>
      </c>
      <c r="W75" s="33"/>
      <c r="X75" s="33" t="str">
        <f t="shared" si="53"/>
        <v/>
      </c>
      <c r="Y75" s="33"/>
      <c r="Z75" s="33" t="str">
        <f t="shared" si="54"/>
        <v/>
      </c>
      <c r="AA75" s="33"/>
      <c r="AB75" s="33" t="str">
        <f t="shared" si="55"/>
        <v/>
      </c>
      <c r="AC75" s="33"/>
      <c r="AD75" s="33" t="str">
        <f t="shared" si="56"/>
        <v/>
      </c>
      <c r="AE75" s="33"/>
      <c r="AF75" s="33" t="str">
        <f t="shared" si="57"/>
        <v>E5</v>
      </c>
      <c r="AG75" s="33"/>
      <c r="AH75" s="33" t="str">
        <f t="shared" si="58"/>
        <v/>
      </c>
      <c r="AI75" s="33"/>
      <c r="AJ75" s="33" t="str">
        <f t="shared" si="59"/>
        <v/>
      </c>
      <c r="AK75" s="33"/>
      <c r="AL75" s="33" t="str">
        <f t="shared" si="60"/>
        <v/>
      </c>
      <c r="AM75" s="33"/>
      <c r="AN75" s="33" t="str">
        <f t="shared" si="61"/>
        <v/>
      </c>
      <c r="AO75" s="33"/>
      <c r="AP75" s="33" t="str">
        <f t="shared" si="62"/>
        <v/>
      </c>
      <c r="AQ75" s="33"/>
      <c r="AR75" s="33" t="str">
        <f t="shared" si="63"/>
        <v/>
      </c>
      <c r="AS75" s="33"/>
      <c r="AT75" s="33" t="str">
        <f t="shared" si="64"/>
        <v/>
      </c>
      <c r="AU75" s="33"/>
      <c r="AV75" s="33" t="str">
        <f t="shared" si="65"/>
        <v/>
      </c>
      <c r="AW75" s="33"/>
      <c r="AX75" s="33" t="str">
        <f t="shared" si="66"/>
        <v/>
      </c>
      <c r="AY75" s="33"/>
      <c r="AZ75" s="33" t="str">
        <f t="shared" si="67"/>
        <v/>
      </c>
      <c r="BA75" s="33"/>
      <c r="BB75" s="33" t="str">
        <f t="shared" si="68"/>
        <v/>
      </c>
      <c r="BC75" s="33"/>
      <c r="BD75" s="33" t="str">
        <f t="shared" si="69"/>
        <v/>
      </c>
      <c r="BE75" s="33"/>
      <c r="BF75" s="33" t="str">
        <f t="shared" si="70"/>
        <v/>
      </c>
      <c r="BG75" s="33"/>
      <c r="BH75" s="33" t="str">
        <f t="shared" si="71"/>
        <v/>
      </c>
      <c r="BI75" s="33"/>
      <c r="BJ75" s="33" t="str">
        <f t="shared" si="72"/>
        <v/>
      </c>
      <c r="BK75" s="33"/>
      <c r="BL75" s="33" t="str">
        <f t="shared" si="73"/>
        <v/>
      </c>
      <c r="BM75" s="33"/>
      <c r="BN75" s="33" t="str">
        <f t="shared" si="74"/>
        <v/>
      </c>
      <c r="BO75" s="33"/>
      <c r="BP75" s="33" t="str">
        <f t="shared" si="75"/>
        <v/>
      </c>
      <c r="BQ75" s="33"/>
      <c r="BR75" s="33" t="str">
        <f t="shared" si="76"/>
        <v/>
      </c>
      <c r="BS75" s="33"/>
      <c r="BT75" s="33" t="str">
        <f t="shared" si="77"/>
        <v/>
      </c>
      <c r="BU75" s="33"/>
      <c r="BV75" s="33" t="str">
        <f t="shared" si="78"/>
        <v/>
      </c>
      <c r="BW75" s="33"/>
      <c r="BX75" s="33" t="str">
        <f t="shared" si="79"/>
        <v/>
      </c>
      <c r="BY75" s="33"/>
      <c r="BZ75" s="33" t="str">
        <f t="shared" si="80"/>
        <v/>
      </c>
      <c r="CA75" s="33"/>
      <c r="CB75" s="34"/>
      <c r="CC75" t="str">
        <f t="shared" si="81"/>
        <v>E5</v>
      </c>
      <c r="CD75" t="str">
        <f t="shared" si="82"/>
        <v>Philadephia</v>
      </c>
      <c r="CE75">
        <f t="shared" si="83"/>
        <v>55</v>
      </c>
      <c r="CF75" s="38">
        <f>'Match Times'!K56</f>
        <v>46198.916666666664</v>
      </c>
      <c r="CG75" s="434">
        <f>'Match Times'!L56</f>
        <v>46198.916666666664</v>
      </c>
      <c r="CH75" t="str">
        <f t="shared" si="84"/>
        <v>Philadephia</v>
      </c>
    </row>
    <row r="76" spans="2:86" x14ac:dyDescent="0.2">
      <c r="B76" s="32">
        <f t="shared" si="85"/>
        <v>56</v>
      </c>
      <c r="C76" s="33"/>
      <c r="D76" s="33" t="str">
        <f t="shared" si="43"/>
        <v/>
      </c>
      <c r="E76" s="33"/>
      <c r="F76" s="33" t="str">
        <f t="shared" si="44"/>
        <v/>
      </c>
      <c r="G76" s="33"/>
      <c r="H76" s="33" t="str">
        <f t="shared" si="45"/>
        <v/>
      </c>
      <c r="I76" s="33"/>
      <c r="J76" s="33" t="str">
        <f t="shared" si="46"/>
        <v/>
      </c>
      <c r="K76" s="33"/>
      <c r="L76" s="33" t="str">
        <f t="shared" si="47"/>
        <v/>
      </c>
      <c r="M76" s="33"/>
      <c r="N76" s="33" t="str">
        <f t="shared" si="48"/>
        <v/>
      </c>
      <c r="O76" s="33"/>
      <c r="P76" s="33" t="str">
        <f t="shared" si="49"/>
        <v/>
      </c>
      <c r="Q76" s="33"/>
      <c r="R76" s="33" t="str">
        <f t="shared" si="50"/>
        <v/>
      </c>
      <c r="S76" s="33"/>
      <c r="T76" s="33" t="str">
        <f t="shared" si="51"/>
        <v/>
      </c>
      <c r="U76" s="33"/>
      <c r="V76" s="33" t="str">
        <f t="shared" si="52"/>
        <v/>
      </c>
      <c r="W76" s="33"/>
      <c r="X76" s="33" t="str">
        <f t="shared" si="53"/>
        <v/>
      </c>
      <c r="Y76" s="33"/>
      <c r="Z76" s="33" t="str">
        <f t="shared" si="54"/>
        <v/>
      </c>
      <c r="AA76" s="33"/>
      <c r="AB76" s="33" t="str">
        <f t="shared" si="55"/>
        <v/>
      </c>
      <c r="AC76" s="33"/>
      <c r="AD76" s="33" t="str">
        <f t="shared" si="56"/>
        <v/>
      </c>
      <c r="AE76" s="33"/>
      <c r="AF76" s="33" t="str">
        <f t="shared" si="57"/>
        <v>E6</v>
      </c>
      <c r="AG76" s="33"/>
      <c r="AH76" s="33" t="str">
        <f t="shared" si="58"/>
        <v/>
      </c>
      <c r="AI76" s="33"/>
      <c r="AJ76" s="33" t="str">
        <f t="shared" si="59"/>
        <v/>
      </c>
      <c r="AK76" s="33"/>
      <c r="AL76" s="33" t="str">
        <f t="shared" si="60"/>
        <v/>
      </c>
      <c r="AM76" s="33"/>
      <c r="AN76" s="33" t="str">
        <f t="shared" si="61"/>
        <v/>
      </c>
      <c r="AO76" s="33"/>
      <c r="AP76" s="33" t="str">
        <f t="shared" si="62"/>
        <v/>
      </c>
      <c r="AQ76" s="33"/>
      <c r="AR76" s="33" t="str">
        <f t="shared" si="63"/>
        <v/>
      </c>
      <c r="AS76" s="33"/>
      <c r="AT76" s="33" t="str">
        <f t="shared" si="64"/>
        <v/>
      </c>
      <c r="AU76" s="33"/>
      <c r="AV76" s="33" t="str">
        <f t="shared" si="65"/>
        <v/>
      </c>
      <c r="AW76" s="33"/>
      <c r="AX76" s="33" t="str">
        <f t="shared" si="66"/>
        <v/>
      </c>
      <c r="AY76" s="33"/>
      <c r="AZ76" s="33" t="str">
        <f t="shared" si="67"/>
        <v/>
      </c>
      <c r="BA76" s="33"/>
      <c r="BB76" s="33" t="str">
        <f t="shared" si="68"/>
        <v/>
      </c>
      <c r="BC76" s="33"/>
      <c r="BD76" s="33" t="str">
        <f t="shared" si="69"/>
        <v/>
      </c>
      <c r="BE76" s="33"/>
      <c r="BF76" s="33" t="str">
        <f t="shared" si="70"/>
        <v/>
      </c>
      <c r="BG76" s="33"/>
      <c r="BH76" s="33" t="str">
        <f t="shared" si="71"/>
        <v/>
      </c>
      <c r="BI76" s="33"/>
      <c r="BJ76" s="33" t="str">
        <f t="shared" si="72"/>
        <v/>
      </c>
      <c r="BK76" s="33"/>
      <c r="BL76" s="33" t="str">
        <f t="shared" si="73"/>
        <v/>
      </c>
      <c r="BM76" s="33"/>
      <c r="BN76" s="33" t="str">
        <f t="shared" si="74"/>
        <v/>
      </c>
      <c r="BO76" s="33"/>
      <c r="BP76" s="33" t="str">
        <f t="shared" si="75"/>
        <v/>
      </c>
      <c r="BQ76" s="33"/>
      <c r="BR76" s="33" t="str">
        <f t="shared" si="76"/>
        <v/>
      </c>
      <c r="BS76" s="33"/>
      <c r="BT76" s="33" t="str">
        <f t="shared" si="77"/>
        <v/>
      </c>
      <c r="BU76" s="33"/>
      <c r="BV76" s="33" t="str">
        <f t="shared" si="78"/>
        <v/>
      </c>
      <c r="BW76" s="33"/>
      <c r="BX76" s="33" t="str">
        <f t="shared" si="79"/>
        <v/>
      </c>
      <c r="BY76" s="33"/>
      <c r="BZ76" s="33" t="str">
        <f t="shared" si="80"/>
        <v/>
      </c>
      <c r="CA76" s="33"/>
      <c r="CB76" s="34"/>
      <c r="CC76" t="str">
        <f t="shared" si="81"/>
        <v>E6</v>
      </c>
      <c r="CD76" t="str">
        <f t="shared" si="82"/>
        <v>New York New Jersey</v>
      </c>
      <c r="CE76">
        <f t="shared" si="83"/>
        <v>56</v>
      </c>
      <c r="CF76" s="38">
        <f>'Match Times'!K57</f>
        <v>46198.916666666664</v>
      </c>
      <c r="CG76" s="434">
        <f>'Match Times'!L57</f>
        <v>46198.916666666664</v>
      </c>
      <c r="CH76" t="str">
        <f t="shared" si="84"/>
        <v>New York New Jersey</v>
      </c>
    </row>
    <row r="77" spans="2:86" x14ac:dyDescent="0.2">
      <c r="B77" s="32">
        <f t="shared" si="85"/>
        <v>57</v>
      </c>
      <c r="C77" s="33"/>
      <c r="D77" s="33" t="str">
        <f t="shared" si="43"/>
        <v/>
      </c>
      <c r="E77" s="33"/>
      <c r="F77" s="33" t="str">
        <f t="shared" si="44"/>
        <v/>
      </c>
      <c r="G77" s="33"/>
      <c r="H77" s="33" t="str">
        <f t="shared" si="45"/>
        <v/>
      </c>
      <c r="I77" s="33"/>
      <c r="J77" s="33" t="str">
        <f t="shared" si="46"/>
        <v/>
      </c>
      <c r="K77" s="33"/>
      <c r="L77" s="33" t="str">
        <f t="shared" si="47"/>
        <v/>
      </c>
      <c r="M77" s="33"/>
      <c r="N77" s="33" t="str">
        <f t="shared" si="48"/>
        <v/>
      </c>
      <c r="O77" s="33"/>
      <c r="P77" s="33" t="str">
        <f t="shared" si="49"/>
        <v/>
      </c>
      <c r="Q77" s="33"/>
      <c r="R77" s="33" t="str">
        <f t="shared" si="50"/>
        <v/>
      </c>
      <c r="S77" s="33"/>
      <c r="T77" s="33" t="str">
        <f t="shared" si="51"/>
        <v/>
      </c>
      <c r="U77" s="33"/>
      <c r="V77" s="33" t="str">
        <f t="shared" si="52"/>
        <v/>
      </c>
      <c r="W77" s="33"/>
      <c r="X77" s="33" t="str">
        <f t="shared" si="53"/>
        <v/>
      </c>
      <c r="Y77" s="33"/>
      <c r="Z77" s="33" t="str">
        <f t="shared" si="54"/>
        <v/>
      </c>
      <c r="AA77" s="33"/>
      <c r="AB77" s="33" t="str">
        <f t="shared" si="55"/>
        <v/>
      </c>
      <c r="AC77" s="33"/>
      <c r="AD77" s="33" t="str">
        <f t="shared" si="56"/>
        <v/>
      </c>
      <c r="AE77" s="33"/>
      <c r="AF77" s="33" t="str">
        <f t="shared" si="57"/>
        <v>F5</v>
      </c>
      <c r="AG77" s="33"/>
      <c r="AH77" s="33" t="str">
        <f t="shared" si="58"/>
        <v/>
      </c>
      <c r="AI77" s="33"/>
      <c r="AJ77" s="33" t="str">
        <f t="shared" si="59"/>
        <v/>
      </c>
      <c r="AK77" s="33"/>
      <c r="AL77" s="33" t="str">
        <f t="shared" si="60"/>
        <v/>
      </c>
      <c r="AM77" s="33"/>
      <c r="AN77" s="33" t="str">
        <f t="shared" si="61"/>
        <v/>
      </c>
      <c r="AO77" s="33"/>
      <c r="AP77" s="33" t="str">
        <f t="shared" si="62"/>
        <v/>
      </c>
      <c r="AQ77" s="33"/>
      <c r="AR77" s="33" t="str">
        <f t="shared" si="63"/>
        <v/>
      </c>
      <c r="AS77" s="33"/>
      <c r="AT77" s="33" t="str">
        <f t="shared" si="64"/>
        <v/>
      </c>
      <c r="AU77" s="33"/>
      <c r="AV77" s="33" t="str">
        <f t="shared" si="65"/>
        <v/>
      </c>
      <c r="AW77" s="33"/>
      <c r="AX77" s="33" t="str">
        <f t="shared" si="66"/>
        <v/>
      </c>
      <c r="AY77" s="33"/>
      <c r="AZ77" s="33" t="str">
        <f t="shared" si="67"/>
        <v/>
      </c>
      <c r="BA77" s="33"/>
      <c r="BB77" s="33" t="str">
        <f t="shared" si="68"/>
        <v/>
      </c>
      <c r="BC77" s="33"/>
      <c r="BD77" s="33" t="str">
        <f t="shared" si="69"/>
        <v/>
      </c>
      <c r="BE77" s="33"/>
      <c r="BF77" s="33" t="str">
        <f t="shared" si="70"/>
        <v/>
      </c>
      <c r="BG77" s="33"/>
      <c r="BH77" s="33" t="str">
        <f t="shared" si="71"/>
        <v/>
      </c>
      <c r="BI77" s="33"/>
      <c r="BJ77" s="33" t="str">
        <f t="shared" si="72"/>
        <v/>
      </c>
      <c r="BK77" s="33"/>
      <c r="BL77" s="33" t="str">
        <f t="shared" si="73"/>
        <v/>
      </c>
      <c r="BM77" s="33"/>
      <c r="BN77" s="33" t="str">
        <f t="shared" si="74"/>
        <v/>
      </c>
      <c r="BO77" s="33"/>
      <c r="BP77" s="33" t="str">
        <f t="shared" si="75"/>
        <v/>
      </c>
      <c r="BQ77" s="33"/>
      <c r="BR77" s="33" t="str">
        <f t="shared" si="76"/>
        <v/>
      </c>
      <c r="BS77" s="33"/>
      <c r="BT77" s="33" t="str">
        <f t="shared" si="77"/>
        <v/>
      </c>
      <c r="BU77" s="33"/>
      <c r="BV77" s="33" t="str">
        <f t="shared" si="78"/>
        <v/>
      </c>
      <c r="BW77" s="33"/>
      <c r="BX77" s="33" t="str">
        <f t="shared" si="79"/>
        <v/>
      </c>
      <c r="BY77" s="33"/>
      <c r="BZ77" s="33" t="str">
        <f t="shared" si="80"/>
        <v/>
      </c>
      <c r="CA77" s="33"/>
      <c r="CB77" s="34"/>
      <c r="CC77" t="str">
        <f t="shared" si="81"/>
        <v>F5</v>
      </c>
      <c r="CD77" t="str">
        <f t="shared" si="82"/>
        <v>Dallas</v>
      </c>
      <c r="CE77">
        <f t="shared" si="83"/>
        <v>57</v>
      </c>
      <c r="CF77" s="38">
        <f>'Match Times'!K58</f>
        <v>46199.041666666664</v>
      </c>
      <c r="CG77" s="434">
        <f>'Match Times'!L58</f>
        <v>46199.041666666664</v>
      </c>
      <c r="CH77" t="str">
        <f t="shared" si="84"/>
        <v>Dallas</v>
      </c>
    </row>
    <row r="78" spans="2:86" x14ac:dyDescent="0.2">
      <c r="B78" s="32">
        <f t="shared" si="85"/>
        <v>58</v>
      </c>
      <c r="C78" s="33"/>
      <c r="D78" s="33" t="str">
        <f t="shared" si="43"/>
        <v/>
      </c>
      <c r="E78" s="33"/>
      <c r="F78" s="33" t="str">
        <f t="shared" si="44"/>
        <v/>
      </c>
      <c r="G78" s="33"/>
      <c r="H78" s="33" t="str">
        <f t="shared" si="45"/>
        <v/>
      </c>
      <c r="I78" s="33"/>
      <c r="J78" s="33" t="str">
        <f t="shared" si="46"/>
        <v/>
      </c>
      <c r="K78" s="33"/>
      <c r="L78" s="33" t="str">
        <f t="shared" si="47"/>
        <v/>
      </c>
      <c r="M78" s="33"/>
      <c r="N78" s="33" t="str">
        <f t="shared" si="48"/>
        <v/>
      </c>
      <c r="O78" s="33"/>
      <c r="P78" s="33" t="str">
        <f t="shared" si="49"/>
        <v/>
      </c>
      <c r="Q78" s="33"/>
      <c r="R78" s="33" t="str">
        <f t="shared" si="50"/>
        <v/>
      </c>
      <c r="S78" s="33"/>
      <c r="T78" s="33" t="str">
        <f t="shared" si="51"/>
        <v/>
      </c>
      <c r="U78" s="33"/>
      <c r="V78" s="33" t="str">
        <f t="shared" si="52"/>
        <v/>
      </c>
      <c r="W78" s="33"/>
      <c r="X78" s="33" t="str">
        <f t="shared" si="53"/>
        <v/>
      </c>
      <c r="Y78" s="33"/>
      <c r="Z78" s="33" t="str">
        <f t="shared" si="54"/>
        <v/>
      </c>
      <c r="AA78" s="33"/>
      <c r="AB78" s="33" t="str">
        <f t="shared" si="55"/>
        <v/>
      </c>
      <c r="AC78" s="33"/>
      <c r="AD78" s="33" t="str">
        <f t="shared" si="56"/>
        <v/>
      </c>
      <c r="AE78" s="33"/>
      <c r="AF78" s="33" t="str">
        <f t="shared" si="57"/>
        <v>F6</v>
      </c>
      <c r="AG78" s="33"/>
      <c r="AH78" s="33" t="str">
        <f t="shared" si="58"/>
        <v/>
      </c>
      <c r="AI78" s="33"/>
      <c r="AJ78" s="33" t="str">
        <f t="shared" si="59"/>
        <v/>
      </c>
      <c r="AK78" s="33"/>
      <c r="AL78" s="33" t="str">
        <f t="shared" si="60"/>
        <v/>
      </c>
      <c r="AM78" s="33"/>
      <c r="AN78" s="33" t="str">
        <f t="shared" si="61"/>
        <v/>
      </c>
      <c r="AO78" s="33"/>
      <c r="AP78" s="33" t="str">
        <f t="shared" si="62"/>
        <v/>
      </c>
      <c r="AQ78" s="33"/>
      <c r="AR78" s="33" t="str">
        <f t="shared" si="63"/>
        <v/>
      </c>
      <c r="AS78" s="33"/>
      <c r="AT78" s="33" t="str">
        <f t="shared" si="64"/>
        <v/>
      </c>
      <c r="AU78" s="33"/>
      <c r="AV78" s="33" t="str">
        <f t="shared" si="65"/>
        <v/>
      </c>
      <c r="AW78" s="33"/>
      <c r="AX78" s="33" t="str">
        <f t="shared" si="66"/>
        <v/>
      </c>
      <c r="AY78" s="33"/>
      <c r="AZ78" s="33" t="str">
        <f t="shared" si="67"/>
        <v/>
      </c>
      <c r="BA78" s="33"/>
      <c r="BB78" s="33" t="str">
        <f t="shared" si="68"/>
        <v/>
      </c>
      <c r="BC78" s="33"/>
      <c r="BD78" s="33" t="str">
        <f t="shared" si="69"/>
        <v/>
      </c>
      <c r="BE78" s="33"/>
      <c r="BF78" s="33" t="str">
        <f t="shared" si="70"/>
        <v/>
      </c>
      <c r="BG78" s="33"/>
      <c r="BH78" s="33" t="str">
        <f t="shared" si="71"/>
        <v/>
      </c>
      <c r="BI78" s="33"/>
      <c r="BJ78" s="33" t="str">
        <f t="shared" si="72"/>
        <v/>
      </c>
      <c r="BK78" s="33"/>
      <c r="BL78" s="33" t="str">
        <f t="shared" si="73"/>
        <v/>
      </c>
      <c r="BM78" s="33"/>
      <c r="BN78" s="33" t="str">
        <f t="shared" si="74"/>
        <v/>
      </c>
      <c r="BO78" s="33"/>
      <c r="BP78" s="33" t="str">
        <f t="shared" si="75"/>
        <v/>
      </c>
      <c r="BQ78" s="33"/>
      <c r="BR78" s="33" t="str">
        <f t="shared" si="76"/>
        <v/>
      </c>
      <c r="BS78" s="33"/>
      <c r="BT78" s="33" t="str">
        <f t="shared" si="77"/>
        <v/>
      </c>
      <c r="BU78" s="33"/>
      <c r="BV78" s="33" t="str">
        <f t="shared" si="78"/>
        <v/>
      </c>
      <c r="BW78" s="33"/>
      <c r="BX78" s="33" t="str">
        <f t="shared" si="79"/>
        <v/>
      </c>
      <c r="BY78" s="33"/>
      <c r="BZ78" s="33" t="str">
        <f t="shared" si="80"/>
        <v/>
      </c>
      <c r="CA78" s="33"/>
      <c r="CB78" s="34"/>
      <c r="CC78" t="str">
        <f t="shared" si="81"/>
        <v>F6</v>
      </c>
      <c r="CD78" t="str">
        <f t="shared" si="82"/>
        <v>Kansas City</v>
      </c>
      <c r="CE78">
        <f t="shared" si="83"/>
        <v>58</v>
      </c>
      <c r="CF78" s="38">
        <f>'Match Times'!K59</f>
        <v>46199.041666666664</v>
      </c>
      <c r="CG78" s="434">
        <f>'Match Times'!L59</f>
        <v>46199.041666666664</v>
      </c>
      <c r="CH78" t="str">
        <f t="shared" si="84"/>
        <v>Kansas City</v>
      </c>
    </row>
    <row r="79" spans="2:86" x14ac:dyDescent="0.2">
      <c r="B79" s="32">
        <f t="shared" si="85"/>
        <v>59</v>
      </c>
      <c r="C79" s="33"/>
      <c r="D79" s="33" t="str">
        <f t="shared" si="43"/>
        <v/>
      </c>
      <c r="E79" s="33"/>
      <c r="F79" s="33" t="str">
        <f t="shared" si="44"/>
        <v/>
      </c>
      <c r="G79" s="33"/>
      <c r="H79" s="33" t="str">
        <f t="shared" si="45"/>
        <v/>
      </c>
      <c r="I79" s="33"/>
      <c r="J79" s="33" t="str">
        <f t="shared" si="46"/>
        <v/>
      </c>
      <c r="K79" s="33"/>
      <c r="L79" s="33" t="str">
        <f t="shared" si="47"/>
        <v/>
      </c>
      <c r="M79" s="33"/>
      <c r="N79" s="33" t="str">
        <f t="shared" si="48"/>
        <v/>
      </c>
      <c r="O79" s="33"/>
      <c r="P79" s="33" t="str">
        <f t="shared" si="49"/>
        <v/>
      </c>
      <c r="Q79" s="33"/>
      <c r="R79" s="33" t="str">
        <f t="shared" si="50"/>
        <v/>
      </c>
      <c r="S79" s="33"/>
      <c r="T79" s="33" t="str">
        <f t="shared" si="51"/>
        <v/>
      </c>
      <c r="U79" s="33"/>
      <c r="V79" s="33" t="str">
        <f t="shared" si="52"/>
        <v/>
      </c>
      <c r="W79" s="33"/>
      <c r="X79" s="33" t="str">
        <f t="shared" si="53"/>
        <v/>
      </c>
      <c r="Y79" s="33"/>
      <c r="Z79" s="33" t="str">
        <f t="shared" si="54"/>
        <v/>
      </c>
      <c r="AA79" s="33"/>
      <c r="AB79" s="33" t="str">
        <f t="shared" si="55"/>
        <v/>
      </c>
      <c r="AC79" s="33"/>
      <c r="AD79" s="33" t="str">
        <f t="shared" si="56"/>
        <v/>
      </c>
      <c r="AE79" s="33"/>
      <c r="AF79" s="33" t="str">
        <f t="shared" si="57"/>
        <v>D5</v>
      </c>
      <c r="AG79" s="33"/>
      <c r="AH79" s="33" t="str">
        <f t="shared" si="58"/>
        <v/>
      </c>
      <c r="AI79" s="33"/>
      <c r="AJ79" s="33" t="str">
        <f t="shared" si="59"/>
        <v/>
      </c>
      <c r="AK79" s="33"/>
      <c r="AL79" s="33" t="str">
        <f t="shared" si="60"/>
        <v/>
      </c>
      <c r="AM79" s="33"/>
      <c r="AN79" s="33" t="str">
        <f t="shared" si="61"/>
        <v/>
      </c>
      <c r="AO79" s="33"/>
      <c r="AP79" s="33" t="str">
        <f t="shared" si="62"/>
        <v/>
      </c>
      <c r="AQ79" s="33"/>
      <c r="AR79" s="33" t="str">
        <f t="shared" si="63"/>
        <v/>
      </c>
      <c r="AS79" s="33"/>
      <c r="AT79" s="33" t="str">
        <f t="shared" si="64"/>
        <v/>
      </c>
      <c r="AU79" s="33"/>
      <c r="AV79" s="33" t="str">
        <f t="shared" si="65"/>
        <v/>
      </c>
      <c r="AW79" s="33"/>
      <c r="AX79" s="33" t="str">
        <f t="shared" si="66"/>
        <v/>
      </c>
      <c r="AY79" s="33"/>
      <c r="AZ79" s="33" t="str">
        <f t="shared" si="67"/>
        <v/>
      </c>
      <c r="BA79" s="33"/>
      <c r="BB79" s="33" t="str">
        <f t="shared" si="68"/>
        <v/>
      </c>
      <c r="BC79" s="33"/>
      <c r="BD79" s="33" t="str">
        <f t="shared" si="69"/>
        <v/>
      </c>
      <c r="BE79" s="33"/>
      <c r="BF79" s="33" t="str">
        <f t="shared" si="70"/>
        <v/>
      </c>
      <c r="BG79" s="33"/>
      <c r="BH79" s="33" t="str">
        <f t="shared" si="71"/>
        <v/>
      </c>
      <c r="BI79" s="33"/>
      <c r="BJ79" s="33" t="str">
        <f t="shared" si="72"/>
        <v/>
      </c>
      <c r="BK79" s="33"/>
      <c r="BL79" s="33" t="str">
        <f t="shared" si="73"/>
        <v/>
      </c>
      <c r="BM79" s="33"/>
      <c r="BN79" s="33" t="str">
        <f t="shared" si="74"/>
        <v/>
      </c>
      <c r="BO79" s="33"/>
      <c r="BP79" s="33" t="str">
        <f t="shared" si="75"/>
        <v/>
      </c>
      <c r="BQ79" s="33"/>
      <c r="BR79" s="33" t="str">
        <f t="shared" si="76"/>
        <v/>
      </c>
      <c r="BS79" s="33"/>
      <c r="BT79" s="33" t="str">
        <f t="shared" si="77"/>
        <v/>
      </c>
      <c r="BU79" s="33"/>
      <c r="BV79" s="33" t="str">
        <f t="shared" si="78"/>
        <v/>
      </c>
      <c r="BW79" s="33"/>
      <c r="BX79" s="33" t="str">
        <f t="shared" si="79"/>
        <v/>
      </c>
      <c r="BY79" s="33"/>
      <c r="BZ79" s="33" t="str">
        <f t="shared" si="80"/>
        <v/>
      </c>
      <c r="CA79" s="33"/>
      <c r="CB79" s="34"/>
      <c r="CC79" t="str">
        <f t="shared" si="81"/>
        <v>D5</v>
      </c>
      <c r="CD79" t="str">
        <f t="shared" si="82"/>
        <v>Los Angeles</v>
      </c>
      <c r="CE79">
        <f t="shared" si="83"/>
        <v>59</v>
      </c>
      <c r="CF79" s="38">
        <f>'Match Times'!K60</f>
        <v>46199.25</v>
      </c>
      <c r="CG79" s="434">
        <f>'Match Times'!L60</f>
        <v>46199.25</v>
      </c>
      <c r="CH79" t="str">
        <f t="shared" si="84"/>
        <v>Los Angeles</v>
      </c>
    </row>
    <row r="80" spans="2:86" x14ac:dyDescent="0.2">
      <c r="B80" s="32">
        <f t="shared" si="85"/>
        <v>60</v>
      </c>
      <c r="C80" s="33"/>
      <c r="D80" s="33" t="str">
        <f t="shared" si="43"/>
        <v/>
      </c>
      <c r="E80" s="33"/>
      <c r="F80" s="33" t="str">
        <f t="shared" si="44"/>
        <v/>
      </c>
      <c r="G80" s="33"/>
      <c r="H80" s="33" t="str">
        <f t="shared" si="45"/>
        <v/>
      </c>
      <c r="I80" s="33"/>
      <c r="J80" s="33" t="str">
        <f t="shared" si="46"/>
        <v/>
      </c>
      <c r="K80" s="33"/>
      <c r="L80" s="33" t="str">
        <f t="shared" si="47"/>
        <v/>
      </c>
      <c r="M80" s="33"/>
      <c r="N80" s="33" t="str">
        <f t="shared" si="48"/>
        <v/>
      </c>
      <c r="O80" s="33"/>
      <c r="P80" s="33" t="str">
        <f t="shared" si="49"/>
        <v/>
      </c>
      <c r="Q80" s="33"/>
      <c r="R80" s="33" t="str">
        <f t="shared" si="50"/>
        <v/>
      </c>
      <c r="S80" s="33"/>
      <c r="T80" s="33" t="str">
        <f t="shared" si="51"/>
        <v/>
      </c>
      <c r="U80" s="33"/>
      <c r="V80" s="33" t="str">
        <f t="shared" si="52"/>
        <v/>
      </c>
      <c r="W80" s="33"/>
      <c r="X80" s="33" t="str">
        <f t="shared" si="53"/>
        <v/>
      </c>
      <c r="Y80" s="33"/>
      <c r="Z80" s="33" t="str">
        <f t="shared" si="54"/>
        <v/>
      </c>
      <c r="AA80" s="33"/>
      <c r="AB80" s="33" t="str">
        <f t="shared" si="55"/>
        <v/>
      </c>
      <c r="AC80" s="33"/>
      <c r="AD80" s="33" t="str">
        <f t="shared" si="56"/>
        <v/>
      </c>
      <c r="AE80" s="33"/>
      <c r="AF80" s="33" t="str">
        <f t="shared" si="57"/>
        <v>D6</v>
      </c>
      <c r="AG80" s="33"/>
      <c r="AH80" s="33" t="str">
        <f t="shared" si="58"/>
        <v/>
      </c>
      <c r="AI80" s="33"/>
      <c r="AJ80" s="33" t="str">
        <f t="shared" si="59"/>
        <v/>
      </c>
      <c r="AK80" s="33"/>
      <c r="AL80" s="33" t="str">
        <f t="shared" si="60"/>
        <v/>
      </c>
      <c r="AM80" s="33"/>
      <c r="AN80" s="33" t="str">
        <f t="shared" si="61"/>
        <v/>
      </c>
      <c r="AO80" s="33"/>
      <c r="AP80" s="33" t="str">
        <f t="shared" si="62"/>
        <v/>
      </c>
      <c r="AQ80" s="33"/>
      <c r="AR80" s="33" t="str">
        <f t="shared" si="63"/>
        <v/>
      </c>
      <c r="AS80" s="33"/>
      <c r="AT80" s="33" t="str">
        <f t="shared" si="64"/>
        <v/>
      </c>
      <c r="AU80" s="33"/>
      <c r="AV80" s="33" t="str">
        <f t="shared" si="65"/>
        <v/>
      </c>
      <c r="AW80" s="33"/>
      <c r="AX80" s="33" t="str">
        <f t="shared" si="66"/>
        <v/>
      </c>
      <c r="AY80" s="33"/>
      <c r="AZ80" s="33" t="str">
        <f t="shared" si="67"/>
        <v/>
      </c>
      <c r="BA80" s="33"/>
      <c r="BB80" s="33" t="str">
        <f t="shared" si="68"/>
        <v/>
      </c>
      <c r="BC80" s="33"/>
      <c r="BD80" s="33" t="str">
        <f t="shared" si="69"/>
        <v/>
      </c>
      <c r="BE80" s="33"/>
      <c r="BF80" s="33" t="str">
        <f t="shared" si="70"/>
        <v/>
      </c>
      <c r="BG80" s="33"/>
      <c r="BH80" s="33" t="str">
        <f t="shared" si="71"/>
        <v/>
      </c>
      <c r="BI80" s="33"/>
      <c r="BJ80" s="33" t="str">
        <f t="shared" si="72"/>
        <v/>
      </c>
      <c r="BK80" s="33"/>
      <c r="BL80" s="33" t="str">
        <f t="shared" si="73"/>
        <v/>
      </c>
      <c r="BM80" s="33"/>
      <c r="BN80" s="33" t="str">
        <f t="shared" si="74"/>
        <v/>
      </c>
      <c r="BO80" s="33"/>
      <c r="BP80" s="33" t="str">
        <f t="shared" si="75"/>
        <v/>
      </c>
      <c r="BQ80" s="33"/>
      <c r="BR80" s="33" t="str">
        <f t="shared" si="76"/>
        <v/>
      </c>
      <c r="BS80" s="33"/>
      <c r="BT80" s="33" t="str">
        <f t="shared" si="77"/>
        <v/>
      </c>
      <c r="BU80" s="33"/>
      <c r="BV80" s="33" t="str">
        <f t="shared" si="78"/>
        <v/>
      </c>
      <c r="BW80" s="33"/>
      <c r="BX80" s="33" t="str">
        <f t="shared" si="79"/>
        <v/>
      </c>
      <c r="BY80" s="33"/>
      <c r="BZ80" s="33" t="str">
        <f t="shared" si="80"/>
        <v/>
      </c>
      <c r="CA80" s="33"/>
      <c r="CB80" s="34"/>
      <c r="CC80" t="str">
        <f t="shared" si="81"/>
        <v>D6</v>
      </c>
      <c r="CD80" t="str">
        <f t="shared" si="82"/>
        <v>San Francisco Bay Area</v>
      </c>
      <c r="CE80">
        <f t="shared" si="83"/>
        <v>60</v>
      </c>
      <c r="CF80" s="38">
        <f>'Match Times'!K61</f>
        <v>46199.25</v>
      </c>
      <c r="CG80" s="434">
        <f>'Match Times'!L61</f>
        <v>46199.25</v>
      </c>
      <c r="CH80" t="str">
        <f t="shared" si="84"/>
        <v>San Francisco Bay Area</v>
      </c>
    </row>
    <row r="81" spans="2:86" x14ac:dyDescent="0.2">
      <c r="B81" s="32">
        <f t="shared" si="85"/>
        <v>61</v>
      </c>
      <c r="C81" s="33"/>
      <c r="D81" s="33" t="str">
        <f t="shared" si="43"/>
        <v/>
      </c>
      <c r="E81" s="33"/>
      <c r="F81" s="33" t="str">
        <f t="shared" si="44"/>
        <v/>
      </c>
      <c r="G81" s="33"/>
      <c r="H81" s="33" t="str">
        <f t="shared" si="45"/>
        <v/>
      </c>
      <c r="I81" s="33"/>
      <c r="J81" s="33" t="str">
        <f t="shared" si="46"/>
        <v/>
      </c>
      <c r="K81" s="33"/>
      <c r="L81" s="33" t="str">
        <f t="shared" si="47"/>
        <v/>
      </c>
      <c r="M81" s="33"/>
      <c r="N81" s="33" t="str">
        <f t="shared" si="48"/>
        <v/>
      </c>
      <c r="O81" s="33"/>
      <c r="P81" s="33" t="str">
        <f t="shared" si="49"/>
        <v/>
      </c>
      <c r="Q81" s="33"/>
      <c r="R81" s="33" t="str">
        <f t="shared" si="50"/>
        <v/>
      </c>
      <c r="S81" s="33"/>
      <c r="T81" s="33" t="str">
        <f t="shared" si="51"/>
        <v/>
      </c>
      <c r="U81" s="33"/>
      <c r="V81" s="33" t="str">
        <f t="shared" si="52"/>
        <v/>
      </c>
      <c r="W81" s="33"/>
      <c r="X81" s="33" t="str">
        <f t="shared" si="53"/>
        <v/>
      </c>
      <c r="Y81" s="33"/>
      <c r="Z81" s="33" t="str">
        <f t="shared" si="54"/>
        <v/>
      </c>
      <c r="AA81" s="33"/>
      <c r="AB81" s="33" t="str">
        <f t="shared" si="55"/>
        <v/>
      </c>
      <c r="AC81" s="33"/>
      <c r="AD81" s="33" t="str">
        <f t="shared" si="56"/>
        <v/>
      </c>
      <c r="AE81" s="33"/>
      <c r="AF81" s="33" t="str">
        <f t="shared" si="57"/>
        <v/>
      </c>
      <c r="AG81" s="33"/>
      <c r="AH81" s="33" t="str">
        <f t="shared" si="58"/>
        <v>I5</v>
      </c>
      <c r="AI81" s="33"/>
      <c r="AJ81" s="33" t="str">
        <f t="shared" si="59"/>
        <v/>
      </c>
      <c r="AK81" s="33"/>
      <c r="AL81" s="33" t="str">
        <f t="shared" si="60"/>
        <v/>
      </c>
      <c r="AM81" s="33"/>
      <c r="AN81" s="33" t="str">
        <f t="shared" si="61"/>
        <v/>
      </c>
      <c r="AO81" s="33"/>
      <c r="AP81" s="33" t="str">
        <f t="shared" si="62"/>
        <v/>
      </c>
      <c r="AQ81" s="33"/>
      <c r="AR81" s="33" t="str">
        <f t="shared" si="63"/>
        <v/>
      </c>
      <c r="AS81" s="33"/>
      <c r="AT81" s="33" t="str">
        <f t="shared" si="64"/>
        <v/>
      </c>
      <c r="AU81" s="33"/>
      <c r="AV81" s="33" t="str">
        <f t="shared" si="65"/>
        <v/>
      </c>
      <c r="AW81" s="33"/>
      <c r="AX81" s="33" t="str">
        <f t="shared" si="66"/>
        <v/>
      </c>
      <c r="AY81" s="33"/>
      <c r="AZ81" s="33" t="str">
        <f t="shared" si="67"/>
        <v/>
      </c>
      <c r="BA81" s="33"/>
      <c r="BB81" s="33" t="str">
        <f t="shared" si="68"/>
        <v/>
      </c>
      <c r="BC81" s="33"/>
      <c r="BD81" s="33" t="str">
        <f t="shared" si="69"/>
        <v/>
      </c>
      <c r="BE81" s="33"/>
      <c r="BF81" s="33" t="str">
        <f t="shared" si="70"/>
        <v/>
      </c>
      <c r="BG81" s="33"/>
      <c r="BH81" s="33" t="str">
        <f t="shared" si="71"/>
        <v/>
      </c>
      <c r="BI81" s="33"/>
      <c r="BJ81" s="33" t="str">
        <f t="shared" si="72"/>
        <v/>
      </c>
      <c r="BK81" s="33"/>
      <c r="BL81" s="33" t="str">
        <f t="shared" si="73"/>
        <v/>
      </c>
      <c r="BM81" s="33"/>
      <c r="BN81" s="33" t="str">
        <f t="shared" si="74"/>
        <v/>
      </c>
      <c r="BO81" s="33"/>
      <c r="BP81" s="33" t="str">
        <f t="shared" si="75"/>
        <v/>
      </c>
      <c r="BQ81" s="33"/>
      <c r="BR81" s="33" t="str">
        <f t="shared" si="76"/>
        <v/>
      </c>
      <c r="BS81" s="33"/>
      <c r="BT81" s="33" t="str">
        <f t="shared" si="77"/>
        <v/>
      </c>
      <c r="BU81" s="33"/>
      <c r="BV81" s="33" t="str">
        <f t="shared" si="78"/>
        <v/>
      </c>
      <c r="BW81" s="33"/>
      <c r="BX81" s="33" t="str">
        <f t="shared" si="79"/>
        <v/>
      </c>
      <c r="BY81" s="33"/>
      <c r="BZ81" s="33" t="str">
        <f t="shared" si="80"/>
        <v/>
      </c>
      <c r="CA81" s="33"/>
      <c r="CB81" s="34"/>
      <c r="CC81" t="str">
        <f t="shared" si="81"/>
        <v>I5</v>
      </c>
      <c r="CD81" t="str">
        <f t="shared" si="82"/>
        <v>Boston</v>
      </c>
      <c r="CE81">
        <f t="shared" si="83"/>
        <v>61</v>
      </c>
      <c r="CF81" s="38">
        <f>'Match Times'!K62</f>
        <v>46199.875</v>
      </c>
      <c r="CG81" s="434">
        <f>'Match Times'!L62</f>
        <v>46199.875</v>
      </c>
      <c r="CH81" t="str">
        <f t="shared" si="84"/>
        <v>Boston</v>
      </c>
    </row>
    <row r="82" spans="2:86" x14ac:dyDescent="0.2">
      <c r="B82" s="32">
        <f t="shared" si="85"/>
        <v>62</v>
      </c>
      <c r="C82" s="33"/>
      <c r="D82" s="33" t="str">
        <f t="shared" si="43"/>
        <v/>
      </c>
      <c r="E82" s="33"/>
      <c r="F82" s="33" t="str">
        <f t="shared" si="44"/>
        <v/>
      </c>
      <c r="G82" s="33"/>
      <c r="H82" s="33" t="str">
        <f t="shared" si="45"/>
        <v/>
      </c>
      <c r="I82" s="33"/>
      <c r="J82" s="33" t="str">
        <f t="shared" si="46"/>
        <v/>
      </c>
      <c r="K82" s="33"/>
      <c r="L82" s="33" t="str">
        <f t="shared" si="47"/>
        <v/>
      </c>
      <c r="M82" s="33"/>
      <c r="N82" s="33" t="str">
        <f t="shared" si="48"/>
        <v/>
      </c>
      <c r="O82" s="33"/>
      <c r="P82" s="33" t="str">
        <f t="shared" si="49"/>
        <v/>
      </c>
      <c r="Q82" s="33"/>
      <c r="R82" s="33" t="str">
        <f t="shared" si="50"/>
        <v/>
      </c>
      <c r="S82" s="33"/>
      <c r="T82" s="33" t="str">
        <f t="shared" si="51"/>
        <v/>
      </c>
      <c r="U82" s="33"/>
      <c r="V82" s="33" t="str">
        <f t="shared" si="52"/>
        <v/>
      </c>
      <c r="W82" s="33"/>
      <c r="X82" s="33" t="str">
        <f t="shared" si="53"/>
        <v/>
      </c>
      <c r="Y82" s="33"/>
      <c r="Z82" s="33" t="str">
        <f t="shared" si="54"/>
        <v/>
      </c>
      <c r="AA82" s="33"/>
      <c r="AB82" s="33" t="str">
        <f t="shared" si="55"/>
        <v/>
      </c>
      <c r="AC82" s="33"/>
      <c r="AD82" s="33" t="str">
        <f t="shared" si="56"/>
        <v/>
      </c>
      <c r="AE82" s="33"/>
      <c r="AF82" s="33" t="str">
        <f t="shared" si="57"/>
        <v/>
      </c>
      <c r="AG82" s="33"/>
      <c r="AH82" s="33" t="str">
        <f t="shared" si="58"/>
        <v>I6</v>
      </c>
      <c r="AI82" s="33"/>
      <c r="AJ82" s="33" t="str">
        <f t="shared" si="59"/>
        <v/>
      </c>
      <c r="AK82" s="33"/>
      <c r="AL82" s="33" t="str">
        <f t="shared" si="60"/>
        <v/>
      </c>
      <c r="AM82" s="33"/>
      <c r="AN82" s="33" t="str">
        <f t="shared" si="61"/>
        <v/>
      </c>
      <c r="AO82" s="33"/>
      <c r="AP82" s="33" t="str">
        <f t="shared" si="62"/>
        <v/>
      </c>
      <c r="AQ82" s="33"/>
      <c r="AR82" s="33" t="str">
        <f t="shared" si="63"/>
        <v/>
      </c>
      <c r="AS82" s="33"/>
      <c r="AT82" s="33" t="str">
        <f t="shared" si="64"/>
        <v/>
      </c>
      <c r="AU82" s="33"/>
      <c r="AV82" s="33" t="str">
        <f t="shared" si="65"/>
        <v/>
      </c>
      <c r="AW82" s="33"/>
      <c r="AX82" s="33" t="str">
        <f t="shared" si="66"/>
        <v/>
      </c>
      <c r="AY82" s="33"/>
      <c r="AZ82" s="33" t="str">
        <f t="shared" si="67"/>
        <v/>
      </c>
      <c r="BA82" s="33"/>
      <c r="BB82" s="33" t="str">
        <f t="shared" si="68"/>
        <v/>
      </c>
      <c r="BC82" s="33"/>
      <c r="BD82" s="33" t="str">
        <f t="shared" si="69"/>
        <v/>
      </c>
      <c r="BE82" s="33"/>
      <c r="BF82" s="33" t="str">
        <f t="shared" si="70"/>
        <v/>
      </c>
      <c r="BG82" s="33"/>
      <c r="BH82" s="33" t="str">
        <f t="shared" si="71"/>
        <v/>
      </c>
      <c r="BI82" s="33"/>
      <c r="BJ82" s="33" t="str">
        <f t="shared" si="72"/>
        <v/>
      </c>
      <c r="BK82" s="33"/>
      <c r="BL82" s="33" t="str">
        <f t="shared" si="73"/>
        <v/>
      </c>
      <c r="BM82" s="33"/>
      <c r="BN82" s="33" t="str">
        <f t="shared" si="74"/>
        <v/>
      </c>
      <c r="BO82" s="33"/>
      <c r="BP82" s="33" t="str">
        <f t="shared" si="75"/>
        <v/>
      </c>
      <c r="BQ82" s="33"/>
      <c r="BR82" s="33" t="str">
        <f t="shared" si="76"/>
        <v/>
      </c>
      <c r="BS82" s="33"/>
      <c r="BT82" s="33" t="str">
        <f t="shared" si="77"/>
        <v/>
      </c>
      <c r="BU82" s="33"/>
      <c r="BV82" s="33" t="str">
        <f t="shared" si="78"/>
        <v/>
      </c>
      <c r="BW82" s="33"/>
      <c r="BX82" s="33" t="str">
        <f t="shared" si="79"/>
        <v/>
      </c>
      <c r="BY82" s="33"/>
      <c r="BZ82" s="33" t="str">
        <f t="shared" si="80"/>
        <v/>
      </c>
      <c r="CA82" s="33"/>
      <c r="CB82" s="34"/>
      <c r="CC82" t="str">
        <f t="shared" si="81"/>
        <v>I6</v>
      </c>
      <c r="CD82" t="str">
        <f t="shared" si="82"/>
        <v>Toronto</v>
      </c>
      <c r="CE82">
        <f t="shared" si="83"/>
        <v>62</v>
      </c>
      <c r="CF82" s="38">
        <f>'Match Times'!K63</f>
        <v>46199.875</v>
      </c>
      <c r="CG82" s="434">
        <f>'Match Times'!L63</f>
        <v>46199.875</v>
      </c>
      <c r="CH82" t="str">
        <f t="shared" si="84"/>
        <v>Toronto</v>
      </c>
    </row>
    <row r="83" spans="2:86" x14ac:dyDescent="0.2">
      <c r="B83" s="32">
        <f t="shared" si="85"/>
        <v>63</v>
      </c>
      <c r="C83" s="33"/>
      <c r="D83" s="33" t="str">
        <f t="shared" si="43"/>
        <v/>
      </c>
      <c r="E83" s="33"/>
      <c r="F83" s="33" t="str">
        <f t="shared" si="44"/>
        <v/>
      </c>
      <c r="G83" s="33"/>
      <c r="H83" s="33" t="str">
        <f t="shared" si="45"/>
        <v/>
      </c>
      <c r="I83" s="33"/>
      <c r="J83" s="33" t="str">
        <f t="shared" si="46"/>
        <v/>
      </c>
      <c r="K83" s="33"/>
      <c r="L83" s="33" t="str">
        <f t="shared" si="47"/>
        <v/>
      </c>
      <c r="M83" s="33"/>
      <c r="N83" s="33" t="str">
        <f t="shared" si="48"/>
        <v/>
      </c>
      <c r="O83" s="33"/>
      <c r="P83" s="33" t="str">
        <f t="shared" si="49"/>
        <v/>
      </c>
      <c r="Q83" s="33"/>
      <c r="R83" s="33" t="str">
        <f t="shared" si="50"/>
        <v/>
      </c>
      <c r="S83" s="33"/>
      <c r="T83" s="33" t="str">
        <f t="shared" si="51"/>
        <v/>
      </c>
      <c r="U83" s="33"/>
      <c r="V83" s="33" t="str">
        <f t="shared" si="52"/>
        <v/>
      </c>
      <c r="W83" s="33"/>
      <c r="X83" s="33" t="str">
        <f t="shared" si="53"/>
        <v/>
      </c>
      <c r="Y83" s="33"/>
      <c r="Z83" s="33" t="str">
        <f t="shared" si="54"/>
        <v/>
      </c>
      <c r="AA83" s="33"/>
      <c r="AB83" s="33" t="str">
        <f t="shared" si="55"/>
        <v/>
      </c>
      <c r="AC83" s="33"/>
      <c r="AD83" s="33" t="str">
        <f t="shared" si="56"/>
        <v/>
      </c>
      <c r="AE83" s="33"/>
      <c r="AF83" s="33" t="str">
        <f t="shared" si="57"/>
        <v/>
      </c>
      <c r="AG83" s="33"/>
      <c r="AH83" s="33" t="str">
        <f t="shared" si="58"/>
        <v>G5</v>
      </c>
      <c r="AI83" s="33"/>
      <c r="AJ83" s="33" t="str">
        <f t="shared" si="59"/>
        <v/>
      </c>
      <c r="AK83" s="33"/>
      <c r="AL83" s="33" t="str">
        <f t="shared" si="60"/>
        <v/>
      </c>
      <c r="AM83" s="33"/>
      <c r="AN83" s="33" t="str">
        <f t="shared" si="61"/>
        <v/>
      </c>
      <c r="AO83" s="33"/>
      <c r="AP83" s="33" t="str">
        <f t="shared" si="62"/>
        <v/>
      </c>
      <c r="AQ83" s="33"/>
      <c r="AR83" s="33" t="str">
        <f t="shared" si="63"/>
        <v/>
      </c>
      <c r="AS83" s="33"/>
      <c r="AT83" s="33" t="str">
        <f t="shared" si="64"/>
        <v/>
      </c>
      <c r="AU83" s="33"/>
      <c r="AV83" s="33" t="str">
        <f t="shared" si="65"/>
        <v/>
      </c>
      <c r="AW83" s="33"/>
      <c r="AX83" s="33" t="str">
        <f t="shared" si="66"/>
        <v/>
      </c>
      <c r="AY83" s="33"/>
      <c r="AZ83" s="33" t="str">
        <f t="shared" si="67"/>
        <v/>
      </c>
      <c r="BA83" s="33"/>
      <c r="BB83" s="33" t="str">
        <f t="shared" si="68"/>
        <v/>
      </c>
      <c r="BC83" s="33"/>
      <c r="BD83" s="33" t="str">
        <f t="shared" si="69"/>
        <v/>
      </c>
      <c r="BE83" s="33"/>
      <c r="BF83" s="33" t="str">
        <f t="shared" si="70"/>
        <v/>
      </c>
      <c r="BG83" s="33"/>
      <c r="BH83" s="33" t="str">
        <f t="shared" si="71"/>
        <v/>
      </c>
      <c r="BI83" s="33"/>
      <c r="BJ83" s="33" t="str">
        <f t="shared" si="72"/>
        <v/>
      </c>
      <c r="BK83" s="33"/>
      <c r="BL83" s="33" t="str">
        <f t="shared" si="73"/>
        <v/>
      </c>
      <c r="BM83" s="33"/>
      <c r="BN83" s="33" t="str">
        <f t="shared" si="74"/>
        <v/>
      </c>
      <c r="BO83" s="33"/>
      <c r="BP83" s="33" t="str">
        <f t="shared" si="75"/>
        <v/>
      </c>
      <c r="BQ83" s="33"/>
      <c r="BR83" s="33" t="str">
        <f t="shared" si="76"/>
        <v/>
      </c>
      <c r="BS83" s="33"/>
      <c r="BT83" s="33" t="str">
        <f t="shared" si="77"/>
        <v/>
      </c>
      <c r="BU83" s="33"/>
      <c r="BV83" s="33" t="str">
        <f t="shared" si="78"/>
        <v/>
      </c>
      <c r="BW83" s="33"/>
      <c r="BX83" s="33" t="str">
        <f t="shared" si="79"/>
        <v/>
      </c>
      <c r="BY83" s="33"/>
      <c r="BZ83" s="33" t="str">
        <f t="shared" si="80"/>
        <v/>
      </c>
      <c r="CA83" s="33"/>
      <c r="CB83" s="34"/>
      <c r="CC83" t="str">
        <f t="shared" si="81"/>
        <v>G5</v>
      </c>
      <c r="CD83" t="str">
        <f t="shared" si="82"/>
        <v>Seattle</v>
      </c>
      <c r="CE83">
        <f t="shared" si="83"/>
        <v>63</v>
      </c>
      <c r="CF83" s="38">
        <f>'Match Times'!K64</f>
        <v>46200.208333333336</v>
      </c>
      <c r="CG83" s="434">
        <f>'Match Times'!L64</f>
        <v>46200.208333333336</v>
      </c>
      <c r="CH83" t="str">
        <f t="shared" si="84"/>
        <v>Seattle</v>
      </c>
    </row>
    <row r="84" spans="2:86" x14ac:dyDescent="0.2">
      <c r="B84" s="32">
        <f t="shared" si="85"/>
        <v>64</v>
      </c>
      <c r="C84" s="33"/>
      <c r="D84" s="33" t="str">
        <f t="shared" si="43"/>
        <v/>
      </c>
      <c r="E84" s="33"/>
      <c r="F84" s="33" t="str">
        <f t="shared" si="44"/>
        <v/>
      </c>
      <c r="G84" s="33"/>
      <c r="H84" s="33" t="str">
        <f t="shared" si="45"/>
        <v/>
      </c>
      <c r="I84" s="33"/>
      <c r="J84" s="33" t="str">
        <f t="shared" si="46"/>
        <v/>
      </c>
      <c r="K84" s="33"/>
      <c r="L84" s="33" t="str">
        <f t="shared" si="47"/>
        <v/>
      </c>
      <c r="M84" s="33"/>
      <c r="N84" s="33" t="str">
        <f t="shared" si="48"/>
        <v/>
      </c>
      <c r="O84" s="33"/>
      <c r="P84" s="33" t="str">
        <f t="shared" si="49"/>
        <v/>
      </c>
      <c r="Q84" s="33"/>
      <c r="R84" s="33" t="str">
        <f t="shared" si="50"/>
        <v/>
      </c>
      <c r="S84" s="33"/>
      <c r="T84" s="33" t="str">
        <f t="shared" si="51"/>
        <v/>
      </c>
      <c r="U84" s="33"/>
      <c r="V84" s="33" t="str">
        <f t="shared" si="52"/>
        <v/>
      </c>
      <c r="W84" s="33"/>
      <c r="X84" s="33" t="str">
        <f t="shared" si="53"/>
        <v/>
      </c>
      <c r="Y84" s="33"/>
      <c r="Z84" s="33" t="str">
        <f t="shared" si="54"/>
        <v/>
      </c>
      <c r="AA84" s="33"/>
      <c r="AB84" s="33" t="str">
        <f t="shared" si="55"/>
        <v/>
      </c>
      <c r="AC84" s="33"/>
      <c r="AD84" s="33" t="str">
        <f t="shared" si="56"/>
        <v/>
      </c>
      <c r="AE84" s="33"/>
      <c r="AF84" s="33" t="str">
        <f t="shared" si="57"/>
        <v/>
      </c>
      <c r="AG84" s="33"/>
      <c r="AH84" s="33" t="str">
        <f t="shared" si="58"/>
        <v>G6</v>
      </c>
      <c r="AI84" s="33"/>
      <c r="AJ84" s="33" t="str">
        <f t="shared" si="59"/>
        <v/>
      </c>
      <c r="AK84" s="33"/>
      <c r="AL84" s="33" t="str">
        <f t="shared" si="60"/>
        <v/>
      </c>
      <c r="AM84" s="33"/>
      <c r="AN84" s="33" t="str">
        <f t="shared" si="61"/>
        <v/>
      </c>
      <c r="AO84" s="33"/>
      <c r="AP84" s="33" t="str">
        <f t="shared" si="62"/>
        <v/>
      </c>
      <c r="AQ84" s="33"/>
      <c r="AR84" s="33" t="str">
        <f t="shared" si="63"/>
        <v/>
      </c>
      <c r="AS84" s="33"/>
      <c r="AT84" s="33" t="str">
        <f t="shared" si="64"/>
        <v/>
      </c>
      <c r="AU84" s="33"/>
      <c r="AV84" s="33" t="str">
        <f t="shared" si="65"/>
        <v/>
      </c>
      <c r="AW84" s="33"/>
      <c r="AX84" s="33" t="str">
        <f t="shared" si="66"/>
        <v/>
      </c>
      <c r="AY84" s="33"/>
      <c r="AZ84" s="33" t="str">
        <f t="shared" si="67"/>
        <v/>
      </c>
      <c r="BA84" s="33"/>
      <c r="BB84" s="33" t="str">
        <f t="shared" si="68"/>
        <v/>
      </c>
      <c r="BC84" s="33"/>
      <c r="BD84" s="33" t="str">
        <f t="shared" si="69"/>
        <v/>
      </c>
      <c r="BE84" s="33"/>
      <c r="BF84" s="33" t="str">
        <f t="shared" si="70"/>
        <v/>
      </c>
      <c r="BG84" s="33"/>
      <c r="BH84" s="33" t="str">
        <f t="shared" si="71"/>
        <v/>
      </c>
      <c r="BI84" s="33"/>
      <c r="BJ84" s="33" t="str">
        <f t="shared" si="72"/>
        <v/>
      </c>
      <c r="BK84" s="33"/>
      <c r="BL84" s="33" t="str">
        <f t="shared" si="73"/>
        <v/>
      </c>
      <c r="BM84" s="33"/>
      <c r="BN84" s="33" t="str">
        <f t="shared" si="74"/>
        <v/>
      </c>
      <c r="BO84" s="33"/>
      <c r="BP84" s="33" t="str">
        <f t="shared" si="75"/>
        <v/>
      </c>
      <c r="BQ84" s="33"/>
      <c r="BR84" s="33" t="str">
        <f t="shared" si="76"/>
        <v/>
      </c>
      <c r="BS84" s="33"/>
      <c r="BT84" s="33" t="str">
        <f t="shared" si="77"/>
        <v/>
      </c>
      <c r="BU84" s="33"/>
      <c r="BV84" s="33" t="str">
        <f t="shared" si="78"/>
        <v/>
      </c>
      <c r="BW84" s="33"/>
      <c r="BX84" s="33" t="str">
        <f t="shared" si="79"/>
        <v/>
      </c>
      <c r="BY84" s="33"/>
      <c r="BZ84" s="33" t="str">
        <f t="shared" si="80"/>
        <v/>
      </c>
      <c r="CA84" s="33"/>
      <c r="CB84" s="34"/>
      <c r="CC84" t="str">
        <f t="shared" si="81"/>
        <v>G6</v>
      </c>
      <c r="CD84" t="str">
        <f t="shared" si="82"/>
        <v>Vancouver</v>
      </c>
      <c r="CE84">
        <f t="shared" si="83"/>
        <v>64</v>
      </c>
      <c r="CF84" s="38">
        <f>'Match Times'!K65</f>
        <v>46200.208333333336</v>
      </c>
      <c r="CG84" s="434">
        <f>'Match Times'!L65</f>
        <v>46200.208333333336</v>
      </c>
      <c r="CH84" t="str">
        <f t="shared" si="84"/>
        <v>Vancouver</v>
      </c>
    </row>
    <row r="85" spans="2:86" x14ac:dyDescent="0.2">
      <c r="B85" s="32">
        <f t="shared" si="85"/>
        <v>65</v>
      </c>
      <c r="C85" s="33"/>
      <c r="D85" s="33" t="str">
        <f t="shared" ref="D85:D92" si="86">IFERROR(INDEX(D$2:D$17,MATCH($B85,C$2:C$17,0)),"")</f>
        <v/>
      </c>
      <c r="E85" s="33"/>
      <c r="F85" s="33" t="str">
        <f t="shared" ref="F85:F92" si="87">IFERROR(INDEX(F$2:F$17,MATCH($B85,E$2:E$17,0)),"")</f>
        <v/>
      </c>
      <c r="G85" s="33"/>
      <c r="H85" s="33" t="str">
        <f t="shared" ref="H85:H92" si="88">IFERROR(INDEX(H$2:H$17,MATCH($B85,G$2:G$17,0)),"")</f>
        <v/>
      </c>
      <c r="I85" s="33"/>
      <c r="J85" s="33" t="str">
        <f t="shared" ref="J85:J92" si="89">IFERROR(INDEX(J$2:J$17,MATCH($B85,I$2:I$17,0)),"")</f>
        <v/>
      </c>
      <c r="K85" s="33"/>
      <c r="L85" s="33" t="str">
        <f t="shared" ref="L85:L92" si="90">IFERROR(INDEX(L$2:L$17,MATCH($B85,K$2:K$17,0)),"")</f>
        <v/>
      </c>
      <c r="M85" s="33"/>
      <c r="N85" s="33" t="str">
        <f t="shared" ref="N85:N92" si="91">IFERROR(INDEX(N$2:N$17,MATCH($B85,M$2:M$17,0)),"")</f>
        <v/>
      </c>
      <c r="O85" s="33"/>
      <c r="P85" s="33" t="str">
        <f t="shared" ref="P85:P92" si="92">IFERROR(INDEX(P$2:P$17,MATCH($B85,O$2:O$17,0)),"")</f>
        <v/>
      </c>
      <c r="Q85" s="33"/>
      <c r="R85" s="33" t="str">
        <f t="shared" ref="R85:R92" si="93">IFERROR(INDEX(R$2:R$17,MATCH($B85,Q$2:Q$17,0)),"")</f>
        <v/>
      </c>
      <c r="S85" s="33"/>
      <c r="T85" s="33" t="str">
        <f t="shared" ref="T85:T92" si="94">IFERROR(INDEX(T$2:T$17,MATCH($B85,S$2:S$17,0)),"")</f>
        <v/>
      </c>
      <c r="U85" s="33"/>
      <c r="V85" s="33" t="str">
        <f t="shared" ref="V85:V92" si="95">IFERROR(INDEX(V$2:V$17,MATCH($B85,U$2:U$17,0)),"")</f>
        <v/>
      </c>
      <c r="W85" s="33"/>
      <c r="X85" s="33" t="str">
        <f t="shared" ref="X85:X92" si="96">IFERROR(INDEX(X$2:X$17,MATCH($B85,W$2:W$17,0)),"")</f>
        <v/>
      </c>
      <c r="Y85" s="33"/>
      <c r="Z85" s="33" t="str">
        <f t="shared" ref="Z85:Z92" si="97">IFERROR(INDEX(Z$2:Z$17,MATCH($B85,Y$2:Y$17,0)),"")</f>
        <v/>
      </c>
      <c r="AA85" s="33"/>
      <c r="AB85" s="33" t="str">
        <f t="shared" ref="AB85:AB92" si="98">IFERROR(INDEX(AB$2:AB$17,MATCH($B85,AA$2:AA$17,0)),"")</f>
        <v/>
      </c>
      <c r="AC85" s="33"/>
      <c r="AD85" s="33" t="str">
        <f t="shared" ref="AD85:AD92" si="99">IFERROR(INDEX(AD$2:AD$17,MATCH($B85,AC$2:AC$17,0)),"")</f>
        <v/>
      </c>
      <c r="AE85" s="33"/>
      <c r="AF85" s="33" t="str">
        <f t="shared" ref="AF85:AF92" si="100">IFERROR(INDEX(AF$2:AF$17,MATCH($B85,AE$2:AE$17,0)),"")</f>
        <v/>
      </c>
      <c r="AG85" s="33"/>
      <c r="AH85" s="33" t="str">
        <f t="shared" ref="AH85:AH92" si="101">IFERROR(INDEX(AH$2:AH$17,MATCH($B85,AG$2:AG$17,0)),"")</f>
        <v>H5</v>
      </c>
      <c r="AI85" s="33"/>
      <c r="AJ85" s="33" t="str">
        <f t="shared" ref="AJ85:AJ92" si="102">IFERROR(INDEX(AJ$2:AJ$17,MATCH($B85,AI$2:AI$17,0)),"")</f>
        <v/>
      </c>
      <c r="AK85" s="33"/>
      <c r="AL85" s="33" t="str">
        <f t="shared" ref="AL85:AL92" si="103">IFERROR(INDEX(AL$2:AL$17,MATCH($B85,AK$2:AK$17,0)),"")</f>
        <v/>
      </c>
      <c r="AM85" s="33"/>
      <c r="AN85" s="33" t="str">
        <f t="shared" ref="AN85:AN92" si="104">IFERROR(INDEX(AN$2:AN$17,MATCH($B85,AM$2:AM$17,0)),"")</f>
        <v/>
      </c>
      <c r="AO85" s="33"/>
      <c r="AP85" s="33" t="str">
        <f t="shared" ref="AP85:AP92" si="105">IFERROR(INDEX(AP$2:AP$17,MATCH($B85,AO$2:AO$17,0)),"")</f>
        <v/>
      </c>
      <c r="AQ85" s="33"/>
      <c r="AR85" s="33" t="str">
        <f t="shared" ref="AR85:AR92" si="106">IFERROR(INDEX(AR$2:AR$17,MATCH($B85,AQ$2:AQ$17,0)),"")</f>
        <v/>
      </c>
      <c r="AS85" s="33"/>
      <c r="AT85" s="33" t="str">
        <f t="shared" ref="AT85:AT92" si="107">IFERROR(INDEX(AT$2:AT$17,MATCH($B85,AS$2:AS$17,0)),"")</f>
        <v/>
      </c>
      <c r="AU85" s="33"/>
      <c r="AV85" s="33" t="str">
        <f t="shared" ref="AV85:AV92" si="108">IFERROR(INDEX(AV$2:AV$17,MATCH($B85,AU$2:AU$17,0)),"")</f>
        <v/>
      </c>
      <c r="AW85" s="33"/>
      <c r="AX85" s="33" t="str">
        <f t="shared" ref="AX85:AX92" si="109">IFERROR(INDEX(AX$2:AX$17,MATCH($B85,AW$2:AW$17,0)),"")</f>
        <v/>
      </c>
      <c r="AY85" s="33"/>
      <c r="AZ85" s="33" t="str">
        <f t="shared" ref="AZ85:AZ92" si="110">IFERROR(INDEX(AZ$2:AZ$17,MATCH($B85,AY$2:AY$17,0)),"")</f>
        <v/>
      </c>
      <c r="BA85" s="33"/>
      <c r="BB85" s="33" t="str">
        <f t="shared" ref="BB85:BB92" si="111">IFERROR(INDEX(BB$2:BB$17,MATCH($B85,BA$2:BA$17,0)),"")</f>
        <v/>
      </c>
      <c r="BC85" s="33"/>
      <c r="BD85" s="33" t="str">
        <f t="shared" ref="BD85:BD92" si="112">IFERROR(INDEX(BD$2:BD$17,MATCH($B85,BC$2:BC$17,0)),"")</f>
        <v/>
      </c>
      <c r="BE85" s="33"/>
      <c r="BF85" s="33" t="str">
        <f t="shared" ref="BF85:BF92" si="113">IFERROR(INDEX(BF$2:BF$17,MATCH($B85,BE$2:BE$17,0)),"")</f>
        <v/>
      </c>
      <c r="BG85" s="33"/>
      <c r="BH85" s="33" t="str">
        <f t="shared" ref="BH85:BH92" si="114">IFERROR(INDEX(BH$2:BH$17,MATCH($B85,BG$2:BG$17,0)),"")</f>
        <v/>
      </c>
      <c r="BI85" s="33"/>
      <c r="BJ85" s="33" t="str">
        <f t="shared" ref="BJ85:BJ92" si="115">IFERROR(INDEX(BJ$2:BJ$17,MATCH($B85,BI$2:BI$17,0)),"")</f>
        <v/>
      </c>
      <c r="BK85" s="33"/>
      <c r="BL85" s="33" t="str">
        <f t="shared" ref="BL85:BL92" si="116">IFERROR(INDEX(BL$2:BL$17,MATCH($B85,BK$2:BK$17,0)),"")</f>
        <v/>
      </c>
      <c r="BM85" s="33"/>
      <c r="BN85" s="33" t="str">
        <f t="shared" ref="BN85:BN92" si="117">IFERROR(INDEX(BN$2:BN$17,MATCH($B85,BM$2:BM$17,0)),"")</f>
        <v/>
      </c>
      <c r="BO85" s="33"/>
      <c r="BP85" s="33" t="str">
        <f t="shared" ref="BP85:BP92" si="118">IFERROR(INDEX(BP$2:BP$17,MATCH($B85,BO$2:BO$17,0)),"")</f>
        <v/>
      </c>
      <c r="BQ85" s="33"/>
      <c r="BR85" s="33" t="str">
        <f t="shared" ref="BR85:BR92" si="119">IFERROR(INDEX(BR$2:BR$17,MATCH($B85,BQ$2:BQ$17,0)),"")</f>
        <v/>
      </c>
      <c r="BS85" s="33"/>
      <c r="BT85" s="33" t="str">
        <f t="shared" ref="BT85:BT92" si="120">IFERROR(INDEX(BT$2:BT$17,MATCH($B85,BS$2:BS$17,0)),"")</f>
        <v/>
      </c>
      <c r="BU85" s="33"/>
      <c r="BV85" s="33" t="str">
        <f t="shared" ref="BV85:BV92" si="121">IFERROR(INDEX(BV$2:BV$17,MATCH($B85,BU$2:BU$17,0)),"")</f>
        <v/>
      </c>
      <c r="BW85" s="33"/>
      <c r="BX85" s="33" t="str">
        <f t="shared" ref="BX85:BX92" si="122">IFERROR(INDEX(BX$2:BX$17,MATCH($B85,BW$2:BW$17,0)),"")</f>
        <v/>
      </c>
      <c r="BY85" s="33"/>
      <c r="BZ85" s="33" t="str">
        <f t="shared" ref="BZ85:BZ92" si="123">IFERROR(INDEX(BZ$2:BZ$17,MATCH($B85,BY$2:BY$17,0)),"")</f>
        <v/>
      </c>
      <c r="CA85" s="33"/>
      <c r="CB85" s="34"/>
      <c r="CC85" t="str">
        <f t="shared" ref="CC85:CC116" si="124">CONCATENATE(D85,F85,H85,J85,L85,N85,P85,R85,T85,V85,X85,Z85,AB85,AD85,AF85,AH85,AJ85,AL85,AN85,AP85,AR85,AT85,AV85,AX85,AZ85,BB85,BD85,BF85,BH85,BJ85,BL85,BN85,BP85,BR85,BT85,BV85,BX85,BZ85,CB85,)</f>
        <v>H5</v>
      </c>
      <c r="CD85" t="str">
        <f t="shared" ref="CD85:CD116" si="125">CC191</f>
        <v>Houston</v>
      </c>
      <c r="CE85">
        <f t="shared" ref="CE85:CE116" si="126">B85</f>
        <v>65</v>
      </c>
      <c r="CF85" s="38">
        <f>'Match Times'!K66</f>
        <v>46200.083333333328</v>
      </c>
      <c r="CG85" s="434">
        <f>'Match Times'!L66</f>
        <v>46200.083333333328</v>
      </c>
      <c r="CH85" t="str">
        <f t="shared" ref="CH85:CH92" si="127">CD85</f>
        <v>Houston</v>
      </c>
    </row>
    <row r="86" spans="2:86" x14ac:dyDescent="0.2">
      <c r="B86" s="32">
        <f t="shared" ref="B86:B117" si="128">B85+1</f>
        <v>66</v>
      </c>
      <c r="C86" s="33"/>
      <c r="D86" s="33" t="str">
        <f t="shared" si="86"/>
        <v/>
      </c>
      <c r="E86" s="33"/>
      <c r="F86" s="33" t="str">
        <f t="shared" si="87"/>
        <v/>
      </c>
      <c r="G86" s="33"/>
      <c r="H86" s="33" t="str">
        <f t="shared" si="88"/>
        <v/>
      </c>
      <c r="I86" s="33"/>
      <c r="J86" s="33" t="str">
        <f t="shared" si="89"/>
        <v/>
      </c>
      <c r="K86" s="33"/>
      <c r="L86" s="33" t="str">
        <f t="shared" si="90"/>
        <v/>
      </c>
      <c r="M86" s="33"/>
      <c r="N86" s="33" t="str">
        <f t="shared" si="91"/>
        <v/>
      </c>
      <c r="O86" s="33"/>
      <c r="P86" s="33" t="str">
        <f t="shared" si="92"/>
        <v/>
      </c>
      <c r="Q86" s="33"/>
      <c r="R86" s="33" t="str">
        <f t="shared" si="93"/>
        <v/>
      </c>
      <c r="S86" s="33"/>
      <c r="T86" s="33" t="str">
        <f t="shared" si="94"/>
        <v/>
      </c>
      <c r="U86" s="33"/>
      <c r="V86" s="33" t="str">
        <f t="shared" si="95"/>
        <v/>
      </c>
      <c r="W86" s="33"/>
      <c r="X86" s="33" t="str">
        <f t="shared" si="96"/>
        <v/>
      </c>
      <c r="Y86" s="33"/>
      <c r="Z86" s="33" t="str">
        <f t="shared" si="97"/>
        <v/>
      </c>
      <c r="AA86" s="33"/>
      <c r="AB86" s="33" t="str">
        <f t="shared" si="98"/>
        <v/>
      </c>
      <c r="AC86" s="33"/>
      <c r="AD86" s="33" t="str">
        <f t="shared" si="99"/>
        <v/>
      </c>
      <c r="AE86" s="33"/>
      <c r="AF86" s="33" t="str">
        <f t="shared" si="100"/>
        <v/>
      </c>
      <c r="AG86" s="33"/>
      <c r="AH86" s="33" t="str">
        <f t="shared" si="101"/>
        <v>H6</v>
      </c>
      <c r="AI86" s="33"/>
      <c r="AJ86" s="33" t="str">
        <f t="shared" si="102"/>
        <v/>
      </c>
      <c r="AK86" s="33"/>
      <c r="AL86" s="33" t="str">
        <f t="shared" si="103"/>
        <v/>
      </c>
      <c r="AM86" s="33"/>
      <c r="AN86" s="33" t="str">
        <f t="shared" si="104"/>
        <v/>
      </c>
      <c r="AO86" s="33"/>
      <c r="AP86" s="33" t="str">
        <f t="shared" si="105"/>
        <v/>
      </c>
      <c r="AQ86" s="33"/>
      <c r="AR86" s="33" t="str">
        <f t="shared" si="106"/>
        <v/>
      </c>
      <c r="AS86" s="33"/>
      <c r="AT86" s="33" t="str">
        <f t="shared" si="107"/>
        <v/>
      </c>
      <c r="AU86" s="33"/>
      <c r="AV86" s="33" t="str">
        <f t="shared" si="108"/>
        <v/>
      </c>
      <c r="AW86" s="33"/>
      <c r="AX86" s="33" t="str">
        <f t="shared" si="109"/>
        <v/>
      </c>
      <c r="AY86" s="33"/>
      <c r="AZ86" s="33" t="str">
        <f t="shared" si="110"/>
        <v/>
      </c>
      <c r="BA86" s="33"/>
      <c r="BB86" s="33" t="str">
        <f t="shared" si="111"/>
        <v/>
      </c>
      <c r="BC86" s="33"/>
      <c r="BD86" s="33" t="str">
        <f t="shared" si="112"/>
        <v/>
      </c>
      <c r="BE86" s="33"/>
      <c r="BF86" s="33" t="str">
        <f t="shared" si="113"/>
        <v/>
      </c>
      <c r="BG86" s="33"/>
      <c r="BH86" s="33" t="str">
        <f t="shared" si="114"/>
        <v/>
      </c>
      <c r="BI86" s="33"/>
      <c r="BJ86" s="33" t="str">
        <f t="shared" si="115"/>
        <v/>
      </c>
      <c r="BK86" s="33"/>
      <c r="BL86" s="33" t="str">
        <f t="shared" si="116"/>
        <v/>
      </c>
      <c r="BM86" s="33"/>
      <c r="BN86" s="33" t="str">
        <f t="shared" si="117"/>
        <v/>
      </c>
      <c r="BO86" s="33"/>
      <c r="BP86" s="33" t="str">
        <f t="shared" si="118"/>
        <v/>
      </c>
      <c r="BQ86" s="33"/>
      <c r="BR86" s="33" t="str">
        <f t="shared" si="119"/>
        <v/>
      </c>
      <c r="BS86" s="33"/>
      <c r="BT86" s="33" t="str">
        <f t="shared" si="120"/>
        <v/>
      </c>
      <c r="BU86" s="33"/>
      <c r="BV86" s="33" t="str">
        <f t="shared" si="121"/>
        <v/>
      </c>
      <c r="BW86" s="33"/>
      <c r="BX86" s="33" t="str">
        <f t="shared" si="122"/>
        <v/>
      </c>
      <c r="BY86" s="33"/>
      <c r="BZ86" s="33" t="str">
        <f t="shared" si="123"/>
        <v/>
      </c>
      <c r="CA86" s="33"/>
      <c r="CB86" s="34"/>
      <c r="CC86" t="str">
        <f t="shared" si="124"/>
        <v>H6</v>
      </c>
      <c r="CD86" t="str">
        <f t="shared" si="125"/>
        <v>Guadalahara</v>
      </c>
      <c r="CE86">
        <f t="shared" si="126"/>
        <v>66</v>
      </c>
      <c r="CF86" s="38">
        <f>'Match Times'!K67</f>
        <v>46200.083333333336</v>
      </c>
      <c r="CG86" s="434">
        <f>'Match Times'!L67</f>
        <v>46200.083333333336</v>
      </c>
      <c r="CH86" t="str">
        <f t="shared" si="127"/>
        <v>Guadalahara</v>
      </c>
    </row>
    <row r="87" spans="2:86" x14ac:dyDescent="0.2">
      <c r="B87" s="32">
        <f t="shared" si="128"/>
        <v>67</v>
      </c>
      <c r="C87" s="33"/>
      <c r="D87" s="33" t="str">
        <f t="shared" si="86"/>
        <v/>
      </c>
      <c r="E87" s="33"/>
      <c r="F87" s="33" t="str">
        <f t="shared" si="87"/>
        <v/>
      </c>
      <c r="G87" s="33"/>
      <c r="H87" s="33" t="str">
        <f t="shared" si="88"/>
        <v/>
      </c>
      <c r="I87" s="33"/>
      <c r="J87" s="33" t="str">
        <f t="shared" si="89"/>
        <v/>
      </c>
      <c r="K87" s="33"/>
      <c r="L87" s="33" t="str">
        <f t="shared" si="90"/>
        <v/>
      </c>
      <c r="M87" s="33"/>
      <c r="N87" s="33" t="str">
        <f t="shared" si="91"/>
        <v/>
      </c>
      <c r="O87" s="33"/>
      <c r="P87" s="33" t="str">
        <f t="shared" si="92"/>
        <v/>
      </c>
      <c r="Q87" s="33"/>
      <c r="R87" s="33" t="str">
        <f t="shared" si="93"/>
        <v/>
      </c>
      <c r="S87" s="33"/>
      <c r="T87" s="33" t="str">
        <f t="shared" si="94"/>
        <v/>
      </c>
      <c r="U87" s="33"/>
      <c r="V87" s="33" t="str">
        <f t="shared" si="95"/>
        <v/>
      </c>
      <c r="W87" s="33"/>
      <c r="X87" s="33" t="str">
        <f t="shared" si="96"/>
        <v/>
      </c>
      <c r="Y87" s="33"/>
      <c r="Z87" s="33" t="str">
        <f t="shared" si="97"/>
        <v/>
      </c>
      <c r="AA87" s="33"/>
      <c r="AB87" s="33" t="str">
        <f t="shared" si="98"/>
        <v/>
      </c>
      <c r="AC87" s="33"/>
      <c r="AD87" s="33" t="str">
        <f t="shared" si="99"/>
        <v/>
      </c>
      <c r="AE87" s="33"/>
      <c r="AF87" s="33" t="str">
        <f t="shared" si="100"/>
        <v/>
      </c>
      <c r="AG87" s="33"/>
      <c r="AH87" s="33" t="str">
        <f t="shared" si="101"/>
        <v/>
      </c>
      <c r="AI87" s="33"/>
      <c r="AJ87" s="33" t="str">
        <f t="shared" si="102"/>
        <v>L5</v>
      </c>
      <c r="AK87" s="33"/>
      <c r="AL87" s="33" t="str">
        <f t="shared" si="103"/>
        <v/>
      </c>
      <c r="AM87" s="33"/>
      <c r="AN87" s="33" t="str">
        <f t="shared" si="104"/>
        <v/>
      </c>
      <c r="AO87" s="33"/>
      <c r="AP87" s="33" t="str">
        <f t="shared" si="105"/>
        <v/>
      </c>
      <c r="AQ87" s="33"/>
      <c r="AR87" s="33" t="str">
        <f t="shared" si="106"/>
        <v/>
      </c>
      <c r="AS87" s="33"/>
      <c r="AT87" s="33" t="str">
        <f t="shared" si="107"/>
        <v/>
      </c>
      <c r="AU87" s="33"/>
      <c r="AV87" s="33" t="str">
        <f t="shared" si="108"/>
        <v/>
      </c>
      <c r="AW87" s="33"/>
      <c r="AX87" s="33" t="str">
        <f t="shared" si="109"/>
        <v/>
      </c>
      <c r="AY87" s="33"/>
      <c r="AZ87" s="33" t="str">
        <f t="shared" si="110"/>
        <v/>
      </c>
      <c r="BA87" s="33"/>
      <c r="BB87" s="33" t="str">
        <f t="shared" si="111"/>
        <v/>
      </c>
      <c r="BC87" s="33"/>
      <c r="BD87" s="33" t="str">
        <f t="shared" si="112"/>
        <v/>
      </c>
      <c r="BE87" s="33"/>
      <c r="BF87" s="33" t="str">
        <f t="shared" si="113"/>
        <v/>
      </c>
      <c r="BG87" s="33"/>
      <c r="BH87" s="33" t="str">
        <f t="shared" si="114"/>
        <v/>
      </c>
      <c r="BI87" s="33"/>
      <c r="BJ87" s="33" t="str">
        <f t="shared" si="115"/>
        <v/>
      </c>
      <c r="BK87" s="33"/>
      <c r="BL87" s="33" t="str">
        <f t="shared" si="116"/>
        <v/>
      </c>
      <c r="BM87" s="33"/>
      <c r="BN87" s="33" t="str">
        <f t="shared" si="117"/>
        <v/>
      </c>
      <c r="BO87" s="33"/>
      <c r="BP87" s="33" t="str">
        <f t="shared" si="118"/>
        <v/>
      </c>
      <c r="BQ87" s="33"/>
      <c r="BR87" s="33" t="str">
        <f t="shared" si="119"/>
        <v/>
      </c>
      <c r="BS87" s="33"/>
      <c r="BT87" s="33" t="str">
        <f t="shared" si="120"/>
        <v/>
      </c>
      <c r="BU87" s="33"/>
      <c r="BV87" s="33" t="str">
        <f t="shared" si="121"/>
        <v/>
      </c>
      <c r="BW87" s="33"/>
      <c r="BX87" s="33" t="str">
        <f t="shared" si="122"/>
        <v/>
      </c>
      <c r="BY87" s="33"/>
      <c r="BZ87" s="33" t="str">
        <f t="shared" si="123"/>
        <v/>
      </c>
      <c r="CA87" s="33"/>
      <c r="CB87" s="34"/>
      <c r="CC87" t="str">
        <f t="shared" si="124"/>
        <v>L5</v>
      </c>
      <c r="CD87" t="str">
        <f t="shared" si="125"/>
        <v>New York New Jersey</v>
      </c>
      <c r="CE87">
        <f t="shared" si="126"/>
        <v>67</v>
      </c>
      <c r="CF87" s="38">
        <f>'Match Times'!K68</f>
        <v>46200.958333333336</v>
      </c>
      <c r="CG87" s="434">
        <f>'Match Times'!L68</f>
        <v>46200.958333333336</v>
      </c>
      <c r="CH87" t="str">
        <f t="shared" si="127"/>
        <v>New York New Jersey</v>
      </c>
    </row>
    <row r="88" spans="2:86" x14ac:dyDescent="0.2">
      <c r="B88" s="32">
        <f t="shared" si="128"/>
        <v>68</v>
      </c>
      <c r="C88" s="33"/>
      <c r="D88" s="33" t="str">
        <f t="shared" si="86"/>
        <v/>
      </c>
      <c r="E88" s="33"/>
      <c r="F88" s="33" t="str">
        <f t="shared" si="87"/>
        <v/>
      </c>
      <c r="G88" s="33"/>
      <c r="H88" s="33" t="str">
        <f t="shared" si="88"/>
        <v/>
      </c>
      <c r="I88" s="33"/>
      <c r="J88" s="33" t="str">
        <f t="shared" si="89"/>
        <v/>
      </c>
      <c r="K88" s="33"/>
      <c r="L88" s="33" t="str">
        <f t="shared" si="90"/>
        <v/>
      </c>
      <c r="M88" s="33"/>
      <c r="N88" s="33" t="str">
        <f t="shared" si="91"/>
        <v/>
      </c>
      <c r="O88" s="33"/>
      <c r="P88" s="33" t="str">
        <f t="shared" si="92"/>
        <v/>
      </c>
      <c r="Q88" s="33"/>
      <c r="R88" s="33" t="str">
        <f t="shared" si="93"/>
        <v/>
      </c>
      <c r="S88" s="33"/>
      <c r="T88" s="33" t="str">
        <f t="shared" si="94"/>
        <v/>
      </c>
      <c r="U88" s="33"/>
      <c r="V88" s="33" t="str">
        <f t="shared" si="95"/>
        <v/>
      </c>
      <c r="W88" s="33"/>
      <c r="X88" s="33" t="str">
        <f t="shared" si="96"/>
        <v/>
      </c>
      <c r="Y88" s="33"/>
      <c r="Z88" s="33" t="str">
        <f t="shared" si="97"/>
        <v/>
      </c>
      <c r="AA88" s="33"/>
      <c r="AB88" s="33" t="str">
        <f t="shared" si="98"/>
        <v/>
      </c>
      <c r="AC88" s="33"/>
      <c r="AD88" s="33" t="str">
        <f t="shared" si="99"/>
        <v/>
      </c>
      <c r="AE88" s="33"/>
      <c r="AF88" s="33" t="str">
        <f t="shared" si="100"/>
        <v/>
      </c>
      <c r="AG88" s="33"/>
      <c r="AH88" s="33" t="str">
        <f t="shared" si="101"/>
        <v/>
      </c>
      <c r="AI88" s="33"/>
      <c r="AJ88" s="33" t="str">
        <f t="shared" si="102"/>
        <v>L6</v>
      </c>
      <c r="AK88" s="33"/>
      <c r="AL88" s="33" t="str">
        <f t="shared" si="103"/>
        <v/>
      </c>
      <c r="AM88" s="33"/>
      <c r="AN88" s="33" t="str">
        <f t="shared" si="104"/>
        <v/>
      </c>
      <c r="AO88" s="33"/>
      <c r="AP88" s="33" t="str">
        <f t="shared" si="105"/>
        <v/>
      </c>
      <c r="AQ88" s="33"/>
      <c r="AR88" s="33" t="str">
        <f t="shared" si="106"/>
        <v/>
      </c>
      <c r="AS88" s="33"/>
      <c r="AT88" s="33" t="str">
        <f t="shared" si="107"/>
        <v/>
      </c>
      <c r="AU88" s="33"/>
      <c r="AV88" s="33" t="str">
        <f t="shared" si="108"/>
        <v/>
      </c>
      <c r="AW88" s="33"/>
      <c r="AX88" s="33" t="str">
        <f t="shared" si="109"/>
        <v/>
      </c>
      <c r="AY88" s="33"/>
      <c r="AZ88" s="33" t="str">
        <f t="shared" si="110"/>
        <v/>
      </c>
      <c r="BA88" s="33"/>
      <c r="BB88" s="33" t="str">
        <f t="shared" si="111"/>
        <v/>
      </c>
      <c r="BC88" s="33"/>
      <c r="BD88" s="33" t="str">
        <f t="shared" si="112"/>
        <v/>
      </c>
      <c r="BE88" s="33"/>
      <c r="BF88" s="33" t="str">
        <f t="shared" si="113"/>
        <v/>
      </c>
      <c r="BG88" s="33"/>
      <c r="BH88" s="33" t="str">
        <f t="shared" si="114"/>
        <v/>
      </c>
      <c r="BI88" s="33"/>
      <c r="BJ88" s="33" t="str">
        <f t="shared" si="115"/>
        <v/>
      </c>
      <c r="BK88" s="33"/>
      <c r="BL88" s="33" t="str">
        <f t="shared" si="116"/>
        <v/>
      </c>
      <c r="BM88" s="33"/>
      <c r="BN88" s="33" t="str">
        <f t="shared" si="117"/>
        <v/>
      </c>
      <c r="BO88" s="33"/>
      <c r="BP88" s="33" t="str">
        <f t="shared" si="118"/>
        <v/>
      </c>
      <c r="BQ88" s="33"/>
      <c r="BR88" s="33" t="str">
        <f t="shared" si="119"/>
        <v/>
      </c>
      <c r="BS88" s="33"/>
      <c r="BT88" s="33" t="str">
        <f t="shared" si="120"/>
        <v/>
      </c>
      <c r="BU88" s="33"/>
      <c r="BV88" s="33" t="str">
        <f t="shared" si="121"/>
        <v/>
      </c>
      <c r="BW88" s="33"/>
      <c r="BX88" s="33" t="str">
        <f t="shared" si="122"/>
        <v/>
      </c>
      <c r="BY88" s="33"/>
      <c r="BZ88" s="33" t="str">
        <f t="shared" si="123"/>
        <v/>
      </c>
      <c r="CA88" s="33"/>
      <c r="CB88" s="34"/>
      <c r="CC88" t="str">
        <f t="shared" si="124"/>
        <v>L6</v>
      </c>
      <c r="CD88" t="str">
        <f t="shared" si="125"/>
        <v>Philadephia</v>
      </c>
      <c r="CE88">
        <f t="shared" si="126"/>
        <v>68</v>
      </c>
      <c r="CF88" s="38">
        <f>'Match Times'!K69</f>
        <v>46200.958333333336</v>
      </c>
      <c r="CG88" s="434">
        <f>'Match Times'!L69</f>
        <v>46200.958333333336</v>
      </c>
      <c r="CH88" t="str">
        <f t="shared" si="127"/>
        <v>Philadephia</v>
      </c>
    </row>
    <row r="89" spans="2:86" x14ac:dyDescent="0.2">
      <c r="B89" s="32">
        <f t="shared" si="128"/>
        <v>69</v>
      </c>
      <c r="C89" s="33"/>
      <c r="D89" s="33" t="str">
        <f t="shared" si="86"/>
        <v/>
      </c>
      <c r="E89" s="33"/>
      <c r="F89" s="33" t="str">
        <f t="shared" si="87"/>
        <v/>
      </c>
      <c r="G89" s="33"/>
      <c r="H89" s="33" t="str">
        <f t="shared" si="88"/>
        <v/>
      </c>
      <c r="I89" s="33"/>
      <c r="J89" s="33" t="str">
        <f t="shared" si="89"/>
        <v/>
      </c>
      <c r="K89" s="33"/>
      <c r="L89" s="33" t="str">
        <f t="shared" si="90"/>
        <v/>
      </c>
      <c r="M89" s="33"/>
      <c r="N89" s="33" t="str">
        <f t="shared" si="91"/>
        <v/>
      </c>
      <c r="O89" s="33"/>
      <c r="P89" s="33" t="str">
        <f t="shared" si="92"/>
        <v/>
      </c>
      <c r="Q89" s="33"/>
      <c r="R89" s="33" t="str">
        <f t="shared" si="93"/>
        <v/>
      </c>
      <c r="S89" s="33"/>
      <c r="T89" s="33" t="str">
        <f t="shared" si="94"/>
        <v/>
      </c>
      <c r="U89" s="33"/>
      <c r="V89" s="33" t="str">
        <f t="shared" si="95"/>
        <v/>
      </c>
      <c r="W89" s="33"/>
      <c r="X89" s="33" t="str">
        <f t="shared" si="96"/>
        <v/>
      </c>
      <c r="Y89" s="33"/>
      <c r="Z89" s="33" t="str">
        <f t="shared" si="97"/>
        <v/>
      </c>
      <c r="AA89" s="33"/>
      <c r="AB89" s="33" t="str">
        <f t="shared" si="98"/>
        <v/>
      </c>
      <c r="AC89" s="33"/>
      <c r="AD89" s="33" t="str">
        <f t="shared" si="99"/>
        <v/>
      </c>
      <c r="AE89" s="33"/>
      <c r="AF89" s="33" t="str">
        <f t="shared" si="100"/>
        <v/>
      </c>
      <c r="AG89" s="33"/>
      <c r="AH89" s="33" t="str">
        <f t="shared" si="101"/>
        <v/>
      </c>
      <c r="AI89" s="33"/>
      <c r="AJ89" s="33" t="str">
        <f t="shared" si="102"/>
        <v>J5</v>
      </c>
      <c r="AK89" s="33"/>
      <c r="AL89" s="33" t="str">
        <f t="shared" si="103"/>
        <v/>
      </c>
      <c r="AM89" s="33"/>
      <c r="AN89" s="33" t="str">
        <f t="shared" si="104"/>
        <v/>
      </c>
      <c r="AO89" s="33"/>
      <c r="AP89" s="33" t="str">
        <f t="shared" si="105"/>
        <v/>
      </c>
      <c r="AQ89" s="33"/>
      <c r="AR89" s="33" t="str">
        <f t="shared" si="106"/>
        <v/>
      </c>
      <c r="AS89" s="33"/>
      <c r="AT89" s="33" t="str">
        <f t="shared" si="107"/>
        <v/>
      </c>
      <c r="AU89" s="33"/>
      <c r="AV89" s="33" t="str">
        <f t="shared" si="108"/>
        <v/>
      </c>
      <c r="AW89" s="33"/>
      <c r="AX89" s="33" t="str">
        <f t="shared" si="109"/>
        <v/>
      </c>
      <c r="AY89" s="33"/>
      <c r="AZ89" s="33" t="str">
        <f t="shared" si="110"/>
        <v/>
      </c>
      <c r="BA89" s="33"/>
      <c r="BB89" s="33" t="str">
        <f t="shared" si="111"/>
        <v/>
      </c>
      <c r="BC89" s="33"/>
      <c r="BD89" s="33" t="str">
        <f t="shared" si="112"/>
        <v/>
      </c>
      <c r="BE89" s="33"/>
      <c r="BF89" s="33" t="str">
        <f t="shared" si="113"/>
        <v/>
      </c>
      <c r="BG89" s="33"/>
      <c r="BH89" s="33" t="str">
        <f t="shared" si="114"/>
        <v/>
      </c>
      <c r="BI89" s="33"/>
      <c r="BJ89" s="33" t="str">
        <f t="shared" si="115"/>
        <v/>
      </c>
      <c r="BK89" s="33"/>
      <c r="BL89" s="33" t="str">
        <f t="shared" si="116"/>
        <v/>
      </c>
      <c r="BM89" s="33"/>
      <c r="BN89" s="33" t="str">
        <f t="shared" si="117"/>
        <v/>
      </c>
      <c r="BO89" s="33"/>
      <c r="BP89" s="33" t="str">
        <f t="shared" si="118"/>
        <v/>
      </c>
      <c r="BQ89" s="33"/>
      <c r="BR89" s="33" t="str">
        <f t="shared" si="119"/>
        <v/>
      </c>
      <c r="BS89" s="33"/>
      <c r="BT89" s="33" t="str">
        <f t="shared" si="120"/>
        <v/>
      </c>
      <c r="BU89" s="33"/>
      <c r="BV89" s="33" t="str">
        <f t="shared" si="121"/>
        <v/>
      </c>
      <c r="BW89" s="33"/>
      <c r="BX89" s="33" t="str">
        <f t="shared" si="122"/>
        <v/>
      </c>
      <c r="BY89" s="33"/>
      <c r="BZ89" s="33" t="str">
        <f t="shared" si="123"/>
        <v/>
      </c>
      <c r="CA89" s="33"/>
      <c r="CB89" s="34"/>
      <c r="CC89" t="str">
        <f t="shared" si="124"/>
        <v>J5</v>
      </c>
      <c r="CD89" t="str">
        <f t="shared" si="125"/>
        <v>Kansas City</v>
      </c>
      <c r="CE89">
        <f t="shared" si="126"/>
        <v>69</v>
      </c>
      <c r="CF89" s="38">
        <f>'Match Times'!K70</f>
        <v>46201.166666666664</v>
      </c>
      <c r="CG89" s="434">
        <f>'Match Times'!L70</f>
        <v>46201.166666666664</v>
      </c>
      <c r="CH89" t="str">
        <f t="shared" si="127"/>
        <v>Kansas City</v>
      </c>
    </row>
    <row r="90" spans="2:86" x14ac:dyDescent="0.2">
      <c r="B90" s="32">
        <f t="shared" si="128"/>
        <v>70</v>
      </c>
      <c r="C90" s="33"/>
      <c r="D90" s="33" t="str">
        <f t="shared" si="86"/>
        <v/>
      </c>
      <c r="E90" s="33"/>
      <c r="F90" s="33" t="str">
        <f t="shared" si="87"/>
        <v/>
      </c>
      <c r="G90" s="33"/>
      <c r="H90" s="33" t="str">
        <f t="shared" si="88"/>
        <v/>
      </c>
      <c r="I90" s="33"/>
      <c r="J90" s="33" t="str">
        <f t="shared" si="89"/>
        <v/>
      </c>
      <c r="K90" s="33"/>
      <c r="L90" s="33" t="str">
        <f t="shared" si="90"/>
        <v/>
      </c>
      <c r="M90" s="33"/>
      <c r="N90" s="33" t="str">
        <f t="shared" si="91"/>
        <v/>
      </c>
      <c r="O90" s="33"/>
      <c r="P90" s="33" t="str">
        <f t="shared" si="92"/>
        <v/>
      </c>
      <c r="Q90" s="33"/>
      <c r="R90" s="33" t="str">
        <f t="shared" si="93"/>
        <v/>
      </c>
      <c r="S90" s="33"/>
      <c r="T90" s="33" t="str">
        <f t="shared" si="94"/>
        <v/>
      </c>
      <c r="U90" s="33"/>
      <c r="V90" s="33" t="str">
        <f t="shared" si="95"/>
        <v/>
      </c>
      <c r="W90" s="33"/>
      <c r="X90" s="33" t="str">
        <f t="shared" si="96"/>
        <v/>
      </c>
      <c r="Y90" s="33"/>
      <c r="Z90" s="33" t="str">
        <f t="shared" si="97"/>
        <v/>
      </c>
      <c r="AA90" s="33"/>
      <c r="AB90" s="33" t="str">
        <f t="shared" si="98"/>
        <v/>
      </c>
      <c r="AC90" s="33"/>
      <c r="AD90" s="33" t="str">
        <f t="shared" si="99"/>
        <v/>
      </c>
      <c r="AE90" s="33"/>
      <c r="AF90" s="33" t="str">
        <f t="shared" si="100"/>
        <v/>
      </c>
      <c r="AG90" s="33"/>
      <c r="AH90" s="33" t="str">
        <f t="shared" si="101"/>
        <v/>
      </c>
      <c r="AI90" s="33"/>
      <c r="AJ90" s="33" t="str">
        <f t="shared" si="102"/>
        <v>J6</v>
      </c>
      <c r="AK90" s="33"/>
      <c r="AL90" s="33" t="str">
        <f t="shared" si="103"/>
        <v/>
      </c>
      <c r="AM90" s="33"/>
      <c r="AN90" s="33" t="str">
        <f t="shared" si="104"/>
        <v/>
      </c>
      <c r="AO90" s="33"/>
      <c r="AP90" s="33" t="str">
        <f t="shared" si="105"/>
        <v/>
      </c>
      <c r="AQ90" s="33"/>
      <c r="AR90" s="33" t="str">
        <f t="shared" si="106"/>
        <v/>
      </c>
      <c r="AS90" s="33"/>
      <c r="AT90" s="33" t="str">
        <f t="shared" si="107"/>
        <v/>
      </c>
      <c r="AU90" s="33"/>
      <c r="AV90" s="33" t="str">
        <f t="shared" si="108"/>
        <v/>
      </c>
      <c r="AW90" s="33"/>
      <c r="AX90" s="33" t="str">
        <f t="shared" si="109"/>
        <v/>
      </c>
      <c r="AY90" s="33"/>
      <c r="AZ90" s="33" t="str">
        <f t="shared" si="110"/>
        <v/>
      </c>
      <c r="BA90" s="33"/>
      <c r="BB90" s="33" t="str">
        <f t="shared" si="111"/>
        <v/>
      </c>
      <c r="BC90" s="33"/>
      <c r="BD90" s="33" t="str">
        <f t="shared" si="112"/>
        <v/>
      </c>
      <c r="BE90" s="33"/>
      <c r="BF90" s="33" t="str">
        <f t="shared" si="113"/>
        <v/>
      </c>
      <c r="BG90" s="33"/>
      <c r="BH90" s="33" t="str">
        <f t="shared" si="114"/>
        <v/>
      </c>
      <c r="BI90" s="33"/>
      <c r="BJ90" s="33" t="str">
        <f t="shared" si="115"/>
        <v/>
      </c>
      <c r="BK90" s="33"/>
      <c r="BL90" s="33" t="str">
        <f t="shared" si="116"/>
        <v/>
      </c>
      <c r="BM90" s="33"/>
      <c r="BN90" s="33" t="str">
        <f t="shared" si="117"/>
        <v/>
      </c>
      <c r="BO90" s="33"/>
      <c r="BP90" s="33" t="str">
        <f t="shared" si="118"/>
        <v/>
      </c>
      <c r="BQ90" s="33"/>
      <c r="BR90" s="33" t="str">
        <f t="shared" si="119"/>
        <v/>
      </c>
      <c r="BS90" s="33"/>
      <c r="BT90" s="33" t="str">
        <f t="shared" si="120"/>
        <v/>
      </c>
      <c r="BU90" s="33"/>
      <c r="BV90" s="33" t="str">
        <f t="shared" si="121"/>
        <v/>
      </c>
      <c r="BW90" s="33"/>
      <c r="BX90" s="33" t="str">
        <f t="shared" si="122"/>
        <v/>
      </c>
      <c r="BY90" s="33"/>
      <c r="BZ90" s="33" t="str">
        <f t="shared" si="123"/>
        <v/>
      </c>
      <c r="CA90" s="33"/>
      <c r="CB90" s="34"/>
      <c r="CC90" t="str">
        <f t="shared" si="124"/>
        <v>J6</v>
      </c>
      <c r="CD90" t="str">
        <f t="shared" si="125"/>
        <v>Dallas</v>
      </c>
      <c r="CE90">
        <f t="shared" si="126"/>
        <v>70</v>
      </c>
      <c r="CF90" s="38">
        <f>'Match Times'!K71</f>
        <v>46201.166666666664</v>
      </c>
      <c r="CG90" s="434">
        <f>'Match Times'!L71</f>
        <v>46201.166666666664</v>
      </c>
      <c r="CH90" t="str">
        <f t="shared" si="127"/>
        <v>Dallas</v>
      </c>
    </row>
    <row r="91" spans="2:86" x14ac:dyDescent="0.2">
      <c r="B91" s="32">
        <f t="shared" si="128"/>
        <v>71</v>
      </c>
      <c r="C91" s="33"/>
      <c r="D91" s="33" t="str">
        <f t="shared" si="86"/>
        <v/>
      </c>
      <c r="E91" s="33"/>
      <c r="F91" s="33" t="str">
        <f t="shared" si="87"/>
        <v/>
      </c>
      <c r="G91" s="33"/>
      <c r="H91" s="33" t="str">
        <f t="shared" si="88"/>
        <v/>
      </c>
      <c r="I91" s="33"/>
      <c r="J91" s="33" t="str">
        <f t="shared" si="89"/>
        <v/>
      </c>
      <c r="K91" s="33"/>
      <c r="L91" s="33" t="str">
        <f t="shared" si="90"/>
        <v/>
      </c>
      <c r="M91" s="33"/>
      <c r="N91" s="33" t="str">
        <f t="shared" si="91"/>
        <v/>
      </c>
      <c r="O91" s="33"/>
      <c r="P91" s="33" t="str">
        <f t="shared" si="92"/>
        <v/>
      </c>
      <c r="Q91" s="33"/>
      <c r="R91" s="33" t="str">
        <f t="shared" si="93"/>
        <v/>
      </c>
      <c r="S91" s="33"/>
      <c r="T91" s="33" t="str">
        <f t="shared" si="94"/>
        <v/>
      </c>
      <c r="U91" s="33"/>
      <c r="V91" s="33" t="str">
        <f t="shared" si="95"/>
        <v/>
      </c>
      <c r="W91" s="33"/>
      <c r="X91" s="33" t="str">
        <f t="shared" si="96"/>
        <v/>
      </c>
      <c r="Y91" s="33"/>
      <c r="Z91" s="33" t="str">
        <f t="shared" si="97"/>
        <v/>
      </c>
      <c r="AA91" s="33"/>
      <c r="AB91" s="33" t="str">
        <f t="shared" si="98"/>
        <v/>
      </c>
      <c r="AC91" s="33"/>
      <c r="AD91" s="33" t="str">
        <f t="shared" si="99"/>
        <v/>
      </c>
      <c r="AE91" s="33"/>
      <c r="AF91" s="33" t="str">
        <f t="shared" si="100"/>
        <v/>
      </c>
      <c r="AG91" s="33"/>
      <c r="AH91" s="33" t="str">
        <f t="shared" si="101"/>
        <v/>
      </c>
      <c r="AI91" s="33"/>
      <c r="AJ91" s="33" t="str">
        <f t="shared" si="102"/>
        <v>K5</v>
      </c>
      <c r="AK91" s="33"/>
      <c r="AL91" s="33" t="str">
        <f t="shared" si="103"/>
        <v/>
      </c>
      <c r="AM91" s="33"/>
      <c r="AN91" s="33" t="str">
        <f t="shared" si="104"/>
        <v/>
      </c>
      <c r="AO91" s="33"/>
      <c r="AP91" s="33" t="str">
        <f t="shared" si="105"/>
        <v/>
      </c>
      <c r="AQ91" s="33"/>
      <c r="AR91" s="33" t="str">
        <f t="shared" si="106"/>
        <v/>
      </c>
      <c r="AS91" s="33"/>
      <c r="AT91" s="33" t="str">
        <f t="shared" si="107"/>
        <v/>
      </c>
      <c r="AU91" s="33"/>
      <c r="AV91" s="33" t="str">
        <f t="shared" si="108"/>
        <v/>
      </c>
      <c r="AW91" s="33"/>
      <c r="AX91" s="33" t="str">
        <f t="shared" si="109"/>
        <v/>
      </c>
      <c r="AY91" s="33"/>
      <c r="AZ91" s="33" t="str">
        <f t="shared" si="110"/>
        <v/>
      </c>
      <c r="BA91" s="33"/>
      <c r="BB91" s="33" t="str">
        <f t="shared" si="111"/>
        <v/>
      </c>
      <c r="BC91" s="33"/>
      <c r="BD91" s="33" t="str">
        <f t="shared" si="112"/>
        <v/>
      </c>
      <c r="BE91" s="33"/>
      <c r="BF91" s="33" t="str">
        <f t="shared" si="113"/>
        <v/>
      </c>
      <c r="BG91" s="33"/>
      <c r="BH91" s="33" t="str">
        <f t="shared" si="114"/>
        <v/>
      </c>
      <c r="BI91" s="33"/>
      <c r="BJ91" s="33" t="str">
        <f t="shared" si="115"/>
        <v/>
      </c>
      <c r="BK91" s="33"/>
      <c r="BL91" s="33" t="str">
        <f t="shared" si="116"/>
        <v/>
      </c>
      <c r="BM91" s="33"/>
      <c r="BN91" s="33" t="str">
        <f t="shared" si="117"/>
        <v/>
      </c>
      <c r="BO91" s="33"/>
      <c r="BP91" s="33" t="str">
        <f t="shared" si="118"/>
        <v/>
      </c>
      <c r="BQ91" s="33"/>
      <c r="BR91" s="33" t="str">
        <f t="shared" si="119"/>
        <v/>
      </c>
      <c r="BS91" s="33"/>
      <c r="BT91" s="33" t="str">
        <f t="shared" si="120"/>
        <v/>
      </c>
      <c r="BU91" s="33"/>
      <c r="BV91" s="33" t="str">
        <f t="shared" si="121"/>
        <v/>
      </c>
      <c r="BW91" s="33"/>
      <c r="BX91" s="33" t="str">
        <f t="shared" si="122"/>
        <v/>
      </c>
      <c r="BY91" s="33"/>
      <c r="BZ91" s="33" t="str">
        <f t="shared" si="123"/>
        <v/>
      </c>
      <c r="CA91" s="33"/>
      <c r="CB91" s="34"/>
      <c r="CC91" t="str">
        <f t="shared" si="124"/>
        <v>K5</v>
      </c>
      <c r="CD91" t="str">
        <f t="shared" si="125"/>
        <v>Miami</v>
      </c>
      <c r="CE91">
        <f t="shared" si="126"/>
        <v>71</v>
      </c>
      <c r="CF91" s="38">
        <f>'Match Times'!K72</f>
        <v>46201.0625</v>
      </c>
      <c r="CG91" s="434">
        <f>'Match Times'!L72</f>
        <v>46201.0625</v>
      </c>
      <c r="CH91" t="str">
        <f t="shared" si="127"/>
        <v>Miami</v>
      </c>
    </row>
    <row r="92" spans="2:86" x14ac:dyDescent="0.2">
      <c r="B92" s="32">
        <f t="shared" si="128"/>
        <v>72</v>
      </c>
      <c r="C92" s="33"/>
      <c r="D92" s="33" t="str">
        <f t="shared" si="86"/>
        <v/>
      </c>
      <c r="E92" s="33"/>
      <c r="F92" s="33" t="str">
        <f t="shared" si="87"/>
        <v/>
      </c>
      <c r="G92" s="33"/>
      <c r="H92" s="33" t="str">
        <f t="shared" si="88"/>
        <v/>
      </c>
      <c r="I92" s="33"/>
      <c r="J92" s="33" t="str">
        <f t="shared" si="89"/>
        <v/>
      </c>
      <c r="K92" s="33"/>
      <c r="L92" s="33" t="str">
        <f t="shared" si="90"/>
        <v/>
      </c>
      <c r="M92" s="33"/>
      <c r="N92" s="33" t="str">
        <f t="shared" si="91"/>
        <v/>
      </c>
      <c r="O92" s="33"/>
      <c r="P92" s="33" t="str">
        <f t="shared" si="92"/>
        <v/>
      </c>
      <c r="Q92" s="33"/>
      <c r="R92" s="33" t="str">
        <f t="shared" si="93"/>
        <v/>
      </c>
      <c r="S92" s="33"/>
      <c r="T92" s="33" t="str">
        <f t="shared" si="94"/>
        <v/>
      </c>
      <c r="U92" s="33"/>
      <c r="V92" s="33" t="str">
        <f t="shared" si="95"/>
        <v/>
      </c>
      <c r="W92" s="33"/>
      <c r="X92" s="33" t="str">
        <f t="shared" si="96"/>
        <v/>
      </c>
      <c r="Y92" s="33"/>
      <c r="Z92" s="33" t="str">
        <f t="shared" si="97"/>
        <v/>
      </c>
      <c r="AA92" s="33"/>
      <c r="AB92" s="33" t="str">
        <f t="shared" si="98"/>
        <v/>
      </c>
      <c r="AC92" s="33"/>
      <c r="AD92" s="33" t="str">
        <f t="shared" si="99"/>
        <v/>
      </c>
      <c r="AE92" s="33"/>
      <c r="AF92" s="33" t="str">
        <f t="shared" si="100"/>
        <v/>
      </c>
      <c r="AG92" s="33"/>
      <c r="AH92" s="33" t="str">
        <f t="shared" si="101"/>
        <v/>
      </c>
      <c r="AI92" s="33"/>
      <c r="AJ92" s="33" t="str">
        <f t="shared" si="102"/>
        <v>K6</v>
      </c>
      <c r="AK92" s="33"/>
      <c r="AL92" s="33" t="str">
        <f t="shared" si="103"/>
        <v/>
      </c>
      <c r="AM92" s="33"/>
      <c r="AN92" s="33" t="str">
        <f t="shared" si="104"/>
        <v/>
      </c>
      <c r="AO92" s="33"/>
      <c r="AP92" s="33" t="str">
        <f t="shared" si="105"/>
        <v/>
      </c>
      <c r="AQ92" s="33"/>
      <c r="AR92" s="33" t="str">
        <f t="shared" si="106"/>
        <v/>
      </c>
      <c r="AS92" s="33"/>
      <c r="AT92" s="33" t="str">
        <f t="shared" si="107"/>
        <v/>
      </c>
      <c r="AU92" s="33"/>
      <c r="AV92" s="33" t="str">
        <f t="shared" si="108"/>
        <v/>
      </c>
      <c r="AW92" s="33"/>
      <c r="AX92" s="33" t="str">
        <f t="shared" si="109"/>
        <v/>
      </c>
      <c r="AY92" s="33"/>
      <c r="AZ92" s="33" t="str">
        <f t="shared" si="110"/>
        <v/>
      </c>
      <c r="BA92" s="33"/>
      <c r="BB92" s="33" t="str">
        <f t="shared" si="111"/>
        <v/>
      </c>
      <c r="BC92" s="33"/>
      <c r="BD92" s="33" t="str">
        <f t="shared" si="112"/>
        <v/>
      </c>
      <c r="BE92" s="33"/>
      <c r="BF92" s="33" t="str">
        <f t="shared" si="113"/>
        <v/>
      </c>
      <c r="BG92" s="33"/>
      <c r="BH92" s="33" t="str">
        <f t="shared" si="114"/>
        <v/>
      </c>
      <c r="BI92" s="33"/>
      <c r="BJ92" s="33" t="str">
        <f t="shared" si="115"/>
        <v/>
      </c>
      <c r="BK92" s="33"/>
      <c r="BL92" s="33" t="str">
        <f t="shared" si="116"/>
        <v/>
      </c>
      <c r="BM92" s="33"/>
      <c r="BN92" s="33" t="str">
        <f t="shared" si="117"/>
        <v/>
      </c>
      <c r="BO92" s="33"/>
      <c r="BP92" s="33" t="str">
        <f t="shared" si="118"/>
        <v/>
      </c>
      <c r="BQ92" s="33"/>
      <c r="BR92" s="33" t="str">
        <f t="shared" si="119"/>
        <v/>
      </c>
      <c r="BS92" s="33"/>
      <c r="BT92" s="33" t="str">
        <f t="shared" si="120"/>
        <v/>
      </c>
      <c r="BU92" s="33"/>
      <c r="BV92" s="33" t="str">
        <f t="shared" si="121"/>
        <v/>
      </c>
      <c r="BW92" s="33"/>
      <c r="BX92" s="33" t="str">
        <f t="shared" si="122"/>
        <v/>
      </c>
      <c r="BY92" s="33"/>
      <c r="BZ92" s="33" t="str">
        <f t="shared" si="123"/>
        <v/>
      </c>
      <c r="CA92" s="33"/>
      <c r="CB92" s="34"/>
      <c r="CC92" t="str">
        <f t="shared" si="124"/>
        <v>K6</v>
      </c>
      <c r="CD92" t="str">
        <f t="shared" si="125"/>
        <v>Atlanta</v>
      </c>
      <c r="CE92">
        <f t="shared" si="126"/>
        <v>72</v>
      </c>
      <c r="CF92" s="38">
        <f>'Match Times'!K73</f>
        <v>46201.0625</v>
      </c>
      <c r="CG92" s="434">
        <f>'Match Times'!L73</f>
        <v>46201.0625</v>
      </c>
      <c r="CH92" t="str">
        <f t="shared" si="127"/>
        <v>Atlanta</v>
      </c>
    </row>
    <row r="93" spans="2:86" x14ac:dyDescent="0.2">
      <c r="B93" s="32">
        <f t="shared" si="128"/>
        <v>73</v>
      </c>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4"/>
      <c r="CC93" t="str">
        <f t="shared" si="124"/>
        <v/>
      </c>
      <c r="CD93" t="str">
        <f t="shared" si="125"/>
        <v/>
      </c>
      <c r="CE93">
        <f t="shared" si="126"/>
        <v>73</v>
      </c>
      <c r="CF93" s="38">
        <f>'Match Times'!K74</f>
        <v>46201.875</v>
      </c>
      <c r="CG93" s="434">
        <f>'Match Times'!L74</f>
        <v>46201.875</v>
      </c>
      <c r="CH93" t="s">
        <v>1767</v>
      </c>
    </row>
    <row r="94" spans="2:86" x14ac:dyDescent="0.2">
      <c r="B94" s="32">
        <f t="shared" si="128"/>
        <v>74</v>
      </c>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4"/>
      <c r="CC94" t="str">
        <f t="shared" si="124"/>
        <v/>
      </c>
      <c r="CD94" t="str">
        <f t="shared" si="125"/>
        <v/>
      </c>
      <c r="CE94">
        <f t="shared" si="126"/>
        <v>74</v>
      </c>
      <c r="CF94" s="38">
        <f>'Match Times'!K75</f>
        <v>46202.9375</v>
      </c>
      <c r="CG94" s="434">
        <f>'Match Times'!L75</f>
        <v>46202.9375</v>
      </c>
      <c r="CH94" t="s">
        <v>1779</v>
      </c>
    </row>
    <row r="95" spans="2:86" x14ac:dyDescent="0.2">
      <c r="B95" s="32">
        <f t="shared" si="128"/>
        <v>75</v>
      </c>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4"/>
      <c r="CC95" t="str">
        <f t="shared" si="124"/>
        <v/>
      </c>
      <c r="CD95" t="str">
        <f t="shared" si="125"/>
        <v/>
      </c>
      <c r="CE95">
        <f t="shared" si="126"/>
        <v>75</v>
      </c>
      <c r="CF95" s="38">
        <f>'Match Times'!K76</f>
        <v>46203.125</v>
      </c>
      <c r="CG95" s="434">
        <f>'Match Times'!L76</f>
        <v>46203.125</v>
      </c>
      <c r="CH95" t="s">
        <v>1771</v>
      </c>
    </row>
    <row r="96" spans="2:86" x14ac:dyDescent="0.2">
      <c r="B96" s="32">
        <f t="shared" si="128"/>
        <v>76</v>
      </c>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4"/>
      <c r="CC96" t="str">
        <f t="shared" si="124"/>
        <v/>
      </c>
      <c r="CD96" t="str">
        <f t="shared" si="125"/>
        <v/>
      </c>
      <c r="CE96">
        <f t="shared" si="126"/>
        <v>76</v>
      </c>
      <c r="CF96" s="38">
        <f>'Match Times'!K77</f>
        <v>46202.791666666664</v>
      </c>
      <c r="CG96" s="434">
        <f>'Match Times'!L77</f>
        <v>46202.791666666664</v>
      </c>
      <c r="CH96" t="s">
        <v>1772</v>
      </c>
    </row>
    <row r="97" spans="2:86" x14ac:dyDescent="0.2">
      <c r="B97" s="32">
        <f t="shared" si="128"/>
        <v>77</v>
      </c>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4"/>
      <c r="CC97" t="str">
        <f t="shared" si="124"/>
        <v/>
      </c>
      <c r="CD97" t="str">
        <f t="shared" si="125"/>
        <v/>
      </c>
      <c r="CE97">
        <f t="shared" si="126"/>
        <v>77</v>
      </c>
      <c r="CF97" s="38">
        <f>'Match Times'!K78</f>
        <v>46203.958333333336</v>
      </c>
      <c r="CG97" s="434">
        <f>'Match Times'!L78</f>
        <v>46203.958333333336</v>
      </c>
      <c r="CH97" t="s">
        <v>1781</v>
      </c>
    </row>
    <row r="98" spans="2:86" x14ac:dyDescent="0.2">
      <c r="B98" s="32">
        <f t="shared" si="128"/>
        <v>78</v>
      </c>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4"/>
      <c r="CC98" t="str">
        <f t="shared" si="124"/>
        <v/>
      </c>
      <c r="CD98" t="str">
        <f t="shared" si="125"/>
        <v/>
      </c>
      <c r="CE98">
        <f t="shared" si="126"/>
        <v>78</v>
      </c>
      <c r="CF98" s="38">
        <f>'Match Times'!K79</f>
        <v>46203.791666666664</v>
      </c>
      <c r="CG98" s="434">
        <f>'Match Times'!L79</f>
        <v>46203.791666666664</v>
      </c>
      <c r="CH98" t="s">
        <v>1773</v>
      </c>
    </row>
    <row r="99" spans="2:86" x14ac:dyDescent="0.2">
      <c r="B99" s="32">
        <f t="shared" si="128"/>
        <v>79</v>
      </c>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4"/>
      <c r="CC99" t="str">
        <f t="shared" si="124"/>
        <v/>
      </c>
      <c r="CD99" t="str">
        <f t="shared" si="125"/>
        <v/>
      </c>
      <c r="CE99">
        <f t="shared" si="126"/>
        <v>79</v>
      </c>
      <c r="CF99" s="38">
        <f>'Match Times'!K80</f>
        <v>46204.125</v>
      </c>
      <c r="CG99" s="434">
        <f>'Match Times'!L80</f>
        <v>46204.125</v>
      </c>
      <c r="CH99" t="s">
        <v>1770</v>
      </c>
    </row>
    <row r="100" spans="2:86" x14ac:dyDescent="0.2">
      <c r="B100" s="32">
        <f t="shared" si="128"/>
        <v>80</v>
      </c>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4"/>
      <c r="CC100" t="str">
        <f t="shared" si="124"/>
        <v/>
      </c>
      <c r="CD100" t="str">
        <f t="shared" si="125"/>
        <v/>
      </c>
      <c r="CE100">
        <f t="shared" si="126"/>
        <v>80</v>
      </c>
      <c r="CF100" s="38">
        <f>'Match Times'!K81</f>
        <v>46204.75</v>
      </c>
      <c r="CG100" s="434">
        <f>'Match Times'!L81</f>
        <v>46204.75</v>
      </c>
      <c r="CH100" t="s">
        <v>1776</v>
      </c>
    </row>
    <row r="101" spans="2:86" x14ac:dyDescent="0.2">
      <c r="B101" s="32">
        <f t="shared" si="128"/>
        <v>81</v>
      </c>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4"/>
      <c r="CC101" t="str">
        <f t="shared" si="124"/>
        <v/>
      </c>
      <c r="CD101" t="str">
        <f t="shared" si="125"/>
        <v/>
      </c>
      <c r="CE101">
        <f t="shared" si="126"/>
        <v>81</v>
      </c>
      <c r="CF101" s="38">
        <f>'Match Times'!K82</f>
        <v>46205.083333333336</v>
      </c>
      <c r="CG101" s="434">
        <f>'Match Times'!L82</f>
        <v>46205.083333333336</v>
      </c>
      <c r="CH101" t="s">
        <v>1766</v>
      </c>
    </row>
    <row r="102" spans="2:86" x14ac:dyDescent="0.2">
      <c r="B102" s="32">
        <f t="shared" si="128"/>
        <v>82</v>
      </c>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4"/>
      <c r="CC102" t="str">
        <f t="shared" si="124"/>
        <v/>
      </c>
      <c r="CD102" t="str">
        <f t="shared" si="125"/>
        <v/>
      </c>
      <c r="CE102">
        <f t="shared" si="126"/>
        <v>82</v>
      </c>
      <c r="CF102" s="38">
        <f>'Match Times'!K83</f>
        <v>46204.916666666664</v>
      </c>
      <c r="CG102" s="434">
        <f>'Match Times'!L83</f>
        <v>46204.916666666664</v>
      </c>
      <c r="CH102" t="s">
        <v>1765</v>
      </c>
    </row>
    <row r="103" spans="2:86" x14ac:dyDescent="0.2">
      <c r="B103" s="32">
        <f t="shared" si="128"/>
        <v>83</v>
      </c>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4"/>
      <c r="CC103" t="str">
        <f t="shared" si="124"/>
        <v/>
      </c>
      <c r="CD103" t="str">
        <f t="shared" si="125"/>
        <v/>
      </c>
      <c r="CE103">
        <f t="shared" si="126"/>
        <v>83</v>
      </c>
      <c r="CF103" s="38">
        <f>'Match Times'!K84</f>
        <v>46206.041666666664</v>
      </c>
      <c r="CG103" s="434">
        <f>'Match Times'!L84</f>
        <v>46206.041666666664</v>
      </c>
      <c r="CH103" t="s">
        <v>1778</v>
      </c>
    </row>
    <row r="104" spans="2:86" x14ac:dyDescent="0.2">
      <c r="B104" s="32">
        <f t="shared" si="128"/>
        <v>84</v>
      </c>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4"/>
      <c r="CC104" t="str">
        <f t="shared" si="124"/>
        <v/>
      </c>
      <c r="CD104" t="str">
        <f t="shared" si="125"/>
        <v/>
      </c>
      <c r="CE104">
        <f t="shared" si="126"/>
        <v>84</v>
      </c>
      <c r="CF104" s="38">
        <f>'Match Times'!K85</f>
        <v>46205.875</v>
      </c>
      <c r="CG104" s="434">
        <f>'Match Times'!L85</f>
        <v>46205.875</v>
      </c>
      <c r="CH104" t="s">
        <v>1767</v>
      </c>
    </row>
    <row r="105" spans="2:86" x14ac:dyDescent="0.2">
      <c r="B105" s="32">
        <f t="shared" si="128"/>
        <v>85</v>
      </c>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4"/>
      <c r="CC105" t="str">
        <f t="shared" si="124"/>
        <v/>
      </c>
      <c r="CD105" t="str">
        <f t="shared" si="125"/>
        <v/>
      </c>
      <c r="CE105">
        <f t="shared" si="126"/>
        <v>85</v>
      </c>
      <c r="CF105" s="38">
        <f>'Match Times'!K86</f>
        <v>46206.208333333336</v>
      </c>
      <c r="CG105" s="434">
        <f>'Match Times'!L86</f>
        <v>46206.208333333336</v>
      </c>
      <c r="CH105" t="s">
        <v>1764</v>
      </c>
    </row>
    <row r="106" spans="2:86" x14ac:dyDescent="0.2">
      <c r="B106" s="32">
        <f t="shared" si="128"/>
        <v>86</v>
      </c>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4"/>
      <c r="CC106" t="str">
        <f t="shared" si="124"/>
        <v/>
      </c>
      <c r="CD106" t="str">
        <f t="shared" si="125"/>
        <v/>
      </c>
      <c r="CE106">
        <f t="shared" si="126"/>
        <v>86</v>
      </c>
      <c r="CF106" s="38">
        <f>'Match Times'!K87</f>
        <v>46207</v>
      </c>
      <c r="CG106" s="434">
        <f>'Match Times'!L87</f>
        <v>46207</v>
      </c>
      <c r="CH106" t="s">
        <v>1777</v>
      </c>
    </row>
    <row r="107" spans="2:86" x14ac:dyDescent="0.2">
      <c r="B107" s="32">
        <f t="shared" si="128"/>
        <v>87</v>
      </c>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4"/>
      <c r="CC107" t="str">
        <f t="shared" si="124"/>
        <v/>
      </c>
      <c r="CD107" t="str">
        <f t="shared" si="125"/>
        <v/>
      </c>
      <c r="CE107">
        <f t="shared" si="126"/>
        <v>87</v>
      </c>
      <c r="CF107" s="38">
        <f>'Match Times'!K88</f>
        <v>46207.145833333328</v>
      </c>
      <c r="CG107" s="434">
        <f>'Match Times'!L88</f>
        <v>46207.145833333328</v>
      </c>
      <c r="CH107" t="s">
        <v>1774</v>
      </c>
    </row>
    <row r="108" spans="2:86" x14ac:dyDescent="0.2">
      <c r="B108" s="32">
        <f t="shared" si="128"/>
        <v>88</v>
      </c>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4"/>
      <c r="CC108" t="str">
        <f t="shared" si="124"/>
        <v/>
      </c>
      <c r="CD108" t="str">
        <f t="shared" si="125"/>
        <v/>
      </c>
      <c r="CE108">
        <f t="shared" si="126"/>
        <v>88</v>
      </c>
      <c r="CF108" s="38">
        <f>'Match Times'!K89</f>
        <v>46206.833333333328</v>
      </c>
      <c r="CG108" s="434">
        <f>'Match Times'!L89</f>
        <v>46206.833333333328</v>
      </c>
      <c r="CH108" t="s">
        <v>1773</v>
      </c>
    </row>
    <row r="109" spans="2:86" x14ac:dyDescent="0.2">
      <c r="B109" s="32">
        <f t="shared" si="128"/>
        <v>89</v>
      </c>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4"/>
      <c r="CC109" t="str">
        <f t="shared" si="124"/>
        <v/>
      </c>
      <c r="CD109" t="str">
        <f t="shared" si="125"/>
        <v/>
      </c>
      <c r="CE109">
        <f t="shared" si="126"/>
        <v>89</v>
      </c>
      <c r="CF109" s="38">
        <f>'Match Times'!K90</f>
        <v>46207.958333333336</v>
      </c>
      <c r="CG109" s="434">
        <f>'Match Times'!L90</f>
        <v>46207.958333333336</v>
      </c>
      <c r="CH109" t="s">
        <v>1780</v>
      </c>
    </row>
    <row r="110" spans="2:86" x14ac:dyDescent="0.2">
      <c r="B110" s="32">
        <f t="shared" si="128"/>
        <v>90</v>
      </c>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4"/>
      <c r="CC110" t="str">
        <f t="shared" si="124"/>
        <v/>
      </c>
      <c r="CD110" t="str">
        <f t="shared" si="125"/>
        <v/>
      </c>
      <c r="CE110">
        <f t="shared" si="126"/>
        <v>90</v>
      </c>
      <c r="CF110" s="38">
        <f>'Match Times'!K91</f>
        <v>46207.791666666664</v>
      </c>
      <c r="CG110" s="434">
        <f>'Match Times'!L91</f>
        <v>46207.791666666664</v>
      </c>
      <c r="CH110" t="s">
        <v>1772</v>
      </c>
    </row>
    <row r="111" spans="2:86" x14ac:dyDescent="0.2">
      <c r="B111" s="32">
        <f t="shared" si="128"/>
        <v>91</v>
      </c>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4"/>
      <c r="CC111" t="str">
        <f t="shared" si="124"/>
        <v/>
      </c>
      <c r="CD111" t="str">
        <f t="shared" si="125"/>
        <v/>
      </c>
      <c r="CE111">
        <f t="shared" si="126"/>
        <v>91</v>
      </c>
      <c r="CF111" s="38">
        <f>'Match Times'!K92</f>
        <v>46208.916666666664</v>
      </c>
      <c r="CG111" s="434">
        <f>'Match Times'!L92</f>
        <v>46208.916666666664</v>
      </c>
      <c r="CH111" t="s">
        <v>1781</v>
      </c>
    </row>
    <row r="112" spans="2:86" x14ac:dyDescent="0.2">
      <c r="B112" s="32">
        <f t="shared" si="128"/>
        <v>92</v>
      </c>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4"/>
      <c r="CC112" t="str">
        <f t="shared" si="124"/>
        <v/>
      </c>
      <c r="CD112" t="str">
        <f t="shared" si="125"/>
        <v/>
      </c>
      <c r="CE112">
        <f t="shared" si="126"/>
        <v>92</v>
      </c>
      <c r="CF112" s="38">
        <f>'Match Times'!K93</f>
        <v>46209.083333333336</v>
      </c>
      <c r="CG112" s="434">
        <f>'Match Times'!L93</f>
        <v>46209.083333333336</v>
      </c>
      <c r="CH112" t="s">
        <v>1770</v>
      </c>
    </row>
    <row r="113" spans="2:86" x14ac:dyDescent="0.2">
      <c r="B113" s="32">
        <f t="shared" si="128"/>
        <v>93</v>
      </c>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4"/>
      <c r="CC113" t="str">
        <f t="shared" si="124"/>
        <v/>
      </c>
      <c r="CD113" t="str">
        <f t="shared" si="125"/>
        <v/>
      </c>
      <c r="CE113">
        <f t="shared" si="126"/>
        <v>93</v>
      </c>
      <c r="CF113" s="38">
        <f>'Match Times'!K94</f>
        <v>46209.875</v>
      </c>
      <c r="CG113" s="434">
        <f>'Match Times'!L94</f>
        <v>46209.875</v>
      </c>
      <c r="CH113" t="s">
        <v>1773</v>
      </c>
    </row>
    <row r="114" spans="2:86" x14ac:dyDescent="0.2">
      <c r="B114" s="32">
        <f t="shared" si="128"/>
        <v>94</v>
      </c>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4"/>
      <c r="CC114" t="str">
        <f t="shared" si="124"/>
        <v/>
      </c>
      <c r="CD114" t="str">
        <f t="shared" si="125"/>
        <v/>
      </c>
      <c r="CE114">
        <f t="shared" si="126"/>
        <v>94</v>
      </c>
      <c r="CF114" s="38">
        <f>'Match Times'!K95</f>
        <v>46210.083333333336</v>
      </c>
      <c r="CG114" s="434">
        <f>'Match Times'!L95</f>
        <v>46210.083333333336</v>
      </c>
      <c r="CH114" t="s">
        <v>1765</v>
      </c>
    </row>
    <row r="115" spans="2:86" x14ac:dyDescent="0.2">
      <c r="B115" s="32">
        <f t="shared" si="128"/>
        <v>95</v>
      </c>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4"/>
      <c r="CC115" t="str">
        <f t="shared" si="124"/>
        <v/>
      </c>
      <c r="CD115" t="str">
        <f t="shared" si="125"/>
        <v/>
      </c>
      <c r="CE115">
        <f t="shared" si="126"/>
        <v>95</v>
      </c>
      <c r="CF115" s="38">
        <f>'Match Times'!K96</f>
        <v>46210.75</v>
      </c>
      <c r="CG115" s="434">
        <f>'Match Times'!L96</f>
        <v>46210.75</v>
      </c>
      <c r="CH115" t="s">
        <v>1776</v>
      </c>
    </row>
    <row r="116" spans="2:86" x14ac:dyDescent="0.2">
      <c r="B116" s="32">
        <f t="shared" si="128"/>
        <v>96</v>
      </c>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4"/>
      <c r="CC116" t="str">
        <f t="shared" si="124"/>
        <v/>
      </c>
      <c r="CD116" t="str">
        <f t="shared" si="125"/>
        <v/>
      </c>
      <c r="CE116">
        <f t="shared" si="126"/>
        <v>96</v>
      </c>
      <c r="CF116" s="38">
        <f>'Match Times'!K97</f>
        <v>46210.916666666664</v>
      </c>
      <c r="CG116" s="434">
        <f>'Match Times'!L97</f>
        <v>46210.916666666664</v>
      </c>
      <c r="CH116" t="s">
        <v>1764</v>
      </c>
    </row>
    <row r="117" spans="2:86" x14ac:dyDescent="0.2">
      <c r="B117" s="32">
        <f t="shared" si="128"/>
        <v>97</v>
      </c>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4"/>
      <c r="CC117" t="str">
        <f t="shared" ref="CC117:CC124" si="129">CONCATENATE(D117,F117,H117,J117,L117,N117,P117,R117,T117,V117,X117,Z117,AB117,AD117,AF117,AH117,AJ117,AL117,AN117,AP117,AR117,AT117,AV117,AX117,AZ117,BB117,BD117,BF117,BH117,BJ117,BL117,BN117,BP117,BR117,BT117,BV117,BX117,BZ117,CB117,)</f>
        <v/>
      </c>
      <c r="CD117" t="str">
        <f t="shared" ref="CD117:CD124" si="130">CC223</f>
        <v/>
      </c>
      <c r="CE117">
        <f t="shared" ref="CE117:CE124" si="131">B117</f>
        <v>97</v>
      </c>
      <c r="CF117" s="38">
        <f>'Match Times'!K98</f>
        <v>46212.916666666664</v>
      </c>
      <c r="CG117" s="434">
        <f>'Match Times'!L98</f>
        <v>46212.916666666664</v>
      </c>
      <c r="CH117" t="s">
        <v>1779</v>
      </c>
    </row>
    <row r="118" spans="2:86" x14ac:dyDescent="0.2">
      <c r="B118" s="32">
        <f t="shared" ref="B118:B124" si="132">B117+1</f>
        <v>98</v>
      </c>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4"/>
      <c r="CC118" t="str">
        <f t="shared" si="129"/>
        <v/>
      </c>
      <c r="CD118" t="str">
        <f t="shared" si="130"/>
        <v/>
      </c>
      <c r="CE118">
        <f t="shared" si="131"/>
        <v>98</v>
      </c>
      <c r="CF118" s="38">
        <f>'Match Times'!K99</f>
        <v>46213.875</v>
      </c>
      <c r="CG118" s="434">
        <f>'Match Times'!L99</f>
        <v>46213.875</v>
      </c>
      <c r="CH118" t="s">
        <v>1767</v>
      </c>
    </row>
    <row r="119" spans="2:86" x14ac:dyDescent="0.2">
      <c r="B119" s="32">
        <f t="shared" si="132"/>
        <v>99</v>
      </c>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4"/>
      <c r="CC119" t="str">
        <f t="shared" si="129"/>
        <v/>
      </c>
      <c r="CD119" t="str">
        <f t="shared" si="130"/>
        <v/>
      </c>
      <c r="CE119">
        <f t="shared" si="131"/>
        <v>99</v>
      </c>
      <c r="CF119" s="38">
        <f>'Match Times'!K100</f>
        <v>46214.958333333336</v>
      </c>
      <c r="CG119" s="434">
        <f>'Match Times'!L100</f>
        <v>46214.958333333336</v>
      </c>
      <c r="CH119" t="s">
        <v>1777</v>
      </c>
    </row>
    <row r="120" spans="2:86" x14ac:dyDescent="0.2">
      <c r="B120" s="32">
        <f t="shared" si="132"/>
        <v>100</v>
      </c>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4"/>
      <c r="CC120" t="str">
        <f t="shared" si="129"/>
        <v/>
      </c>
      <c r="CD120" t="str">
        <f t="shared" si="130"/>
        <v/>
      </c>
      <c r="CE120">
        <f t="shared" si="131"/>
        <v>100</v>
      </c>
      <c r="CF120" s="38">
        <f>'Match Times'!K101</f>
        <v>46215.125</v>
      </c>
      <c r="CG120" s="434">
        <f>'Match Times'!L101</f>
        <v>46215.125</v>
      </c>
      <c r="CH120" t="s">
        <v>1774</v>
      </c>
    </row>
    <row r="121" spans="2:86" x14ac:dyDescent="0.2">
      <c r="B121" s="32">
        <f t="shared" si="132"/>
        <v>101</v>
      </c>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4"/>
      <c r="CC121" t="str">
        <f t="shared" si="129"/>
        <v/>
      </c>
      <c r="CD121" t="str">
        <f t="shared" si="130"/>
        <v/>
      </c>
      <c r="CE121">
        <f t="shared" si="131"/>
        <v>101</v>
      </c>
      <c r="CF121" s="38">
        <f>'Match Times'!K102</f>
        <v>46217.875</v>
      </c>
      <c r="CG121" s="434">
        <f>'Match Times'!L102</f>
        <v>46217.875</v>
      </c>
      <c r="CH121" t="s">
        <v>1773</v>
      </c>
    </row>
    <row r="122" spans="2:86" x14ac:dyDescent="0.2">
      <c r="B122" s="32">
        <f t="shared" si="132"/>
        <v>102</v>
      </c>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4"/>
      <c r="CC122" t="str">
        <f t="shared" si="129"/>
        <v/>
      </c>
      <c r="CD122" t="str">
        <f t="shared" si="130"/>
        <v/>
      </c>
      <c r="CE122">
        <f t="shared" si="131"/>
        <v>102</v>
      </c>
      <c r="CF122" s="38">
        <f>'Match Times'!K103</f>
        <v>46218.875</v>
      </c>
      <c r="CG122" s="434">
        <f>'Match Times'!L103</f>
        <v>46218.875</v>
      </c>
      <c r="CH122" t="s">
        <v>1776</v>
      </c>
    </row>
    <row r="123" spans="2:86" x14ac:dyDescent="0.2">
      <c r="B123" s="32">
        <f t="shared" si="132"/>
        <v>103</v>
      </c>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4"/>
      <c r="CC123" t="str">
        <f t="shared" si="129"/>
        <v/>
      </c>
      <c r="CD123" t="str">
        <f t="shared" si="130"/>
        <v/>
      </c>
      <c r="CE123">
        <f t="shared" si="131"/>
        <v>103</v>
      </c>
      <c r="CF123" s="38">
        <f>'Match Times'!K104</f>
        <v>46221.958333333336</v>
      </c>
      <c r="CG123" s="434">
        <f>'Match Times'!L104</f>
        <v>46221.958333333336</v>
      </c>
      <c r="CH123" t="s">
        <v>1777</v>
      </c>
    </row>
    <row r="124" spans="2:86" ht="16" customHeight="1" thickBot="1" x14ac:dyDescent="0.25">
      <c r="B124" s="35">
        <f t="shared" si="132"/>
        <v>104</v>
      </c>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7"/>
      <c r="CC124" t="str">
        <f t="shared" si="129"/>
        <v/>
      </c>
      <c r="CD124" t="str">
        <f t="shared" si="130"/>
        <v/>
      </c>
      <c r="CE124">
        <f t="shared" si="131"/>
        <v>104</v>
      </c>
      <c r="CF124" s="38">
        <f>'Match Times'!K105</f>
        <v>46222.875</v>
      </c>
      <c r="CG124" s="434">
        <f>'Match Times'!L105</f>
        <v>46222.875</v>
      </c>
      <c r="CH124" t="s">
        <v>1781</v>
      </c>
    </row>
    <row r="125" spans="2:86" ht="16" customHeight="1" thickBot="1" x14ac:dyDescent="0.25"/>
    <row r="126" spans="2:86" x14ac:dyDescent="0.2">
      <c r="B126" s="29" t="s">
        <v>1085</v>
      </c>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1"/>
      <c r="CC126" t="s">
        <v>1784</v>
      </c>
    </row>
    <row r="127" spans="2:86" x14ac:dyDescent="0.2">
      <c r="B127" s="32">
        <v>1</v>
      </c>
      <c r="C127" s="33"/>
      <c r="D127" s="33" t="str">
        <f t="shared" ref="D127:D158" si="133">IFERROR(INDEX($B$2:$B$17,MATCH($B127,C$2:C$17,0)),"")</f>
        <v>Mexico City</v>
      </c>
      <c r="E127" s="33"/>
      <c r="F127" s="33" t="str">
        <f t="shared" ref="F127:F158" si="134">IFERROR(INDEX($B$2:$B$17,MATCH($B127,E$2:E$17,0)),"")</f>
        <v/>
      </c>
      <c r="G127" s="33"/>
      <c r="H127" s="33" t="str">
        <f t="shared" ref="H127:H158" si="135">IFERROR(INDEX($B$2:$B$17,MATCH($B127,G$2:G$17,0)),"")</f>
        <v/>
      </c>
      <c r="I127" s="33"/>
      <c r="J127" s="33" t="str">
        <f t="shared" ref="J127:J158" si="136">IFERROR(INDEX($B$2:$B$17,MATCH($B127,I$2:I$17,0)),"")</f>
        <v/>
      </c>
      <c r="K127" s="33"/>
      <c r="L127" s="33" t="str">
        <f t="shared" ref="L127:L158" si="137">IFERROR(INDEX($B$2:$B$17,MATCH($B127,K$2:K$17,0)),"")</f>
        <v/>
      </c>
      <c r="M127" s="33"/>
      <c r="N127" s="33" t="str">
        <f t="shared" ref="N127:N158" si="138">IFERROR(INDEX($B$2:$B$17,MATCH($B127,M$2:M$17,0)),"")</f>
        <v/>
      </c>
      <c r="O127" s="33"/>
      <c r="P127" s="33" t="str">
        <f t="shared" ref="P127:P158" si="139">IFERROR(INDEX($B$2:$B$17,MATCH($B127,O$2:O$17,0)),"")</f>
        <v/>
      </c>
      <c r="Q127" s="33"/>
      <c r="R127" s="33" t="str">
        <f t="shared" ref="R127:R158" si="140">IFERROR(INDEX($B$2:$B$17,MATCH($B127,Q$2:Q$17,0)),"")</f>
        <v/>
      </c>
      <c r="S127" s="33"/>
      <c r="T127" s="33" t="str">
        <f t="shared" ref="T127:T158" si="141">IFERROR(INDEX($B$2:$B$17,MATCH($B127,S$2:S$17,0)),"")</f>
        <v/>
      </c>
      <c r="U127" s="33"/>
      <c r="V127" s="33" t="str">
        <f t="shared" ref="V127:V158" si="142">IFERROR(INDEX($B$2:$B$17,MATCH($B127,U$2:U$17,0)),"")</f>
        <v/>
      </c>
      <c r="W127" s="33"/>
      <c r="X127" s="33" t="str">
        <f t="shared" ref="X127:X158" si="143">IFERROR(INDEX($B$2:$B$17,MATCH($B127,W$2:W$17,0)),"")</f>
        <v/>
      </c>
      <c r="Y127" s="33"/>
      <c r="Z127" s="33" t="str">
        <f t="shared" ref="Z127:Z158" si="144">IFERROR(INDEX($B$2:$B$17,MATCH($B127,Y$2:Y$17,0)),"")</f>
        <v/>
      </c>
      <c r="AA127" s="33"/>
      <c r="AB127" s="33" t="str">
        <f t="shared" ref="AB127:AB158" si="145">IFERROR(INDEX($B$2:$B$17,MATCH($B127,AA$2:AA$17,0)),"")</f>
        <v/>
      </c>
      <c r="AC127" s="33"/>
      <c r="AD127" s="33" t="str">
        <f t="shared" ref="AD127:AD158" si="146">IFERROR(INDEX($B$2:$B$17,MATCH($B127,AC$2:AC$17,0)),"")</f>
        <v/>
      </c>
      <c r="AE127" s="33"/>
      <c r="AF127" s="33" t="str">
        <f t="shared" ref="AF127:AF158" si="147">IFERROR(INDEX($B$2:$B$17,MATCH($B127,AE$2:AE$17,0)),"")</f>
        <v/>
      </c>
      <c r="AG127" s="33"/>
      <c r="AH127" s="33" t="str">
        <f t="shared" ref="AH127:AH158" si="148">IFERROR(INDEX($B$2:$B$17,MATCH($B127,AG$2:AG$17,0)),"")</f>
        <v/>
      </c>
      <c r="AI127" s="33"/>
      <c r="AJ127" s="33" t="str">
        <f t="shared" ref="AJ127:AJ158" si="149">IFERROR(INDEX($B$2:$B$17,MATCH($B127,AI$2:AI$17,0)),"")</f>
        <v/>
      </c>
      <c r="AK127" s="33"/>
      <c r="AL127" s="33" t="str">
        <f t="shared" ref="AL127:AL158" si="150">IFERROR(INDEX($B$2:$B$17,MATCH($B127,AK$2:AK$17,0)),"")</f>
        <v/>
      </c>
      <c r="AM127" s="33"/>
      <c r="AN127" s="33" t="str">
        <f t="shared" ref="AN127:AN158" si="151">IFERROR(INDEX($B$2:$B$17,MATCH($B127,AM$2:AM$17,0)),"")</f>
        <v/>
      </c>
      <c r="AO127" s="33"/>
      <c r="AP127" s="33" t="str">
        <f t="shared" ref="AP127:AP158" si="152">IFERROR(INDEX($B$2:$B$17,MATCH($B127,AO$2:AO$17,0)),"")</f>
        <v/>
      </c>
      <c r="AQ127" s="33"/>
      <c r="AR127" s="33" t="str">
        <f t="shared" ref="AR127:AR158" si="153">IFERROR(INDEX($B$2:$B$17,MATCH($B127,AQ$2:AQ$17,0)),"")</f>
        <v/>
      </c>
      <c r="AS127" s="33"/>
      <c r="AT127" s="33" t="str">
        <f t="shared" ref="AT127:AT158" si="154">IFERROR(INDEX($B$2:$B$17,MATCH($B127,AS$2:AS$17,0)),"")</f>
        <v/>
      </c>
      <c r="AU127" s="33"/>
      <c r="AV127" s="33" t="str">
        <f t="shared" ref="AV127:AV158" si="155">IFERROR(INDEX($B$2:$B$17,MATCH($B127,AU$2:AU$17,0)),"")</f>
        <v/>
      </c>
      <c r="AW127" s="33"/>
      <c r="AX127" s="33" t="str">
        <f t="shared" ref="AX127:AX158" si="156">IFERROR(INDEX($B$2:$B$17,MATCH($B127,AW$2:AW$17,0)),"")</f>
        <v/>
      </c>
      <c r="AY127" s="33"/>
      <c r="AZ127" s="33" t="str">
        <f t="shared" ref="AZ127:AZ158" si="157">IFERROR(INDEX($B$2:$B$17,MATCH($B127,AY$2:AY$17,0)),"")</f>
        <v/>
      </c>
      <c r="BA127" s="33"/>
      <c r="BB127" s="33" t="str">
        <f t="shared" ref="BB127:BB158" si="158">IFERROR(INDEX($B$2:$B$17,MATCH($B127,BA$2:BA$17,0)),"")</f>
        <v/>
      </c>
      <c r="BC127" s="33"/>
      <c r="BD127" s="33" t="str">
        <f t="shared" ref="BD127:BD158" si="159">IFERROR(INDEX($B$2:$B$17,MATCH($B127,BC$2:BC$17,0)),"")</f>
        <v/>
      </c>
      <c r="BE127" s="33"/>
      <c r="BF127" s="33" t="str">
        <f t="shared" ref="BF127:BF158" si="160">IFERROR(INDEX($B$2:$B$17,MATCH($B127,BE$2:BE$17,0)),"")</f>
        <v/>
      </c>
      <c r="BG127" s="33"/>
      <c r="BH127" s="33" t="str">
        <f t="shared" ref="BH127:BH158" si="161">IFERROR(INDEX($B$2:$B$17,MATCH($B127,BG$2:BG$17,0)),"")</f>
        <v/>
      </c>
      <c r="BI127" s="33"/>
      <c r="BJ127" s="33" t="str">
        <f t="shared" ref="BJ127:BJ158" si="162">IFERROR(INDEX($B$2:$B$17,MATCH($B127,BI$2:BI$17,0)),"")</f>
        <v/>
      </c>
      <c r="BK127" s="33"/>
      <c r="BL127" s="33" t="str">
        <f t="shared" ref="BL127:BL158" si="163">IFERROR(INDEX($B$2:$B$17,MATCH($B127,BK$2:BK$17,0)),"")</f>
        <v/>
      </c>
      <c r="BM127" s="33"/>
      <c r="BN127" s="33" t="str">
        <f t="shared" ref="BN127:BN158" si="164">IFERROR(INDEX($B$2:$B$17,MATCH($B127,BM$2:BM$17,0)),"")</f>
        <v/>
      </c>
      <c r="BO127" s="33"/>
      <c r="BP127" s="33" t="str">
        <f t="shared" ref="BP127:BP158" si="165">IFERROR(INDEX($B$2:$B$17,MATCH($B127,BO$2:BO$17,0)),"")</f>
        <v/>
      </c>
      <c r="BQ127" s="33"/>
      <c r="BR127" s="33" t="str">
        <f t="shared" ref="BR127:BR158" si="166">IFERROR(INDEX($B$2:$B$17,MATCH($B127,BQ$2:BQ$17,0)),"")</f>
        <v/>
      </c>
      <c r="BS127" s="33"/>
      <c r="BT127" s="33" t="str">
        <f t="shared" ref="BT127:BT158" si="167">IFERROR(INDEX($B$2:$B$17,MATCH($B127,BS$2:BS$17,0)),"")</f>
        <v/>
      </c>
      <c r="BU127" s="33"/>
      <c r="BV127" s="33" t="str">
        <f t="shared" ref="BV127:BV158" si="168">IFERROR(INDEX($B$2:$B$17,MATCH($B127,BU$2:BU$17,0)),"")</f>
        <v/>
      </c>
      <c r="BW127" s="33"/>
      <c r="BX127" s="33" t="str">
        <f t="shared" ref="BX127:BX158" si="169">IFERROR(INDEX($B$2:$B$17,MATCH($B127,BW$2:BW$17,0)),"")</f>
        <v/>
      </c>
      <c r="BY127" s="33"/>
      <c r="BZ127" s="33" t="str">
        <f t="shared" ref="BZ127:BZ158" si="170">IFERROR(INDEX($B$2:$B$17,MATCH($B127,BY$2:BY$17,0)),"")</f>
        <v/>
      </c>
      <c r="CA127" s="33"/>
      <c r="CB127" s="34" t="str">
        <f t="shared" ref="CB127:CB158" si="171">IFERROR(INDEX($B$2:$B$17,MATCH($B127,CA$2:CA$17,0)),"")</f>
        <v/>
      </c>
      <c r="CC127" t="str">
        <f t="shared" ref="CC127:CC158" si="172">CONCATENATE(D127,F127,H127,J127,L127,N127,P127,R127,T127,V127,X127,Z127,AB127,AD127,AF127,AH127,AJ127,AL127,AN127,AP127,AR127,AT127,AV127,AX127,AZ127,BB127,BD127,BF127,BH127,BJ127,BL127,BN127,BP127,BR127,BT127,BV127,BX127,BZ127,CB127,)</f>
        <v>Mexico City</v>
      </c>
    </row>
    <row r="128" spans="2:86" x14ac:dyDescent="0.2">
      <c r="B128" s="32">
        <f t="shared" ref="B128:B159" si="173">B127+1</f>
        <v>2</v>
      </c>
      <c r="C128" s="33"/>
      <c r="D128" s="33" t="str">
        <f t="shared" si="133"/>
        <v>Guadalahara</v>
      </c>
      <c r="E128" s="33"/>
      <c r="F128" s="33" t="str">
        <f t="shared" si="134"/>
        <v/>
      </c>
      <c r="G128" s="33"/>
      <c r="H128" s="33" t="str">
        <f t="shared" si="135"/>
        <v/>
      </c>
      <c r="I128" s="33"/>
      <c r="J128" s="33" t="str">
        <f t="shared" si="136"/>
        <v/>
      </c>
      <c r="K128" s="33"/>
      <c r="L128" s="33" t="str">
        <f t="shared" si="137"/>
        <v/>
      </c>
      <c r="M128" s="33"/>
      <c r="N128" s="33" t="str">
        <f t="shared" si="138"/>
        <v/>
      </c>
      <c r="O128" s="33"/>
      <c r="P128" s="33" t="str">
        <f t="shared" si="139"/>
        <v/>
      </c>
      <c r="Q128" s="33"/>
      <c r="R128" s="33" t="str">
        <f t="shared" si="140"/>
        <v/>
      </c>
      <c r="S128" s="33"/>
      <c r="T128" s="33" t="str">
        <f t="shared" si="141"/>
        <v/>
      </c>
      <c r="U128" s="33"/>
      <c r="V128" s="33" t="str">
        <f t="shared" si="142"/>
        <v/>
      </c>
      <c r="W128" s="33"/>
      <c r="X128" s="33" t="str">
        <f t="shared" si="143"/>
        <v/>
      </c>
      <c r="Y128" s="33"/>
      <c r="Z128" s="33" t="str">
        <f t="shared" si="144"/>
        <v/>
      </c>
      <c r="AA128" s="33"/>
      <c r="AB128" s="33" t="str">
        <f t="shared" si="145"/>
        <v/>
      </c>
      <c r="AC128" s="33"/>
      <c r="AD128" s="33" t="str">
        <f t="shared" si="146"/>
        <v/>
      </c>
      <c r="AE128" s="33"/>
      <c r="AF128" s="33" t="str">
        <f t="shared" si="147"/>
        <v/>
      </c>
      <c r="AG128" s="33"/>
      <c r="AH128" s="33" t="str">
        <f t="shared" si="148"/>
        <v/>
      </c>
      <c r="AI128" s="33"/>
      <c r="AJ128" s="33" t="str">
        <f t="shared" si="149"/>
        <v/>
      </c>
      <c r="AK128" s="33"/>
      <c r="AL128" s="33" t="str">
        <f t="shared" si="150"/>
        <v/>
      </c>
      <c r="AM128" s="33"/>
      <c r="AN128" s="33" t="str">
        <f t="shared" si="151"/>
        <v/>
      </c>
      <c r="AO128" s="33"/>
      <c r="AP128" s="33" t="str">
        <f t="shared" si="152"/>
        <v/>
      </c>
      <c r="AQ128" s="33"/>
      <c r="AR128" s="33" t="str">
        <f t="shared" si="153"/>
        <v/>
      </c>
      <c r="AS128" s="33"/>
      <c r="AT128" s="33" t="str">
        <f t="shared" si="154"/>
        <v/>
      </c>
      <c r="AU128" s="33"/>
      <c r="AV128" s="33" t="str">
        <f t="shared" si="155"/>
        <v/>
      </c>
      <c r="AW128" s="33"/>
      <c r="AX128" s="33" t="str">
        <f t="shared" si="156"/>
        <v/>
      </c>
      <c r="AY128" s="33"/>
      <c r="AZ128" s="33" t="str">
        <f t="shared" si="157"/>
        <v/>
      </c>
      <c r="BA128" s="33"/>
      <c r="BB128" s="33" t="str">
        <f t="shared" si="158"/>
        <v/>
      </c>
      <c r="BC128" s="33"/>
      <c r="BD128" s="33" t="str">
        <f t="shared" si="159"/>
        <v/>
      </c>
      <c r="BE128" s="33"/>
      <c r="BF128" s="33" t="str">
        <f t="shared" si="160"/>
        <v/>
      </c>
      <c r="BG128" s="33"/>
      <c r="BH128" s="33" t="str">
        <f t="shared" si="161"/>
        <v/>
      </c>
      <c r="BI128" s="33"/>
      <c r="BJ128" s="33" t="str">
        <f t="shared" si="162"/>
        <v/>
      </c>
      <c r="BK128" s="33"/>
      <c r="BL128" s="33" t="str">
        <f t="shared" si="163"/>
        <v/>
      </c>
      <c r="BM128" s="33"/>
      <c r="BN128" s="33" t="str">
        <f t="shared" si="164"/>
        <v/>
      </c>
      <c r="BO128" s="33"/>
      <c r="BP128" s="33" t="str">
        <f t="shared" si="165"/>
        <v/>
      </c>
      <c r="BQ128" s="33"/>
      <c r="BR128" s="33" t="str">
        <f t="shared" si="166"/>
        <v/>
      </c>
      <c r="BS128" s="33"/>
      <c r="BT128" s="33" t="str">
        <f t="shared" si="167"/>
        <v/>
      </c>
      <c r="BU128" s="33"/>
      <c r="BV128" s="33" t="str">
        <f t="shared" si="168"/>
        <v/>
      </c>
      <c r="BW128" s="33"/>
      <c r="BX128" s="33" t="str">
        <f t="shared" si="169"/>
        <v/>
      </c>
      <c r="BY128" s="33"/>
      <c r="BZ128" s="33" t="str">
        <f t="shared" si="170"/>
        <v/>
      </c>
      <c r="CA128" s="33"/>
      <c r="CB128" s="34" t="str">
        <f t="shared" si="171"/>
        <v/>
      </c>
      <c r="CC128" t="str">
        <f t="shared" si="172"/>
        <v>Guadalahara</v>
      </c>
    </row>
    <row r="129" spans="2:81" x14ac:dyDescent="0.2">
      <c r="B129" s="32">
        <f t="shared" si="173"/>
        <v>3</v>
      </c>
      <c r="C129" s="33"/>
      <c r="D129" s="33" t="str">
        <f t="shared" si="133"/>
        <v/>
      </c>
      <c r="E129" s="33"/>
      <c r="F129" s="33" t="str">
        <f t="shared" si="134"/>
        <v>Toronto</v>
      </c>
      <c r="G129" s="33"/>
      <c r="H129" s="33" t="str">
        <f t="shared" si="135"/>
        <v/>
      </c>
      <c r="I129" s="33"/>
      <c r="J129" s="33" t="str">
        <f t="shared" si="136"/>
        <v/>
      </c>
      <c r="K129" s="33"/>
      <c r="L129" s="33" t="str">
        <f t="shared" si="137"/>
        <v/>
      </c>
      <c r="M129" s="33"/>
      <c r="N129" s="33" t="str">
        <f t="shared" si="138"/>
        <v/>
      </c>
      <c r="O129" s="33"/>
      <c r="P129" s="33" t="str">
        <f t="shared" si="139"/>
        <v/>
      </c>
      <c r="Q129" s="33"/>
      <c r="R129" s="33" t="str">
        <f t="shared" si="140"/>
        <v/>
      </c>
      <c r="S129" s="33"/>
      <c r="T129" s="33" t="str">
        <f t="shared" si="141"/>
        <v/>
      </c>
      <c r="U129" s="33"/>
      <c r="V129" s="33" t="str">
        <f t="shared" si="142"/>
        <v/>
      </c>
      <c r="W129" s="33"/>
      <c r="X129" s="33" t="str">
        <f t="shared" si="143"/>
        <v/>
      </c>
      <c r="Y129" s="33"/>
      <c r="Z129" s="33" t="str">
        <f t="shared" si="144"/>
        <v/>
      </c>
      <c r="AA129" s="33"/>
      <c r="AB129" s="33" t="str">
        <f t="shared" si="145"/>
        <v/>
      </c>
      <c r="AC129" s="33"/>
      <c r="AD129" s="33" t="str">
        <f t="shared" si="146"/>
        <v/>
      </c>
      <c r="AE129" s="33"/>
      <c r="AF129" s="33" t="str">
        <f t="shared" si="147"/>
        <v/>
      </c>
      <c r="AG129" s="33"/>
      <c r="AH129" s="33" t="str">
        <f t="shared" si="148"/>
        <v/>
      </c>
      <c r="AI129" s="33"/>
      <c r="AJ129" s="33" t="str">
        <f t="shared" si="149"/>
        <v/>
      </c>
      <c r="AK129" s="33"/>
      <c r="AL129" s="33" t="str">
        <f t="shared" si="150"/>
        <v/>
      </c>
      <c r="AM129" s="33"/>
      <c r="AN129" s="33" t="str">
        <f t="shared" si="151"/>
        <v/>
      </c>
      <c r="AO129" s="33"/>
      <c r="AP129" s="33" t="str">
        <f t="shared" si="152"/>
        <v/>
      </c>
      <c r="AQ129" s="33"/>
      <c r="AR129" s="33" t="str">
        <f t="shared" si="153"/>
        <v/>
      </c>
      <c r="AS129" s="33"/>
      <c r="AT129" s="33" t="str">
        <f t="shared" si="154"/>
        <v/>
      </c>
      <c r="AU129" s="33"/>
      <c r="AV129" s="33" t="str">
        <f t="shared" si="155"/>
        <v/>
      </c>
      <c r="AW129" s="33"/>
      <c r="AX129" s="33" t="str">
        <f t="shared" si="156"/>
        <v/>
      </c>
      <c r="AY129" s="33"/>
      <c r="AZ129" s="33" t="str">
        <f t="shared" si="157"/>
        <v/>
      </c>
      <c r="BA129" s="33"/>
      <c r="BB129" s="33" t="str">
        <f t="shared" si="158"/>
        <v/>
      </c>
      <c r="BC129" s="33"/>
      <c r="BD129" s="33" t="str">
        <f t="shared" si="159"/>
        <v/>
      </c>
      <c r="BE129" s="33"/>
      <c r="BF129" s="33" t="str">
        <f t="shared" si="160"/>
        <v/>
      </c>
      <c r="BG129" s="33"/>
      <c r="BH129" s="33" t="str">
        <f t="shared" si="161"/>
        <v/>
      </c>
      <c r="BI129" s="33"/>
      <c r="BJ129" s="33" t="str">
        <f t="shared" si="162"/>
        <v/>
      </c>
      <c r="BK129" s="33"/>
      <c r="BL129" s="33" t="str">
        <f t="shared" si="163"/>
        <v/>
      </c>
      <c r="BM129" s="33"/>
      <c r="BN129" s="33" t="str">
        <f t="shared" si="164"/>
        <v/>
      </c>
      <c r="BO129" s="33"/>
      <c r="BP129" s="33" t="str">
        <f t="shared" si="165"/>
        <v/>
      </c>
      <c r="BQ129" s="33"/>
      <c r="BR129" s="33" t="str">
        <f t="shared" si="166"/>
        <v/>
      </c>
      <c r="BS129" s="33"/>
      <c r="BT129" s="33" t="str">
        <f t="shared" si="167"/>
        <v/>
      </c>
      <c r="BU129" s="33"/>
      <c r="BV129" s="33" t="str">
        <f t="shared" si="168"/>
        <v/>
      </c>
      <c r="BW129" s="33"/>
      <c r="BX129" s="33" t="str">
        <f t="shared" si="169"/>
        <v/>
      </c>
      <c r="BY129" s="33"/>
      <c r="BZ129" s="33" t="str">
        <f t="shared" si="170"/>
        <v/>
      </c>
      <c r="CA129" s="33"/>
      <c r="CB129" s="34" t="str">
        <f t="shared" si="171"/>
        <v/>
      </c>
      <c r="CC129" t="str">
        <f t="shared" si="172"/>
        <v>Toronto</v>
      </c>
    </row>
    <row r="130" spans="2:81" x14ac:dyDescent="0.2">
      <c r="B130" s="32">
        <f t="shared" si="173"/>
        <v>4</v>
      </c>
      <c r="C130" s="33"/>
      <c r="D130" s="33" t="str">
        <f t="shared" si="133"/>
        <v/>
      </c>
      <c r="E130" s="33"/>
      <c r="F130" s="33" t="str">
        <f t="shared" si="134"/>
        <v>Los Angeles</v>
      </c>
      <c r="G130" s="33"/>
      <c r="H130" s="33" t="str">
        <f t="shared" si="135"/>
        <v/>
      </c>
      <c r="I130" s="33"/>
      <c r="J130" s="33" t="str">
        <f t="shared" si="136"/>
        <v/>
      </c>
      <c r="K130" s="33"/>
      <c r="L130" s="33" t="str">
        <f t="shared" si="137"/>
        <v/>
      </c>
      <c r="M130" s="33"/>
      <c r="N130" s="33" t="str">
        <f t="shared" si="138"/>
        <v/>
      </c>
      <c r="O130" s="33"/>
      <c r="P130" s="33" t="str">
        <f t="shared" si="139"/>
        <v/>
      </c>
      <c r="Q130" s="33"/>
      <c r="R130" s="33" t="str">
        <f t="shared" si="140"/>
        <v/>
      </c>
      <c r="S130" s="33"/>
      <c r="T130" s="33" t="str">
        <f t="shared" si="141"/>
        <v/>
      </c>
      <c r="U130" s="33"/>
      <c r="V130" s="33" t="str">
        <f t="shared" si="142"/>
        <v/>
      </c>
      <c r="W130" s="33"/>
      <c r="X130" s="33" t="str">
        <f t="shared" si="143"/>
        <v/>
      </c>
      <c r="Y130" s="33"/>
      <c r="Z130" s="33" t="str">
        <f t="shared" si="144"/>
        <v/>
      </c>
      <c r="AA130" s="33"/>
      <c r="AB130" s="33" t="str">
        <f t="shared" si="145"/>
        <v/>
      </c>
      <c r="AC130" s="33"/>
      <c r="AD130" s="33" t="str">
        <f t="shared" si="146"/>
        <v/>
      </c>
      <c r="AE130" s="33"/>
      <c r="AF130" s="33" t="str">
        <f t="shared" si="147"/>
        <v/>
      </c>
      <c r="AG130" s="33"/>
      <c r="AH130" s="33" t="str">
        <f t="shared" si="148"/>
        <v/>
      </c>
      <c r="AI130" s="33"/>
      <c r="AJ130" s="33" t="str">
        <f t="shared" si="149"/>
        <v/>
      </c>
      <c r="AK130" s="33"/>
      <c r="AL130" s="33" t="str">
        <f t="shared" si="150"/>
        <v/>
      </c>
      <c r="AM130" s="33"/>
      <c r="AN130" s="33" t="str">
        <f t="shared" si="151"/>
        <v/>
      </c>
      <c r="AO130" s="33"/>
      <c r="AP130" s="33" t="str">
        <f t="shared" si="152"/>
        <v/>
      </c>
      <c r="AQ130" s="33"/>
      <c r="AR130" s="33" t="str">
        <f t="shared" si="153"/>
        <v/>
      </c>
      <c r="AS130" s="33"/>
      <c r="AT130" s="33" t="str">
        <f t="shared" si="154"/>
        <v/>
      </c>
      <c r="AU130" s="33"/>
      <c r="AV130" s="33" t="str">
        <f t="shared" si="155"/>
        <v/>
      </c>
      <c r="AW130" s="33"/>
      <c r="AX130" s="33" t="str">
        <f t="shared" si="156"/>
        <v/>
      </c>
      <c r="AY130" s="33"/>
      <c r="AZ130" s="33" t="str">
        <f t="shared" si="157"/>
        <v/>
      </c>
      <c r="BA130" s="33"/>
      <c r="BB130" s="33" t="str">
        <f t="shared" si="158"/>
        <v/>
      </c>
      <c r="BC130" s="33"/>
      <c r="BD130" s="33" t="str">
        <f t="shared" si="159"/>
        <v/>
      </c>
      <c r="BE130" s="33"/>
      <c r="BF130" s="33" t="str">
        <f t="shared" si="160"/>
        <v/>
      </c>
      <c r="BG130" s="33"/>
      <c r="BH130" s="33" t="str">
        <f t="shared" si="161"/>
        <v/>
      </c>
      <c r="BI130" s="33"/>
      <c r="BJ130" s="33" t="str">
        <f t="shared" si="162"/>
        <v/>
      </c>
      <c r="BK130" s="33"/>
      <c r="BL130" s="33" t="str">
        <f t="shared" si="163"/>
        <v/>
      </c>
      <c r="BM130" s="33"/>
      <c r="BN130" s="33" t="str">
        <f t="shared" si="164"/>
        <v/>
      </c>
      <c r="BO130" s="33"/>
      <c r="BP130" s="33" t="str">
        <f t="shared" si="165"/>
        <v/>
      </c>
      <c r="BQ130" s="33"/>
      <c r="BR130" s="33" t="str">
        <f t="shared" si="166"/>
        <v/>
      </c>
      <c r="BS130" s="33"/>
      <c r="BT130" s="33" t="str">
        <f t="shared" si="167"/>
        <v/>
      </c>
      <c r="BU130" s="33"/>
      <c r="BV130" s="33" t="str">
        <f t="shared" si="168"/>
        <v/>
      </c>
      <c r="BW130" s="33"/>
      <c r="BX130" s="33" t="str">
        <f t="shared" si="169"/>
        <v/>
      </c>
      <c r="BY130" s="33"/>
      <c r="BZ130" s="33" t="str">
        <f t="shared" si="170"/>
        <v/>
      </c>
      <c r="CA130" s="33"/>
      <c r="CB130" s="34" t="str">
        <f t="shared" si="171"/>
        <v/>
      </c>
      <c r="CC130" t="str">
        <f t="shared" si="172"/>
        <v>Los Angeles</v>
      </c>
    </row>
    <row r="131" spans="2:81" x14ac:dyDescent="0.2">
      <c r="B131" s="32">
        <f t="shared" si="173"/>
        <v>5</v>
      </c>
      <c r="C131" s="33"/>
      <c r="D131" s="33" t="str">
        <f t="shared" si="133"/>
        <v/>
      </c>
      <c r="E131" s="33"/>
      <c r="F131" s="33" t="str">
        <f t="shared" si="134"/>
        <v/>
      </c>
      <c r="G131" s="33"/>
      <c r="H131" s="33" t="str">
        <f t="shared" si="135"/>
        <v>Boston</v>
      </c>
      <c r="I131" s="33"/>
      <c r="J131" s="33" t="str">
        <f t="shared" si="136"/>
        <v/>
      </c>
      <c r="K131" s="33"/>
      <c r="L131" s="33" t="str">
        <f t="shared" si="137"/>
        <v/>
      </c>
      <c r="M131" s="33"/>
      <c r="N131" s="33" t="str">
        <f t="shared" si="138"/>
        <v/>
      </c>
      <c r="O131" s="33"/>
      <c r="P131" s="33" t="str">
        <f t="shared" si="139"/>
        <v/>
      </c>
      <c r="Q131" s="33"/>
      <c r="R131" s="33" t="str">
        <f t="shared" si="140"/>
        <v/>
      </c>
      <c r="S131" s="33"/>
      <c r="T131" s="33" t="str">
        <f t="shared" si="141"/>
        <v/>
      </c>
      <c r="U131" s="33"/>
      <c r="V131" s="33" t="str">
        <f t="shared" si="142"/>
        <v/>
      </c>
      <c r="W131" s="33"/>
      <c r="X131" s="33" t="str">
        <f t="shared" si="143"/>
        <v/>
      </c>
      <c r="Y131" s="33"/>
      <c r="Z131" s="33" t="str">
        <f t="shared" si="144"/>
        <v/>
      </c>
      <c r="AA131" s="33"/>
      <c r="AB131" s="33" t="str">
        <f t="shared" si="145"/>
        <v/>
      </c>
      <c r="AC131" s="33"/>
      <c r="AD131" s="33" t="str">
        <f t="shared" si="146"/>
        <v/>
      </c>
      <c r="AE131" s="33"/>
      <c r="AF131" s="33" t="str">
        <f t="shared" si="147"/>
        <v/>
      </c>
      <c r="AG131" s="33"/>
      <c r="AH131" s="33" t="str">
        <f t="shared" si="148"/>
        <v/>
      </c>
      <c r="AI131" s="33"/>
      <c r="AJ131" s="33" t="str">
        <f t="shared" si="149"/>
        <v/>
      </c>
      <c r="AK131" s="33"/>
      <c r="AL131" s="33" t="str">
        <f t="shared" si="150"/>
        <v/>
      </c>
      <c r="AM131" s="33"/>
      <c r="AN131" s="33" t="str">
        <f t="shared" si="151"/>
        <v/>
      </c>
      <c r="AO131" s="33"/>
      <c r="AP131" s="33" t="str">
        <f t="shared" si="152"/>
        <v/>
      </c>
      <c r="AQ131" s="33"/>
      <c r="AR131" s="33" t="str">
        <f t="shared" si="153"/>
        <v/>
      </c>
      <c r="AS131" s="33"/>
      <c r="AT131" s="33" t="str">
        <f t="shared" si="154"/>
        <v/>
      </c>
      <c r="AU131" s="33"/>
      <c r="AV131" s="33" t="str">
        <f t="shared" si="155"/>
        <v/>
      </c>
      <c r="AW131" s="33"/>
      <c r="AX131" s="33" t="str">
        <f t="shared" si="156"/>
        <v/>
      </c>
      <c r="AY131" s="33"/>
      <c r="AZ131" s="33" t="str">
        <f t="shared" si="157"/>
        <v/>
      </c>
      <c r="BA131" s="33"/>
      <c r="BB131" s="33" t="str">
        <f t="shared" si="158"/>
        <v/>
      </c>
      <c r="BC131" s="33"/>
      <c r="BD131" s="33" t="str">
        <f t="shared" si="159"/>
        <v/>
      </c>
      <c r="BE131" s="33"/>
      <c r="BF131" s="33" t="str">
        <f t="shared" si="160"/>
        <v/>
      </c>
      <c r="BG131" s="33"/>
      <c r="BH131" s="33" t="str">
        <f t="shared" si="161"/>
        <v/>
      </c>
      <c r="BI131" s="33"/>
      <c r="BJ131" s="33" t="str">
        <f t="shared" si="162"/>
        <v/>
      </c>
      <c r="BK131" s="33"/>
      <c r="BL131" s="33" t="str">
        <f t="shared" si="163"/>
        <v/>
      </c>
      <c r="BM131" s="33"/>
      <c r="BN131" s="33" t="str">
        <f t="shared" si="164"/>
        <v/>
      </c>
      <c r="BO131" s="33"/>
      <c r="BP131" s="33" t="str">
        <f t="shared" si="165"/>
        <v/>
      </c>
      <c r="BQ131" s="33"/>
      <c r="BR131" s="33" t="str">
        <f t="shared" si="166"/>
        <v/>
      </c>
      <c r="BS131" s="33"/>
      <c r="BT131" s="33" t="str">
        <f t="shared" si="167"/>
        <v/>
      </c>
      <c r="BU131" s="33"/>
      <c r="BV131" s="33" t="str">
        <f t="shared" si="168"/>
        <v/>
      </c>
      <c r="BW131" s="33"/>
      <c r="BX131" s="33" t="str">
        <f t="shared" si="169"/>
        <v/>
      </c>
      <c r="BY131" s="33"/>
      <c r="BZ131" s="33" t="str">
        <f t="shared" si="170"/>
        <v/>
      </c>
      <c r="CA131" s="33"/>
      <c r="CB131" s="34" t="str">
        <f t="shared" si="171"/>
        <v/>
      </c>
      <c r="CC131" t="str">
        <f t="shared" si="172"/>
        <v>Boston</v>
      </c>
    </row>
    <row r="132" spans="2:81" x14ac:dyDescent="0.2">
      <c r="B132" s="32">
        <f t="shared" si="173"/>
        <v>6</v>
      </c>
      <c r="C132" s="33"/>
      <c r="D132" s="33" t="str">
        <f t="shared" si="133"/>
        <v/>
      </c>
      <c r="E132" s="33"/>
      <c r="F132" s="33" t="str">
        <f t="shared" si="134"/>
        <v/>
      </c>
      <c r="G132" s="33"/>
      <c r="H132" s="33" t="str">
        <f t="shared" si="135"/>
        <v>Vancouver</v>
      </c>
      <c r="I132" s="33"/>
      <c r="J132" s="33" t="str">
        <f t="shared" si="136"/>
        <v/>
      </c>
      <c r="K132" s="33"/>
      <c r="L132" s="33" t="str">
        <f t="shared" si="137"/>
        <v/>
      </c>
      <c r="M132" s="33"/>
      <c r="N132" s="33" t="str">
        <f t="shared" si="138"/>
        <v/>
      </c>
      <c r="O132" s="33"/>
      <c r="P132" s="33" t="str">
        <f t="shared" si="139"/>
        <v/>
      </c>
      <c r="Q132" s="33"/>
      <c r="R132" s="33" t="str">
        <f t="shared" si="140"/>
        <v/>
      </c>
      <c r="S132" s="33"/>
      <c r="T132" s="33" t="str">
        <f t="shared" si="141"/>
        <v/>
      </c>
      <c r="U132" s="33"/>
      <c r="V132" s="33" t="str">
        <f t="shared" si="142"/>
        <v/>
      </c>
      <c r="W132" s="33"/>
      <c r="X132" s="33" t="str">
        <f t="shared" si="143"/>
        <v/>
      </c>
      <c r="Y132" s="33"/>
      <c r="Z132" s="33" t="str">
        <f t="shared" si="144"/>
        <v/>
      </c>
      <c r="AA132" s="33"/>
      <c r="AB132" s="33" t="str">
        <f t="shared" si="145"/>
        <v/>
      </c>
      <c r="AC132" s="33"/>
      <c r="AD132" s="33" t="str">
        <f t="shared" si="146"/>
        <v/>
      </c>
      <c r="AE132" s="33"/>
      <c r="AF132" s="33" t="str">
        <f t="shared" si="147"/>
        <v/>
      </c>
      <c r="AG132" s="33"/>
      <c r="AH132" s="33" t="str">
        <f t="shared" si="148"/>
        <v/>
      </c>
      <c r="AI132" s="33"/>
      <c r="AJ132" s="33" t="str">
        <f t="shared" si="149"/>
        <v/>
      </c>
      <c r="AK132" s="33"/>
      <c r="AL132" s="33" t="str">
        <f t="shared" si="150"/>
        <v/>
      </c>
      <c r="AM132" s="33"/>
      <c r="AN132" s="33" t="str">
        <f t="shared" si="151"/>
        <v/>
      </c>
      <c r="AO132" s="33"/>
      <c r="AP132" s="33" t="str">
        <f t="shared" si="152"/>
        <v/>
      </c>
      <c r="AQ132" s="33"/>
      <c r="AR132" s="33" t="str">
        <f t="shared" si="153"/>
        <v/>
      </c>
      <c r="AS132" s="33"/>
      <c r="AT132" s="33" t="str">
        <f t="shared" si="154"/>
        <v/>
      </c>
      <c r="AU132" s="33"/>
      <c r="AV132" s="33" t="str">
        <f t="shared" si="155"/>
        <v/>
      </c>
      <c r="AW132" s="33"/>
      <c r="AX132" s="33" t="str">
        <f t="shared" si="156"/>
        <v/>
      </c>
      <c r="AY132" s="33"/>
      <c r="AZ132" s="33" t="str">
        <f t="shared" si="157"/>
        <v/>
      </c>
      <c r="BA132" s="33"/>
      <c r="BB132" s="33" t="str">
        <f t="shared" si="158"/>
        <v/>
      </c>
      <c r="BC132" s="33"/>
      <c r="BD132" s="33" t="str">
        <f t="shared" si="159"/>
        <v/>
      </c>
      <c r="BE132" s="33"/>
      <c r="BF132" s="33" t="str">
        <f t="shared" si="160"/>
        <v/>
      </c>
      <c r="BG132" s="33"/>
      <c r="BH132" s="33" t="str">
        <f t="shared" si="161"/>
        <v/>
      </c>
      <c r="BI132" s="33"/>
      <c r="BJ132" s="33" t="str">
        <f t="shared" si="162"/>
        <v/>
      </c>
      <c r="BK132" s="33"/>
      <c r="BL132" s="33" t="str">
        <f t="shared" si="163"/>
        <v/>
      </c>
      <c r="BM132" s="33"/>
      <c r="BN132" s="33" t="str">
        <f t="shared" si="164"/>
        <v/>
      </c>
      <c r="BO132" s="33"/>
      <c r="BP132" s="33" t="str">
        <f t="shared" si="165"/>
        <v/>
      </c>
      <c r="BQ132" s="33"/>
      <c r="BR132" s="33" t="str">
        <f t="shared" si="166"/>
        <v/>
      </c>
      <c r="BS132" s="33"/>
      <c r="BT132" s="33" t="str">
        <f t="shared" si="167"/>
        <v/>
      </c>
      <c r="BU132" s="33"/>
      <c r="BV132" s="33" t="str">
        <f t="shared" si="168"/>
        <v/>
      </c>
      <c r="BW132" s="33"/>
      <c r="BX132" s="33" t="str">
        <f t="shared" si="169"/>
        <v/>
      </c>
      <c r="BY132" s="33"/>
      <c r="BZ132" s="33" t="str">
        <f t="shared" si="170"/>
        <v/>
      </c>
      <c r="CA132" s="33"/>
      <c r="CB132" s="34" t="str">
        <f t="shared" si="171"/>
        <v/>
      </c>
      <c r="CC132" t="str">
        <f t="shared" si="172"/>
        <v>Vancouver</v>
      </c>
    </row>
    <row r="133" spans="2:81" x14ac:dyDescent="0.2">
      <c r="B133" s="32">
        <f t="shared" si="173"/>
        <v>7</v>
      </c>
      <c r="C133" s="33"/>
      <c r="D133" s="33" t="str">
        <f t="shared" si="133"/>
        <v/>
      </c>
      <c r="E133" s="33"/>
      <c r="F133" s="33" t="str">
        <f t="shared" si="134"/>
        <v/>
      </c>
      <c r="G133" s="33"/>
      <c r="H133" s="33" t="str">
        <f t="shared" si="135"/>
        <v>New York New Jersey</v>
      </c>
      <c r="I133" s="33"/>
      <c r="J133" s="33" t="str">
        <f t="shared" si="136"/>
        <v/>
      </c>
      <c r="K133" s="33"/>
      <c r="L133" s="33" t="str">
        <f t="shared" si="137"/>
        <v/>
      </c>
      <c r="M133" s="33"/>
      <c r="N133" s="33" t="str">
        <f t="shared" si="138"/>
        <v/>
      </c>
      <c r="O133" s="33"/>
      <c r="P133" s="33" t="str">
        <f t="shared" si="139"/>
        <v/>
      </c>
      <c r="Q133" s="33"/>
      <c r="R133" s="33" t="str">
        <f t="shared" si="140"/>
        <v/>
      </c>
      <c r="S133" s="33"/>
      <c r="T133" s="33" t="str">
        <f t="shared" si="141"/>
        <v/>
      </c>
      <c r="U133" s="33"/>
      <c r="V133" s="33" t="str">
        <f t="shared" si="142"/>
        <v/>
      </c>
      <c r="W133" s="33"/>
      <c r="X133" s="33" t="str">
        <f t="shared" si="143"/>
        <v/>
      </c>
      <c r="Y133" s="33"/>
      <c r="Z133" s="33" t="str">
        <f t="shared" si="144"/>
        <v/>
      </c>
      <c r="AA133" s="33"/>
      <c r="AB133" s="33" t="str">
        <f t="shared" si="145"/>
        <v/>
      </c>
      <c r="AC133" s="33"/>
      <c r="AD133" s="33" t="str">
        <f t="shared" si="146"/>
        <v/>
      </c>
      <c r="AE133" s="33"/>
      <c r="AF133" s="33" t="str">
        <f t="shared" si="147"/>
        <v/>
      </c>
      <c r="AG133" s="33"/>
      <c r="AH133" s="33" t="str">
        <f t="shared" si="148"/>
        <v/>
      </c>
      <c r="AI133" s="33"/>
      <c r="AJ133" s="33" t="str">
        <f t="shared" si="149"/>
        <v/>
      </c>
      <c r="AK133" s="33"/>
      <c r="AL133" s="33" t="str">
        <f t="shared" si="150"/>
        <v/>
      </c>
      <c r="AM133" s="33"/>
      <c r="AN133" s="33" t="str">
        <f t="shared" si="151"/>
        <v/>
      </c>
      <c r="AO133" s="33"/>
      <c r="AP133" s="33" t="str">
        <f t="shared" si="152"/>
        <v/>
      </c>
      <c r="AQ133" s="33"/>
      <c r="AR133" s="33" t="str">
        <f t="shared" si="153"/>
        <v/>
      </c>
      <c r="AS133" s="33"/>
      <c r="AT133" s="33" t="str">
        <f t="shared" si="154"/>
        <v/>
      </c>
      <c r="AU133" s="33"/>
      <c r="AV133" s="33" t="str">
        <f t="shared" si="155"/>
        <v/>
      </c>
      <c r="AW133" s="33"/>
      <c r="AX133" s="33" t="str">
        <f t="shared" si="156"/>
        <v/>
      </c>
      <c r="AY133" s="33"/>
      <c r="AZ133" s="33" t="str">
        <f t="shared" si="157"/>
        <v/>
      </c>
      <c r="BA133" s="33"/>
      <c r="BB133" s="33" t="str">
        <f t="shared" si="158"/>
        <v/>
      </c>
      <c r="BC133" s="33"/>
      <c r="BD133" s="33" t="str">
        <f t="shared" si="159"/>
        <v/>
      </c>
      <c r="BE133" s="33"/>
      <c r="BF133" s="33" t="str">
        <f t="shared" si="160"/>
        <v/>
      </c>
      <c r="BG133" s="33"/>
      <c r="BH133" s="33" t="str">
        <f t="shared" si="161"/>
        <v/>
      </c>
      <c r="BI133" s="33"/>
      <c r="BJ133" s="33" t="str">
        <f t="shared" si="162"/>
        <v/>
      </c>
      <c r="BK133" s="33"/>
      <c r="BL133" s="33" t="str">
        <f t="shared" si="163"/>
        <v/>
      </c>
      <c r="BM133" s="33"/>
      <c r="BN133" s="33" t="str">
        <f t="shared" si="164"/>
        <v/>
      </c>
      <c r="BO133" s="33"/>
      <c r="BP133" s="33" t="str">
        <f t="shared" si="165"/>
        <v/>
      </c>
      <c r="BQ133" s="33"/>
      <c r="BR133" s="33" t="str">
        <f t="shared" si="166"/>
        <v/>
      </c>
      <c r="BS133" s="33"/>
      <c r="BT133" s="33" t="str">
        <f t="shared" si="167"/>
        <v/>
      </c>
      <c r="BU133" s="33"/>
      <c r="BV133" s="33" t="str">
        <f t="shared" si="168"/>
        <v/>
      </c>
      <c r="BW133" s="33"/>
      <c r="BX133" s="33" t="str">
        <f t="shared" si="169"/>
        <v/>
      </c>
      <c r="BY133" s="33"/>
      <c r="BZ133" s="33" t="str">
        <f t="shared" si="170"/>
        <v/>
      </c>
      <c r="CA133" s="33"/>
      <c r="CB133" s="34" t="str">
        <f t="shared" si="171"/>
        <v/>
      </c>
      <c r="CC133" t="str">
        <f t="shared" si="172"/>
        <v>New York New Jersey</v>
      </c>
    </row>
    <row r="134" spans="2:81" x14ac:dyDescent="0.2">
      <c r="B134" s="32">
        <f t="shared" si="173"/>
        <v>8</v>
      </c>
      <c r="C134" s="33"/>
      <c r="D134" s="33" t="str">
        <f t="shared" si="133"/>
        <v/>
      </c>
      <c r="E134" s="33"/>
      <c r="F134" s="33" t="str">
        <f t="shared" si="134"/>
        <v/>
      </c>
      <c r="G134" s="33"/>
      <c r="H134" s="33" t="str">
        <f t="shared" si="135"/>
        <v>San Francisco Bay Area</v>
      </c>
      <c r="I134" s="33"/>
      <c r="J134" s="33" t="str">
        <f t="shared" si="136"/>
        <v/>
      </c>
      <c r="K134" s="33"/>
      <c r="L134" s="33" t="str">
        <f t="shared" si="137"/>
        <v/>
      </c>
      <c r="M134" s="33"/>
      <c r="N134" s="33" t="str">
        <f t="shared" si="138"/>
        <v/>
      </c>
      <c r="O134" s="33"/>
      <c r="P134" s="33" t="str">
        <f t="shared" si="139"/>
        <v/>
      </c>
      <c r="Q134" s="33"/>
      <c r="R134" s="33" t="str">
        <f t="shared" si="140"/>
        <v/>
      </c>
      <c r="S134" s="33"/>
      <c r="T134" s="33" t="str">
        <f t="shared" si="141"/>
        <v/>
      </c>
      <c r="U134" s="33"/>
      <c r="V134" s="33" t="str">
        <f t="shared" si="142"/>
        <v/>
      </c>
      <c r="W134" s="33"/>
      <c r="X134" s="33" t="str">
        <f t="shared" si="143"/>
        <v/>
      </c>
      <c r="Y134" s="33"/>
      <c r="Z134" s="33" t="str">
        <f t="shared" si="144"/>
        <v/>
      </c>
      <c r="AA134" s="33"/>
      <c r="AB134" s="33" t="str">
        <f t="shared" si="145"/>
        <v/>
      </c>
      <c r="AC134" s="33"/>
      <c r="AD134" s="33" t="str">
        <f t="shared" si="146"/>
        <v/>
      </c>
      <c r="AE134" s="33"/>
      <c r="AF134" s="33" t="str">
        <f t="shared" si="147"/>
        <v/>
      </c>
      <c r="AG134" s="33"/>
      <c r="AH134" s="33" t="str">
        <f t="shared" si="148"/>
        <v/>
      </c>
      <c r="AI134" s="33"/>
      <c r="AJ134" s="33" t="str">
        <f t="shared" si="149"/>
        <v/>
      </c>
      <c r="AK134" s="33"/>
      <c r="AL134" s="33" t="str">
        <f t="shared" si="150"/>
        <v/>
      </c>
      <c r="AM134" s="33"/>
      <c r="AN134" s="33" t="str">
        <f t="shared" si="151"/>
        <v/>
      </c>
      <c r="AO134" s="33"/>
      <c r="AP134" s="33" t="str">
        <f t="shared" si="152"/>
        <v/>
      </c>
      <c r="AQ134" s="33"/>
      <c r="AR134" s="33" t="str">
        <f t="shared" si="153"/>
        <v/>
      </c>
      <c r="AS134" s="33"/>
      <c r="AT134" s="33" t="str">
        <f t="shared" si="154"/>
        <v/>
      </c>
      <c r="AU134" s="33"/>
      <c r="AV134" s="33" t="str">
        <f t="shared" si="155"/>
        <v/>
      </c>
      <c r="AW134" s="33"/>
      <c r="AX134" s="33" t="str">
        <f t="shared" si="156"/>
        <v/>
      </c>
      <c r="AY134" s="33"/>
      <c r="AZ134" s="33" t="str">
        <f t="shared" si="157"/>
        <v/>
      </c>
      <c r="BA134" s="33"/>
      <c r="BB134" s="33" t="str">
        <f t="shared" si="158"/>
        <v/>
      </c>
      <c r="BC134" s="33"/>
      <c r="BD134" s="33" t="str">
        <f t="shared" si="159"/>
        <v/>
      </c>
      <c r="BE134" s="33"/>
      <c r="BF134" s="33" t="str">
        <f t="shared" si="160"/>
        <v/>
      </c>
      <c r="BG134" s="33"/>
      <c r="BH134" s="33" t="str">
        <f t="shared" si="161"/>
        <v/>
      </c>
      <c r="BI134" s="33"/>
      <c r="BJ134" s="33" t="str">
        <f t="shared" si="162"/>
        <v/>
      </c>
      <c r="BK134" s="33"/>
      <c r="BL134" s="33" t="str">
        <f t="shared" si="163"/>
        <v/>
      </c>
      <c r="BM134" s="33"/>
      <c r="BN134" s="33" t="str">
        <f t="shared" si="164"/>
        <v/>
      </c>
      <c r="BO134" s="33"/>
      <c r="BP134" s="33" t="str">
        <f t="shared" si="165"/>
        <v/>
      </c>
      <c r="BQ134" s="33"/>
      <c r="BR134" s="33" t="str">
        <f t="shared" si="166"/>
        <v/>
      </c>
      <c r="BS134" s="33"/>
      <c r="BT134" s="33" t="str">
        <f t="shared" si="167"/>
        <v/>
      </c>
      <c r="BU134" s="33"/>
      <c r="BV134" s="33" t="str">
        <f t="shared" si="168"/>
        <v/>
      </c>
      <c r="BW134" s="33"/>
      <c r="BX134" s="33" t="str">
        <f t="shared" si="169"/>
        <v/>
      </c>
      <c r="BY134" s="33"/>
      <c r="BZ134" s="33" t="str">
        <f t="shared" si="170"/>
        <v/>
      </c>
      <c r="CA134" s="33"/>
      <c r="CB134" s="34" t="str">
        <f t="shared" si="171"/>
        <v/>
      </c>
      <c r="CC134" t="str">
        <f t="shared" si="172"/>
        <v>San Francisco Bay Area</v>
      </c>
    </row>
    <row r="135" spans="2:81" x14ac:dyDescent="0.2">
      <c r="B135" s="32">
        <f t="shared" si="173"/>
        <v>9</v>
      </c>
      <c r="C135" s="33"/>
      <c r="D135" s="33" t="str">
        <f t="shared" si="133"/>
        <v/>
      </c>
      <c r="E135" s="33"/>
      <c r="F135" s="33" t="str">
        <f t="shared" si="134"/>
        <v/>
      </c>
      <c r="G135" s="33"/>
      <c r="H135" s="33" t="str">
        <f t="shared" si="135"/>
        <v/>
      </c>
      <c r="I135" s="33"/>
      <c r="J135" s="33" t="str">
        <f t="shared" si="136"/>
        <v>Philadephia</v>
      </c>
      <c r="K135" s="33"/>
      <c r="L135" s="33" t="str">
        <f t="shared" si="137"/>
        <v/>
      </c>
      <c r="M135" s="33"/>
      <c r="N135" s="33" t="str">
        <f t="shared" si="138"/>
        <v/>
      </c>
      <c r="O135" s="33"/>
      <c r="P135" s="33" t="str">
        <f t="shared" si="139"/>
        <v/>
      </c>
      <c r="Q135" s="33"/>
      <c r="R135" s="33" t="str">
        <f t="shared" si="140"/>
        <v/>
      </c>
      <c r="S135" s="33"/>
      <c r="T135" s="33" t="str">
        <f t="shared" si="141"/>
        <v/>
      </c>
      <c r="U135" s="33"/>
      <c r="V135" s="33" t="str">
        <f t="shared" si="142"/>
        <v/>
      </c>
      <c r="W135" s="33"/>
      <c r="X135" s="33" t="str">
        <f t="shared" si="143"/>
        <v/>
      </c>
      <c r="Y135" s="33"/>
      <c r="Z135" s="33" t="str">
        <f t="shared" si="144"/>
        <v/>
      </c>
      <c r="AA135" s="33"/>
      <c r="AB135" s="33" t="str">
        <f t="shared" si="145"/>
        <v/>
      </c>
      <c r="AC135" s="33"/>
      <c r="AD135" s="33" t="str">
        <f t="shared" si="146"/>
        <v/>
      </c>
      <c r="AE135" s="33"/>
      <c r="AF135" s="33" t="str">
        <f t="shared" si="147"/>
        <v/>
      </c>
      <c r="AG135" s="33"/>
      <c r="AH135" s="33" t="str">
        <f t="shared" si="148"/>
        <v/>
      </c>
      <c r="AI135" s="33"/>
      <c r="AJ135" s="33" t="str">
        <f t="shared" si="149"/>
        <v/>
      </c>
      <c r="AK135" s="33"/>
      <c r="AL135" s="33" t="str">
        <f t="shared" si="150"/>
        <v/>
      </c>
      <c r="AM135" s="33"/>
      <c r="AN135" s="33" t="str">
        <f t="shared" si="151"/>
        <v/>
      </c>
      <c r="AO135" s="33"/>
      <c r="AP135" s="33" t="str">
        <f t="shared" si="152"/>
        <v/>
      </c>
      <c r="AQ135" s="33"/>
      <c r="AR135" s="33" t="str">
        <f t="shared" si="153"/>
        <v/>
      </c>
      <c r="AS135" s="33"/>
      <c r="AT135" s="33" t="str">
        <f t="shared" si="154"/>
        <v/>
      </c>
      <c r="AU135" s="33"/>
      <c r="AV135" s="33" t="str">
        <f t="shared" si="155"/>
        <v/>
      </c>
      <c r="AW135" s="33"/>
      <c r="AX135" s="33" t="str">
        <f t="shared" si="156"/>
        <v/>
      </c>
      <c r="AY135" s="33"/>
      <c r="AZ135" s="33" t="str">
        <f t="shared" si="157"/>
        <v/>
      </c>
      <c r="BA135" s="33"/>
      <c r="BB135" s="33" t="str">
        <f t="shared" si="158"/>
        <v/>
      </c>
      <c r="BC135" s="33"/>
      <c r="BD135" s="33" t="str">
        <f t="shared" si="159"/>
        <v/>
      </c>
      <c r="BE135" s="33"/>
      <c r="BF135" s="33" t="str">
        <f t="shared" si="160"/>
        <v/>
      </c>
      <c r="BG135" s="33"/>
      <c r="BH135" s="33" t="str">
        <f t="shared" si="161"/>
        <v/>
      </c>
      <c r="BI135" s="33"/>
      <c r="BJ135" s="33" t="str">
        <f t="shared" si="162"/>
        <v/>
      </c>
      <c r="BK135" s="33"/>
      <c r="BL135" s="33" t="str">
        <f t="shared" si="163"/>
        <v/>
      </c>
      <c r="BM135" s="33"/>
      <c r="BN135" s="33" t="str">
        <f t="shared" si="164"/>
        <v/>
      </c>
      <c r="BO135" s="33"/>
      <c r="BP135" s="33" t="str">
        <f t="shared" si="165"/>
        <v/>
      </c>
      <c r="BQ135" s="33"/>
      <c r="BR135" s="33" t="str">
        <f t="shared" si="166"/>
        <v/>
      </c>
      <c r="BS135" s="33"/>
      <c r="BT135" s="33" t="str">
        <f t="shared" si="167"/>
        <v/>
      </c>
      <c r="BU135" s="33"/>
      <c r="BV135" s="33" t="str">
        <f t="shared" si="168"/>
        <v/>
      </c>
      <c r="BW135" s="33"/>
      <c r="BX135" s="33" t="str">
        <f t="shared" si="169"/>
        <v/>
      </c>
      <c r="BY135" s="33"/>
      <c r="BZ135" s="33" t="str">
        <f t="shared" si="170"/>
        <v/>
      </c>
      <c r="CA135" s="33"/>
      <c r="CB135" s="34" t="str">
        <f t="shared" si="171"/>
        <v/>
      </c>
      <c r="CC135" t="str">
        <f t="shared" si="172"/>
        <v>Philadephia</v>
      </c>
    </row>
    <row r="136" spans="2:81" x14ac:dyDescent="0.2">
      <c r="B136" s="32">
        <f t="shared" si="173"/>
        <v>10</v>
      </c>
      <c r="C136" s="33"/>
      <c r="D136" s="33" t="str">
        <f t="shared" si="133"/>
        <v/>
      </c>
      <c r="E136" s="33"/>
      <c r="F136" s="33" t="str">
        <f t="shared" si="134"/>
        <v/>
      </c>
      <c r="G136" s="33"/>
      <c r="H136" s="33" t="str">
        <f t="shared" si="135"/>
        <v/>
      </c>
      <c r="I136" s="33"/>
      <c r="J136" s="33" t="str">
        <f t="shared" si="136"/>
        <v>Houston</v>
      </c>
      <c r="K136" s="33"/>
      <c r="L136" s="33" t="str">
        <f t="shared" si="137"/>
        <v/>
      </c>
      <c r="M136" s="33"/>
      <c r="N136" s="33" t="str">
        <f t="shared" si="138"/>
        <v/>
      </c>
      <c r="O136" s="33"/>
      <c r="P136" s="33" t="str">
        <f t="shared" si="139"/>
        <v/>
      </c>
      <c r="Q136" s="33"/>
      <c r="R136" s="33" t="str">
        <f t="shared" si="140"/>
        <v/>
      </c>
      <c r="S136" s="33"/>
      <c r="T136" s="33" t="str">
        <f t="shared" si="141"/>
        <v/>
      </c>
      <c r="U136" s="33"/>
      <c r="V136" s="33" t="str">
        <f t="shared" si="142"/>
        <v/>
      </c>
      <c r="W136" s="33"/>
      <c r="X136" s="33" t="str">
        <f t="shared" si="143"/>
        <v/>
      </c>
      <c r="Y136" s="33"/>
      <c r="Z136" s="33" t="str">
        <f t="shared" si="144"/>
        <v/>
      </c>
      <c r="AA136" s="33"/>
      <c r="AB136" s="33" t="str">
        <f t="shared" si="145"/>
        <v/>
      </c>
      <c r="AC136" s="33"/>
      <c r="AD136" s="33" t="str">
        <f t="shared" si="146"/>
        <v/>
      </c>
      <c r="AE136" s="33"/>
      <c r="AF136" s="33" t="str">
        <f t="shared" si="147"/>
        <v/>
      </c>
      <c r="AG136" s="33"/>
      <c r="AH136" s="33" t="str">
        <f t="shared" si="148"/>
        <v/>
      </c>
      <c r="AI136" s="33"/>
      <c r="AJ136" s="33" t="str">
        <f t="shared" si="149"/>
        <v/>
      </c>
      <c r="AK136" s="33"/>
      <c r="AL136" s="33" t="str">
        <f t="shared" si="150"/>
        <v/>
      </c>
      <c r="AM136" s="33"/>
      <c r="AN136" s="33" t="str">
        <f t="shared" si="151"/>
        <v/>
      </c>
      <c r="AO136" s="33"/>
      <c r="AP136" s="33" t="str">
        <f t="shared" si="152"/>
        <v/>
      </c>
      <c r="AQ136" s="33"/>
      <c r="AR136" s="33" t="str">
        <f t="shared" si="153"/>
        <v/>
      </c>
      <c r="AS136" s="33"/>
      <c r="AT136" s="33" t="str">
        <f t="shared" si="154"/>
        <v/>
      </c>
      <c r="AU136" s="33"/>
      <c r="AV136" s="33" t="str">
        <f t="shared" si="155"/>
        <v/>
      </c>
      <c r="AW136" s="33"/>
      <c r="AX136" s="33" t="str">
        <f t="shared" si="156"/>
        <v/>
      </c>
      <c r="AY136" s="33"/>
      <c r="AZ136" s="33" t="str">
        <f t="shared" si="157"/>
        <v/>
      </c>
      <c r="BA136" s="33"/>
      <c r="BB136" s="33" t="str">
        <f t="shared" si="158"/>
        <v/>
      </c>
      <c r="BC136" s="33"/>
      <c r="BD136" s="33" t="str">
        <f t="shared" si="159"/>
        <v/>
      </c>
      <c r="BE136" s="33"/>
      <c r="BF136" s="33" t="str">
        <f t="shared" si="160"/>
        <v/>
      </c>
      <c r="BG136" s="33"/>
      <c r="BH136" s="33" t="str">
        <f t="shared" si="161"/>
        <v/>
      </c>
      <c r="BI136" s="33"/>
      <c r="BJ136" s="33" t="str">
        <f t="shared" si="162"/>
        <v/>
      </c>
      <c r="BK136" s="33"/>
      <c r="BL136" s="33" t="str">
        <f t="shared" si="163"/>
        <v/>
      </c>
      <c r="BM136" s="33"/>
      <c r="BN136" s="33" t="str">
        <f t="shared" si="164"/>
        <v/>
      </c>
      <c r="BO136" s="33"/>
      <c r="BP136" s="33" t="str">
        <f t="shared" si="165"/>
        <v/>
      </c>
      <c r="BQ136" s="33"/>
      <c r="BR136" s="33" t="str">
        <f t="shared" si="166"/>
        <v/>
      </c>
      <c r="BS136" s="33"/>
      <c r="BT136" s="33" t="str">
        <f t="shared" si="167"/>
        <v/>
      </c>
      <c r="BU136" s="33"/>
      <c r="BV136" s="33" t="str">
        <f t="shared" si="168"/>
        <v/>
      </c>
      <c r="BW136" s="33"/>
      <c r="BX136" s="33" t="str">
        <f t="shared" si="169"/>
        <v/>
      </c>
      <c r="BY136" s="33"/>
      <c r="BZ136" s="33" t="str">
        <f t="shared" si="170"/>
        <v/>
      </c>
      <c r="CA136" s="33"/>
      <c r="CB136" s="34" t="str">
        <f t="shared" si="171"/>
        <v/>
      </c>
      <c r="CC136" t="str">
        <f t="shared" si="172"/>
        <v>Houston</v>
      </c>
    </row>
    <row r="137" spans="2:81" x14ac:dyDescent="0.2">
      <c r="B137" s="32">
        <f t="shared" si="173"/>
        <v>11</v>
      </c>
      <c r="C137" s="33"/>
      <c r="D137" s="33" t="str">
        <f t="shared" si="133"/>
        <v/>
      </c>
      <c r="E137" s="33"/>
      <c r="F137" s="33" t="str">
        <f t="shared" si="134"/>
        <v/>
      </c>
      <c r="G137" s="33"/>
      <c r="H137" s="33" t="str">
        <f t="shared" si="135"/>
        <v/>
      </c>
      <c r="I137" s="33"/>
      <c r="J137" s="33" t="str">
        <f t="shared" si="136"/>
        <v>Dallas</v>
      </c>
      <c r="K137" s="33"/>
      <c r="L137" s="33" t="str">
        <f t="shared" si="137"/>
        <v/>
      </c>
      <c r="M137" s="33"/>
      <c r="N137" s="33" t="str">
        <f t="shared" si="138"/>
        <v/>
      </c>
      <c r="O137" s="33"/>
      <c r="P137" s="33" t="str">
        <f t="shared" si="139"/>
        <v/>
      </c>
      <c r="Q137" s="33"/>
      <c r="R137" s="33" t="str">
        <f t="shared" si="140"/>
        <v/>
      </c>
      <c r="S137" s="33"/>
      <c r="T137" s="33" t="str">
        <f t="shared" si="141"/>
        <v/>
      </c>
      <c r="U137" s="33"/>
      <c r="V137" s="33" t="str">
        <f t="shared" si="142"/>
        <v/>
      </c>
      <c r="W137" s="33"/>
      <c r="X137" s="33" t="str">
        <f t="shared" si="143"/>
        <v/>
      </c>
      <c r="Y137" s="33"/>
      <c r="Z137" s="33" t="str">
        <f t="shared" si="144"/>
        <v/>
      </c>
      <c r="AA137" s="33"/>
      <c r="AB137" s="33" t="str">
        <f t="shared" si="145"/>
        <v/>
      </c>
      <c r="AC137" s="33"/>
      <c r="AD137" s="33" t="str">
        <f t="shared" si="146"/>
        <v/>
      </c>
      <c r="AE137" s="33"/>
      <c r="AF137" s="33" t="str">
        <f t="shared" si="147"/>
        <v/>
      </c>
      <c r="AG137" s="33"/>
      <c r="AH137" s="33" t="str">
        <f t="shared" si="148"/>
        <v/>
      </c>
      <c r="AI137" s="33"/>
      <c r="AJ137" s="33" t="str">
        <f t="shared" si="149"/>
        <v/>
      </c>
      <c r="AK137" s="33"/>
      <c r="AL137" s="33" t="str">
        <f t="shared" si="150"/>
        <v/>
      </c>
      <c r="AM137" s="33"/>
      <c r="AN137" s="33" t="str">
        <f t="shared" si="151"/>
        <v/>
      </c>
      <c r="AO137" s="33"/>
      <c r="AP137" s="33" t="str">
        <f t="shared" si="152"/>
        <v/>
      </c>
      <c r="AQ137" s="33"/>
      <c r="AR137" s="33" t="str">
        <f t="shared" si="153"/>
        <v/>
      </c>
      <c r="AS137" s="33"/>
      <c r="AT137" s="33" t="str">
        <f t="shared" si="154"/>
        <v/>
      </c>
      <c r="AU137" s="33"/>
      <c r="AV137" s="33" t="str">
        <f t="shared" si="155"/>
        <v/>
      </c>
      <c r="AW137" s="33"/>
      <c r="AX137" s="33" t="str">
        <f t="shared" si="156"/>
        <v/>
      </c>
      <c r="AY137" s="33"/>
      <c r="AZ137" s="33" t="str">
        <f t="shared" si="157"/>
        <v/>
      </c>
      <c r="BA137" s="33"/>
      <c r="BB137" s="33" t="str">
        <f t="shared" si="158"/>
        <v/>
      </c>
      <c r="BC137" s="33"/>
      <c r="BD137" s="33" t="str">
        <f t="shared" si="159"/>
        <v/>
      </c>
      <c r="BE137" s="33"/>
      <c r="BF137" s="33" t="str">
        <f t="shared" si="160"/>
        <v/>
      </c>
      <c r="BG137" s="33"/>
      <c r="BH137" s="33" t="str">
        <f t="shared" si="161"/>
        <v/>
      </c>
      <c r="BI137" s="33"/>
      <c r="BJ137" s="33" t="str">
        <f t="shared" si="162"/>
        <v/>
      </c>
      <c r="BK137" s="33"/>
      <c r="BL137" s="33" t="str">
        <f t="shared" si="163"/>
        <v/>
      </c>
      <c r="BM137" s="33"/>
      <c r="BN137" s="33" t="str">
        <f t="shared" si="164"/>
        <v/>
      </c>
      <c r="BO137" s="33"/>
      <c r="BP137" s="33" t="str">
        <f t="shared" si="165"/>
        <v/>
      </c>
      <c r="BQ137" s="33"/>
      <c r="BR137" s="33" t="str">
        <f t="shared" si="166"/>
        <v/>
      </c>
      <c r="BS137" s="33"/>
      <c r="BT137" s="33" t="str">
        <f t="shared" si="167"/>
        <v/>
      </c>
      <c r="BU137" s="33"/>
      <c r="BV137" s="33" t="str">
        <f t="shared" si="168"/>
        <v/>
      </c>
      <c r="BW137" s="33"/>
      <c r="BX137" s="33" t="str">
        <f t="shared" si="169"/>
        <v/>
      </c>
      <c r="BY137" s="33"/>
      <c r="BZ137" s="33" t="str">
        <f t="shared" si="170"/>
        <v/>
      </c>
      <c r="CA137" s="33"/>
      <c r="CB137" s="34" t="str">
        <f t="shared" si="171"/>
        <v/>
      </c>
      <c r="CC137" t="str">
        <f t="shared" si="172"/>
        <v>Dallas</v>
      </c>
    </row>
    <row r="138" spans="2:81" x14ac:dyDescent="0.2">
      <c r="B138" s="32">
        <f t="shared" si="173"/>
        <v>12</v>
      </c>
      <c r="C138" s="33"/>
      <c r="D138" s="33" t="str">
        <f t="shared" si="133"/>
        <v/>
      </c>
      <c r="E138" s="33"/>
      <c r="F138" s="33" t="str">
        <f t="shared" si="134"/>
        <v/>
      </c>
      <c r="G138" s="33"/>
      <c r="H138" s="33" t="str">
        <f t="shared" si="135"/>
        <v/>
      </c>
      <c r="I138" s="33"/>
      <c r="J138" s="33" t="str">
        <f t="shared" si="136"/>
        <v>Monterrey</v>
      </c>
      <c r="K138" s="33"/>
      <c r="L138" s="33" t="str">
        <f t="shared" si="137"/>
        <v/>
      </c>
      <c r="M138" s="33"/>
      <c r="N138" s="33" t="str">
        <f t="shared" si="138"/>
        <v/>
      </c>
      <c r="O138" s="33"/>
      <c r="P138" s="33" t="str">
        <f t="shared" si="139"/>
        <v/>
      </c>
      <c r="Q138" s="33"/>
      <c r="R138" s="33" t="str">
        <f t="shared" si="140"/>
        <v/>
      </c>
      <c r="S138" s="33"/>
      <c r="T138" s="33" t="str">
        <f t="shared" si="141"/>
        <v/>
      </c>
      <c r="U138" s="33"/>
      <c r="V138" s="33" t="str">
        <f t="shared" si="142"/>
        <v/>
      </c>
      <c r="W138" s="33"/>
      <c r="X138" s="33" t="str">
        <f t="shared" si="143"/>
        <v/>
      </c>
      <c r="Y138" s="33"/>
      <c r="Z138" s="33" t="str">
        <f t="shared" si="144"/>
        <v/>
      </c>
      <c r="AA138" s="33"/>
      <c r="AB138" s="33" t="str">
        <f t="shared" si="145"/>
        <v/>
      </c>
      <c r="AC138" s="33"/>
      <c r="AD138" s="33" t="str">
        <f t="shared" si="146"/>
        <v/>
      </c>
      <c r="AE138" s="33"/>
      <c r="AF138" s="33" t="str">
        <f t="shared" si="147"/>
        <v/>
      </c>
      <c r="AG138" s="33"/>
      <c r="AH138" s="33" t="str">
        <f t="shared" si="148"/>
        <v/>
      </c>
      <c r="AI138" s="33"/>
      <c r="AJ138" s="33" t="str">
        <f t="shared" si="149"/>
        <v/>
      </c>
      <c r="AK138" s="33"/>
      <c r="AL138" s="33" t="str">
        <f t="shared" si="150"/>
        <v/>
      </c>
      <c r="AM138" s="33"/>
      <c r="AN138" s="33" t="str">
        <f t="shared" si="151"/>
        <v/>
      </c>
      <c r="AO138" s="33"/>
      <c r="AP138" s="33" t="str">
        <f t="shared" si="152"/>
        <v/>
      </c>
      <c r="AQ138" s="33"/>
      <c r="AR138" s="33" t="str">
        <f t="shared" si="153"/>
        <v/>
      </c>
      <c r="AS138" s="33"/>
      <c r="AT138" s="33" t="str">
        <f t="shared" si="154"/>
        <v/>
      </c>
      <c r="AU138" s="33"/>
      <c r="AV138" s="33" t="str">
        <f t="shared" si="155"/>
        <v/>
      </c>
      <c r="AW138" s="33"/>
      <c r="AX138" s="33" t="str">
        <f t="shared" si="156"/>
        <v/>
      </c>
      <c r="AY138" s="33"/>
      <c r="AZ138" s="33" t="str">
        <f t="shared" si="157"/>
        <v/>
      </c>
      <c r="BA138" s="33"/>
      <c r="BB138" s="33" t="str">
        <f t="shared" si="158"/>
        <v/>
      </c>
      <c r="BC138" s="33"/>
      <c r="BD138" s="33" t="str">
        <f t="shared" si="159"/>
        <v/>
      </c>
      <c r="BE138" s="33"/>
      <c r="BF138" s="33" t="str">
        <f t="shared" si="160"/>
        <v/>
      </c>
      <c r="BG138" s="33"/>
      <c r="BH138" s="33" t="str">
        <f t="shared" si="161"/>
        <v/>
      </c>
      <c r="BI138" s="33"/>
      <c r="BJ138" s="33" t="str">
        <f t="shared" si="162"/>
        <v/>
      </c>
      <c r="BK138" s="33"/>
      <c r="BL138" s="33" t="str">
        <f t="shared" si="163"/>
        <v/>
      </c>
      <c r="BM138" s="33"/>
      <c r="BN138" s="33" t="str">
        <f t="shared" si="164"/>
        <v/>
      </c>
      <c r="BO138" s="33"/>
      <c r="BP138" s="33" t="str">
        <f t="shared" si="165"/>
        <v/>
      </c>
      <c r="BQ138" s="33"/>
      <c r="BR138" s="33" t="str">
        <f t="shared" si="166"/>
        <v/>
      </c>
      <c r="BS138" s="33"/>
      <c r="BT138" s="33" t="str">
        <f t="shared" si="167"/>
        <v/>
      </c>
      <c r="BU138" s="33"/>
      <c r="BV138" s="33" t="str">
        <f t="shared" si="168"/>
        <v/>
      </c>
      <c r="BW138" s="33"/>
      <c r="BX138" s="33" t="str">
        <f t="shared" si="169"/>
        <v/>
      </c>
      <c r="BY138" s="33"/>
      <c r="BZ138" s="33" t="str">
        <f t="shared" si="170"/>
        <v/>
      </c>
      <c r="CA138" s="33"/>
      <c r="CB138" s="34" t="str">
        <f t="shared" si="171"/>
        <v/>
      </c>
      <c r="CC138" t="str">
        <f t="shared" si="172"/>
        <v>Monterrey</v>
      </c>
    </row>
    <row r="139" spans="2:81" x14ac:dyDescent="0.2">
      <c r="B139" s="32">
        <f t="shared" si="173"/>
        <v>13</v>
      </c>
      <c r="C139" s="33"/>
      <c r="D139" s="33" t="str">
        <f t="shared" si="133"/>
        <v/>
      </c>
      <c r="E139" s="33"/>
      <c r="F139" s="33" t="str">
        <f t="shared" si="134"/>
        <v/>
      </c>
      <c r="G139" s="33"/>
      <c r="H139" s="33" t="str">
        <f t="shared" si="135"/>
        <v/>
      </c>
      <c r="I139" s="33"/>
      <c r="J139" s="33" t="str">
        <f t="shared" si="136"/>
        <v/>
      </c>
      <c r="K139" s="33"/>
      <c r="L139" s="33" t="str">
        <f t="shared" si="137"/>
        <v>Miami</v>
      </c>
      <c r="M139" s="33"/>
      <c r="N139" s="33" t="str">
        <f t="shared" si="138"/>
        <v/>
      </c>
      <c r="O139" s="33"/>
      <c r="P139" s="33" t="str">
        <f t="shared" si="139"/>
        <v/>
      </c>
      <c r="Q139" s="33"/>
      <c r="R139" s="33" t="str">
        <f t="shared" si="140"/>
        <v/>
      </c>
      <c r="S139" s="33"/>
      <c r="T139" s="33" t="str">
        <f t="shared" si="141"/>
        <v/>
      </c>
      <c r="U139" s="33"/>
      <c r="V139" s="33" t="str">
        <f t="shared" si="142"/>
        <v/>
      </c>
      <c r="W139" s="33"/>
      <c r="X139" s="33" t="str">
        <f t="shared" si="143"/>
        <v/>
      </c>
      <c r="Y139" s="33"/>
      <c r="Z139" s="33" t="str">
        <f t="shared" si="144"/>
        <v/>
      </c>
      <c r="AA139" s="33"/>
      <c r="AB139" s="33" t="str">
        <f t="shared" si="145"/>
        <v/>
      </c>
      <c r="AC139" s="33"/>
      <c r="AD139" s="33" t="str">
        <f t="shared" si="146"/>
        <v/>
      </c>
      <c r="AE139" s="33"/>
      <c r="AF139" s="33" t="str">
        <f t="shared" si="147"/>
        <v/>
      </c>
      <c r="AG139" s="33"/>
      <c r="AH139" s="33" t="str">
        <f t="shared" si="148"/>
        <v/>
      </c>
      <c r="AI139" s="33"/>
      <c r="AJ139" s="33" t="str">
        <f t="shared" si="149"/>
        <v/>
      </c>
      <c r="AK139" s="33"/>
      <c r="AL139" s="33" t="str">
        <f t="shared" si="150"/>
        <v/>
      </c>
      <c r="AM139" s="33"/>
      <c r="AN139" s="33" t="str">
        <f t="shared" si="151"/>
        <v/>
      </c>
      <c r="AO139" s="33"/>
      <c r="AP139" s="33" t="str">
        <f t="shared" si="152"/>
        <v/>
      </c>
      <c r="AQ139" s="33"/>
      <c r="AR139" s="33" t="str">
        <f t="shared" si="153"/>
        <v/>
      </c>
      <c r="AS139" s="33"/>
      <c r="AT139" s="33" t="str">
        <f t="shared" si="154"/>
        <v/>
      </c>
      <c r="AU139" s="33"/>
      <c r="AV139" s="33" t="str">
        <f t="shared" si="155"/>
        <v/>
      </c>
      <c r="AW139" s="33"/>
      <c r="AX139" s="33" t="str">
        <f t="shared" si="156"/>
        <v/>
      </c>
      <c r="AY139" s="33"/>
      <c r="AZ139" s="33" t="str">
        <f t="shared" si="157"/>
        <v/>
      </c>
      <c r="BA139" s="33"/>
      <c r="BB139" s="33" t="str">
        <f t="shared" si="158"/>
        <v/>
      </c>
      <c r="BC139" s="33"/>
      <c r="BD139" s="33" t="str">
        <f t="shared" si="159"/>
        <v/>
      </c>
      <c r="BE139" s="33"/>
      <c r="BF139" s="33" t="str">
        <f t="shared" si="160"/>
        <v/>
      </c>
      <c r="BG139" s="33"/>
      <c r="BH139" s="33" t="str">
        <f t="shared" si="161"/>
        <v/>
      </c>
      <c r="BI139" s="33"/>
      <c r="BJ139" s="33" t="str">
        <f t="shared" si="162"/>
        <v/>
      </c>
      <c r="BK139" s="33"/>
      <c r="BL139" s="33" t="str">
        <f t="shared" si="163"/>
        <v/>
      </c>
      <c r="BM139" s="33"/>
      <c r="BN139" s="33" t="str">
        <f t="shared" si="164"/>
        <v/>
      </c>
      <c r="BO139" s="33"/>
      <c r="BP139" s="33" t="str">
        <f t="shared" si="165"/>
        <v/>
      </c>
      <c r="BQ139" s="33"/>
      <c r="BR139" s="33" t="str">
        <f t="shared" si="166"/>
        <v/>
      </c>
      <c r="BS139" s="33"/>
      <c r="BT139" s="33" t="str">
        <f t="shared" si="167"/>
        <v/>
      </c>
      <c r="BU139" s="33"/>
      <c r="BV139" s="33" t="str">
        <f t="shared" si="168"/>
        <v/>
      </c>
      <c r="BW139" s="33"/>
      <c r="BX139" s="33" t="str">
        <f t="shared" si="169"/>
        <v/>
      </c>
      <c r="BY139" s="33"/>
      <c r="BZ139" s="33" t="str">
        <f t="shared" si="170"/>
        <v/>
      </c>
      <c r="CA139" s="33"/>
      <c r="CB139" s="34" t="str">
        <f t="shared" si="171"/>
        <v/>
      </c>
      <c r="CC139" t="str">
        <f t="shared" si="172"/>
        <v>Miami</v>
      </c>
    </row>
    <row r="140" spans="2:81" x14ac:dyDescent="0.2">
      <c r="B140" s="32">
        <f t="shared" si="173"/>
        <v>14</v>
      </c>
      <c r="C140" s="33"/>
      <c r="D140" s="33" t="str">
        <f t="shared" si="133"/>
        <v/>
      </c>
      <c r="E140" s="33"/>
      <c r="F140" s="33" t="str">
        <f t="shared" si="134"/>
        <v/>
      </c>
      <c r="G140" s="33"/>
      <c r="H140" s="33" t="str">
        <f t="shared" si="135"/>
        <v/>
      </c>
      <c r="I140" s="33"/>
      <c r="J140" s="33" t="str">
        <f t="shared" si="136"/>
        <v/>
      </c>
      <c r="K140" s="33"/>
      <c r="L140" s="33" t="str">
        <f t="shared" si="137"/>
        <v>Atlanta</v>
      </c>
      <c r="M140" s="33"/>
      <c r="N140" s="33" t="str">
        <f t="shared" si="138"/>
        <v/>
      </c>
      <c r="O140" s="33"/>
      <c r="P140" s="33" t="str">
        <f t="shared" si="139"/>
        <v/>
      </c>
      <c r="Q140" s="33"/>
      <c r="R140" s="33" t="str">
        <f t="shared" si="140"/>
        <v/>
      </c>
      <c r="S140" s="33"/>
      <c r="T140" s="33" t="str">
        <f t="shared" si="141"/>
        <v/>
      </c>
      <c r="U140" s="33"/>
      <c r="V140" s="33" t="str">
        <f t="shared" si="142"/>
        <v/>
      </c>
      <c r="W140" s="33"/>
      <c r="X140" s="33" t="str">
        <f t="shared" si="143"/>
        <v/>
      </c>
      <c r="Y140" s="33"/>
      <c r="Z140" s="33" t="str">
        <f t="shared" si="144"/>
        <v/>
      </c>
      <c r="AA140" s="33"/>
      <c r="AB140" s="33" t="str">
        <f t="shared" si="145"/>
        <v/>
      </c>
      <c r="AC140" s="33"/>
      <c r="AD140" s="33" t="str">
        <f t="shared" si="146"/>
        <v/>
      </c>
      <c r="AE140" s="33"/>
      <c r="AF140" s="33" t="str">
        <f t="shared" si="147"/>
        <v/>
      </c>
      <c r="AG140" s="33"/>
      <c r="AH140" s="33" t="str">
        <f t="shared" si="148"/>
        <v/>
      </c>
      <c r="AI140" s="33"/>
      <c r="AJ140" s="33" t="str">
        <f t="shared" si="149"/>
        <v/>
      </c>
      <c r="AK140" s="33"/>
      <c r="AL140" s="33" t="str">
        <f t="shared" si="150"/>
        <v/>
      </c>
      <c r="AM140" s="33"/>
      <c r="AN140" s="33" t="str">
        <f t="shared" si="151"/>
        <v/>
      </c>
      <c r="AO140" s="33"/>
      <c r="AP140" s="33" t="str">
        <f t="shared" si="152"/>
        <v/>
      </c>
      <c r="AQ140" s="33"/>
      <c r="AR140" s="33" t="str">
        <f t="shared" si="153"/>
        <v/>
      </c>
      <c r="AS140" s="33"/>
      <c r="AT140" s="33" t="str">
        <f t="shared" si="154"/>
        <v/>
      </c>
      <c r="AU140" s="33"/>
      <c r="AV140" s="33" t="str">
        <f t="shared" si="155"/>
        <v/>
      </c>
      <c r="AW140" s="33"/>
      <c r="AX140" s="33" t="str">
        <f t="shared" si="156"/>
        <v/>
      </c>
      <c r="AY140" s="33"/>
      <c r="AZ140" s="33" t="str">
        <f t="shared" si="157"/>
        <v/>
      </c>
      <c r="BA140" s="33"/>
      <c r="BB140" s="33" t="str">
        <f t="shared" si="158"/>
        <v/>
      </c>
      <c r="BC140" s="33"/>
      <c r="BD140" s="33" t="str">
        <f t="shared" si="159"/>
        <v/>
      </c>
      <c r="BE140" s="33"/>
      <c r="BF140" s="33" t="str">
        <f t="shared" si="160"/>
        <v/>
      </c>
      <c r="BG140" s="33"/>
      <c r="BH140" s="33" t="str">
        <f t="shared" si="161"/>
        <v/>
      </c>
      <c r="BI140" s="33"/>
      <c r="BJ140" s="33" t="str">
        <f t="shared" si="162"/>
        <v/>
      </c>
      <c r="BK140" s="33"/>
      <c r="BL140" s="33" t="str">
        <f t="shared" si="163"/>
        <v/>
      </c>
      <c r="BM140" s="33"/>
      <c r="BN140" s="33" t="str">
        <f t="shared" si="164"/>
        <v/>
      </c>
      <c r="BO140" s="33"/>
      <c r="BP140" s="33" t="str">
        <f t="shared" si="165"/>
        <v/>
      </c>
      <c r="BQ140" s="33"/>
      <c r="BR140" s="33" t="str">
        <f t="shared" si="166"/>
        <v/>
      </c>
      <c r="BS140" s="33"/>
      <c r="BT140" s="33" t="str">
        <f t="shared" si="167"/>
        <v/>
      </c>
      <c r="BU140" s="33"/>
      <c r="BV140" s="33" t="str">
        <f t="shared" si="168"/>
        <v/>
      </c>
      <c r="BW140" s="33"/>
      <c r="BX140" s="33" t="str">
        <f t="shared" si="169"/>
        <v/>
      </c>
      <c r="BY140" s="33"/>
      <c r="BZ140" s="33" t="str">
        <f t="shared" si="170"/>
        <v/>
      </c>
      <c r="CA140" s="33"/>
      <c r="CB140" s="34" t="str">
        <f t="shared" si="171"/>
        <v/>
      </c>
      <c r="CC140" t="str">
        <f t="shared" si="172"/>
        <v>Atlanta</v>
      </c>
    </row>
    <row r="141" spans="2:81" x14ac:dyDescent="0.2">
      <c r="B141" s="32">
        <f t="shared" si="173"/>
        <v>15</v>
      </c>
      <c r="C141" s="33"/>
      <c r="D141" s="33" t="str">
        <f t="shared" si="133"/>
        <v/>
      </c>
      <c r="E141" s="33"/>
      <c r="F141" s="33" t="str">
        <f t="shared" si="134"/>
        <v/>
      </c>
      <c r="G141" s="33"/>
      <c r="H141" s="33" t="str">
        <f t="shared" si="135"/>
        <v/>
      </c>
      <c r="I141" s="33"/>
      <c r="J141" s="33" t="str">
        <f t="shared" si="136"/>
        <v/>
      </c>
      <c r="K141" s="33"/>
      <c r="L141" s="33" t="str">
        <f t="shared" si="137"/>
        <v>Los Angeles</v>
      </c>
      <c r="M141" s="33"/>
      <c r="N141" s="33" t="str">
        <f t="shared" si="138"/>
        <v/>
      </c>
      <c r="O141" s="33"/>
      <c r="P141" s="33" t="str">
        <f t="shared" si="139"/>
        <v/>
      </c>
      <c r="Q141" s="33"/>
      <c r="R141" s="33" t="str">
        <f t="shared" si="140"/>
        <v/>
      </c>
      <c r="S141" s="33"/>
      <c r="T141" s="33" t="str">
        <f t="shared" si="141"/>
        <v/>
      </c>
      <c r="U141" s="33"/>
      <c r="V141" s="33" t="str">
        <f t="shared" si="142"/>
        <v/>
      </c>
      <c r="W141" s="33"/>
      <c r="X141" s="33" t="str">
        <f t="shared" si="143"/>
        <v/>
      </c>
      <c r="Y141" s="33"/>
      <c r="Z141" s="33" t="str">
        <f t="shared" si="144"/>
        <v/>
      </c>
      <c r="AA141" s="33"/>
      <c r="AB141" s="33" t="str">
        <f t="shared" si="145"/>
        <v/>
      </c>
      <c r="AC141" s="33"/>
      <c r="AD141" s="33" t="str">
        <f t="shared" si="146"/>
        <v/>
      </c>
      <c r="AE141" s="33"/>
      <c r="AF141" s="33" t="str">
        <f t="shared" si="147"/>
        <v/>
      </c>
      <c r="AG141" s="33"/>
      <c r="AH141" s="33" t="str">
        <f t="shared" si="148"/>
        <v/>
      </c>
      <c r="AI141" s="33"/>
      <c r="AJ141" s="33" t="str">
        <f t="shared" si="149"/>
        <v/>
      </c>
      <c r="AK141" s="33"/>
      <c r="AL141" s="33" t="str">
        <f t="shared" si="150"/>
        <v/>
      </c>
      <c r="AM141" s="33"/>
      <c r="AN141" s="33" t="str">
        <f t="shared" si="151"/>
        <v/>
      </c>
      <c r="AO141" s="33"/>
      <c r="AP141" s="33" t="str">
        <f t="shared" si="152"/>
        <v/>
      </c>
      <c r="AQ141" s="33"/>
      <c r="AR141" s="33" t="str">
        <f t="shared" si="153"/>
        <v/>
      </c>
      <c r="AS141" s="33"/>
      <c r="AT141" s="33" t="str">
        <f t="shared" si="154"/>
        <v/>
      </c>
      <c r="AU141" s="33"/>
      <c r="AV141" s="33" t="str">
        <f t="shared" si="155"/>
        <v/>
      </c>
      <c r="AW141" s="33"/>
      <c r="AX141" s="33" t="str">
        <f t="shared" si="156"/>
        <v/>
      </c>
      <c r="AY141" s="33"/>
      <c r="AZ141" s="33" t="str">
        <f t="shared" si="157"/>
        <v/>
      </c>
      <c r="BA141" s="33"/>
      <c r="BB141" s="33" t="str">
        <f t="shared" si="158"/>
        <v/>
      </c>
      <c r="BC141" s="33"/>
      <c r="BD141" s="33" t="str">
        <f t="shared" si="159"/>
        <v/>
      </c>
      <c r="BE141" s="33"/>
      <c r="BF141" s="33" t="str">
        <f t="shared" si="160"/>
        <v/>
      </c>
      <c r="BG141" s="33"/>
      <c r="BH141" s="33" t="str">
        <f t="shared" si="161"/>
        <v/>
      </c>
      <c r="BI141" s="33"/>
      <c r="BJ141" s="33" t="str">
        <f t="shared" si="162"/>
        <v/>
      </c>
      <c r="BK141" s="33"/>
      <c r="BL141" s="33" t="str">
        <f t="shared" si="163"/>
        <v/>
      </c>
      <c r="BM141" s="33"/>
      <c r="BN141" s="33" t="str">
        <f t="shared" si="164"/>
        <v/>
      </c>
      <c r="BO141" s="33"/>
      <c r="BP141" s="33" t="str">
        <f t="shared" si="165"/>
        <v/>
      </c>
      <c r="BQ141" s="33"/>
      <c r="BR141" s="33" t="str">
        <f t="shared" si="166"/>
        <v/>
      </c>
      <c r="BS141" s="33"/>
      <c r="BT141" s="33" t="str">
        <f t="shared" si="167"/>
        <v/>
      </c>
      <c r="BU141" s="33"/>
      <c r="BV141" s="33" t="str">
        <f t="shared" si="168"/>
        <v/>
      </c>
      <c r="BW141" s="33"/>
      <c r="BX141" s="33" t="str">
        <f t="shared" si="169"/>
        <v/>
      </c>
      <c r="BY141" s="33"/>
      <c r="BZ141" s="33" t="str">
        <f t="shared" si="170"/>
        <v/>
      </c>
      <c r="CA141" s="33"/>
      <c r="CB141" s="34" t="str">
        <f t="shared" si="171"/>
        <v/>
      </c>
      <c r="CC141" t="str">
        <f t="shared" si="172"/>
        <v>Los Angeles</v>
      </c>
    </row>
    <row r="142" spans="2:81" x14ac:dyDescent="0.2">
      <c r="B142" s="32">
        <f t="shared" si="173"/>
        <v>16</v>
      </c>
      <c r="C142" s="33"/>
      <c r="D142" s="33" t="str">
        <f t="shared" si="133"/>
        <v/>
      </c>
      <c r="E142" s="33"/>
      <c r="F142" s="33" t="str">
        <f t="shared" si="134"/>
        <v/>
      </c>
      <c r="G142" s="33"/>
      <c r="H142" s="33" t="str">
        <f t="shared" si="135"/>
        <v/>
      </c>
      <c r="I142" s="33"/>
      <c r="J142" s="33" t="str">
        <f t="shared" si="136"/>
        <v/>
      </c>
      <c r="K142" s="33"/>
      <c r="L142" s="33" t="str">
        <f t="shared" si="137"/>
        <v>Seattle</v>
      </c>
      <c r="M142" s="33"/>
      <c r="N142" s="33" t="str">
        <f t="shared" si="138"/>
        <v/>
      </c>
      <c r="O142" s="33"/>
      <c r="P142" s="33" t="str">
        <f t="shared" si="139"/>
        <v/>
      </c>
      <c r="Q142" s="33"/>
      <c r="R142" s="33" t="str">
        <f t="shared" si="140"/>
        <v/>
      </c>
      <c r="S142" s="33"/>
      <c r="T142" s="33" t="str">
        <f t="shared" si="141"/>
        <v/>
      </c>
      <c r="U142" s="33"/>
      <c r="V142" s="33" t="str">
        <f t="shared" si="142"/>
        <v/>
      </c>
      <c r="W142" s="33"/>
      <c r="X142" s="33" t="str">
        <f t="shared" si="143"/>
        <v/>
      </c>
      <c r="Y142" s="33"/>
      <c r="Z142" s="33" t="str">
        <f t="shared" si="144"/>
        <v/>
      </c>
      <c r="AA142" s="33"/>
      <c r="AB142" s="33" t="str">
        <f t="shared" si="145"/>
        <v/>
      </c>
      <c r="AC142" s="33"/>
      <c r="AD142" s="33" t="str">
        <f t="shared" si="146"/>
        <v/>
      </c>
      <c r="AE142" s="33"/>
      <c r="AF142" s="33" t="str">
        <f t="shared" si="147"/>
        <v/>
      </c>
      <c r="AG142" s="33"/>
      <c r="AH142" s="33" t="str">
        <f t="shared" si="148"/>
        <v/>
      </c>
      <c r="AI142" s="33"/>
      <c r="AJ142" s="33" t="str">
        <f t="shared" si="149"/>
        <v/>
      </c>
      <c r="AK142" s="33"/>
      <c r="AL142" s="33" t="str">
        <f t="shared" si="150"/>
        <v/>
      </c>
      <c r="AM142" s="33"/>
      <c r="AN142" s="33" t="str">
        <f t="shared" si="151"/>
        <v/>
      </c>
      <c r="AO142" s="33"/>
      <c r="AP142" s="33" t="str">
        <f t="shared" si="152"/>
        <v/>
      </c>
      <c r="AQ142" s="33"/>
      <c r="AR142" s="33" t="str">
        <f t="shared" si="153"/>
        <v/>
      </c>
      <c r="AS142" s="33"/>
      <c r="AT142" s="33" t="str">
        <f t="shared" si="154"/>
        <v/>
      </c>
      <c r="AU142" s="33"/>
      <c r="AV142" s="33" t="str">
        <f t="shared" si="155"/>
        <v/>
      </c>
      <c r="AW142" s="33"/>
      <c r="AX142" s="33" t="str">
        <f t="shared" si="156"/>
        <v/>
      </c>
      <c r="AY142" s="33"/>
      <c r="AZ142" s="33" t="str">
        <f t="shared" si="157"/>
        <v/>
      </c>
      <c r="BA142" s="33"/>
      <c r="BB142" s="33" t="str">
        <f t="shared" si="158"/>
        <v/>
      </c>
      <c r="BC142" s="33"/>
      <c r="BD142" s="33" t="str">
        <f t="shared" si="159"/>
        <v/>
      </c>
      <c r="BE142" s="33"/>
      <c r="BF142" s="33" t="str">
        <f t="shared" si="160"/>
        <v/>
      </c>
      <c r="BG142" s="33"/>
      <c r="BH142" s="33" t="str">
        <f t="shared" si="161"/>
        <v/>
      </c>
      <c r="BI142" s="33"/>
      <c r="BJ142" s="33" t="str">
        <f t="shared" si="162"/>
        <v/>
      </c>
      <c r="BK142" s="33"/>
      <c r="BL142" s="33" t="str">
        <f t="shared" si="163"/>
        <v/>
      </c>
      <c r="BM142" s="33"/>
      <c r="BN142" s="33" t="str">
        <f t="shared" si="164"/>
        <v/>
      </c>
      <c r="BO142" s="33"/>
      <c r="BP142" s="33" t="str">
        <f t="shared" si="165"/>
        <v/>
      </c>
      <c r="BQ142" s="33"/>
      <c r="BR142" s="33" t="str">
        <f t="shared" si="166"/>
        <v/>
      </c>
      <c r="BS142" s="33"/>
      <c r="BT142" s="33" t="str">
        <f t="shared" si="167"/>
        <v/>
      </c>
      <c r="BU142" s="33"/>
      <c r="BV142" s="33" t="str">
        <f t="shared" si="168"/>
        <v/>
      </c>
      <c r="BW142" s="33"/>
      <c r="BX142" s="33" t="str">
        <f t="shared" si="169"/>
        <v/>
      </c>
      <c r="BY142" s="33"/>
      <c r="BZ142" s="33" t="str">
        <f t="shared" si="170"/>
        <v/>
      </c>
      <c r="CA142" s="33"/>
      <c r="CB142" s="34" t="str">
        <f t="shared" si="171"/>
        <v/>
      </c>
      <c r="CC142" t="str">
        <f t="shared" si="172"/>
        <v>Seattle</v>
      </c>
    </row>
    <row r="143" spans="2:81" x14ac:dyDescent="0.2">
      <c r="B143" s="32">
        <f t="shared" si="173"/>
        <v>17</v>
      </c>
      <c r="C143" s="33"/>
      <c r="D143" s="33" t="str">
        <f t="shared" si="133"/>
        <v/>
      </c>
      <c r="E143" s="33"/>
      <c r="F143" s="33" t="str">
        <f t="shared" si="134"/>
        <v/>
      </c>
      <c r="G143" s="33"/>
      <c r="H143" s="33" t="str">
        <f t="shared" si="135"/>
        <v/>
      </c>
      <c r="I143" s="33"/>
      <c r="J143" s="33" t="str">
        <f t="shared" si="136"/>
        <v/>
      </c>
      <c r="K143" s="33"/>
      <c r="L143" s="33" t="str">
        <f t="shared" si="137"/>
        <v/>
      </c>
      <c r="M143" s="33"/>
      <c r="N143" s="33" t="str">
        <f t="shared" si="138"/>
        <v>New York New Jersey</v>
      </c>
      <c r="O143" s="33"/>
      <c r="P143" s="33" t="str">
        <f t="shared" si="139"/>
        <v/>
      </c>
      <c r="Q143" s="33"/>
      <c r="R143" s="33" t="str">
        <f t="shared" si="140"/>
        <v/>
      </c>
      <c r="S143" s="33"/>
      <c r="T143" s="33" t="str">
        <f t="shared" si="141"/>
        <v/>
      </c>
      <c r="U143" s="33"/>
      <c r="V143" s="33" t="str">
        <f t="shared" si="142"/>
        <v/>
      </c>
      <c r="W143" s="33"/>
      <c r="X143" s="33" t="str">
        <f t="shared" si="143"/>
        <v/>
      </c>
      <c r="Y143" s="33"/>
      <c r="Z143" s="33" t="str">
        <f t="shared" si="144"/>
        <v/>
      </c>
      <c r="AA143" s="33"/>
      <c r="AB143" s="33" t="str">
        <f t="shared" si="145"/>
        <v/>
      </c>
      <c r="AC143" s="33"/>
      <c r="AD143" s="33" t="str">
        <f t="shared" si="146"/>
        <v/>
      </c>
      <c r="AE143" s="33"/>
      <c r="AF143" s="33" t="str">
        <f t="shared" si="147"/>
        <v/>
      </c>
      <c r="AG143" s="33"/>
      <c r="AH143" s="33" t="str">
        <f t="shared" si="148"/>
        <v/>
      </c>
      <c r="AI143" s="33"/>
      <c r="AJ143" s="33" t="str">
        <f t="shared" si="149"/>
        <v/>
      </c>
      <c r="AK143" s="33"/>
      <c r="AL143" s="33" t="str">
        <f t="shared" si="150"/>
        <v/>
      </c>
      <c r="AM143" s="33"/>
      <c r="AN143" s="33" t="str">
        <f t="shared" si="151"/>
        <v/>
      </c>
      <c r="AO143" s="33"/>
      <c r="AP143" s="33" t="str">
        <f t="shared" si="152"/>
        <v/>
      </c>
      <c r="AQ143" s="33"/>
      <c r="AR143" s="33" t="str">
        <f t="shared" si="153"/>
        <v/>
      </c>
      <c r="AS143" s="33"/>
      <c r="AT143" s="33" t="str">
        <f t="shared" si="154"/>
        <v/>
      </c>
      <c r="AU143" s="33"/>
      <c r="AV143" s="33" t="str">
        <f t="shared" si="155"/>
        <v/>
      </c>
      <c r="AW143" s="33"/>
      <c r="AX143" s="33" t="str">
        <f t="shared" si="156"/>
        <v/>
      </c>
      <c r="AY143" s="33"/>
      <c r="AZ143" s="33" t="str">
        <f t="shared" si="157"/>
        <v/>
      </c>
      <c r="BA143" s="33"/>
      <c r="BB143" s="33" t="str">
        <f t="shared" si="158"/>
        <v/>
      </c>
      <c r="BC143" s="33"/>
      <c r="BD143" s="33" t="str">
        <f t="shared" si="159"/>
        <v/>
      </c>
      <c r="BE143" s="33"/>
      <c r="BF143" s="33" t="str">
        <f t="shared" si="160"/>
        <v/>
      </c>
      <c r="BG143" s="33"/>
      <c r="BH143" s="33" t="str">
        <f t="shared" si="161"/>
        <v/>
      </c>
      <c r="BI143" s="33"/>
      <c r="BJ143" s="33" t="str">
        <f t="shared" si="162"/>
        <v/>
      </c>
      <c r="BK143" s="33"/>
      <c r="BL143" s="33" t="str">
        <f t="shared" si="163"/>
        <v/>
      </c>
      <c r="BM143" s="33"/>
      <c r="BN143" s="33" t="str">
        <f t="shared" si="164"/>
        <v/>
      </c>
      <c r="BO143" s="33"/>
      <c r="BP143" s="33" t="str">
        <f t="shared" si="165"/>
        <v/>
      </c>
      <c r="BQ143" s="33"/>
      <c r="BR143" s="33" t="str">
        <f t="shared" si="166"/>
        <v/>
      </c>
      <c r="BS143" s="33"/>
      <c r="BT143" s="33" t="str">
        <f t="shared" si="167"/>
        <v/>
      </c>
      <c r="BU143" s="33"/>
      <c r="BV143" s="33" t="str">
        <f t="shared" si="168"/>
        <v/>
      </c>
      <c r="BW143" s="33"/>
      <c r="BX143" s="33" t="str">
        <f t="shared" si="169"/>
        <v/>
      </c>
      <c r="BY143" s="33"/>
      <c r="BZ143" s="33" t="str">
        <f t="shared" si="170"/>
        <v/>
      </c>
      <c r="CA143" s="33"/>
      <c r="CB143" s="34" t="str">
        <f t="shared" si="171"/>
        <v/>
      </c>
      <c r="CC143" t="str">
        <f t="shared" si="172"/>
        <v>New York New Jersey</v>
      </c>
    </row>
    <row r="144" spans="2:81" x14ac:dyDescent="0.2">
      <c r="B144" s="32">
        <f t="shared" si="173"/>
        <v>18</v>
      </c>
      <c r="C144" s="33"/>
      <c r="D144" s="33" t="str">
        <f t="shared" si="133"/>
        <v/>
      </c>
      <c r="E144" s="33"/>
      <c r="F144" s="33" t="str">
        <f t="shared" si="134"/>
        <v/>
      </c>
      <c r="G144" s="33"/>
      <c r="H144" s="33" t="str">
        <f t="shared" si="135"/>
        <v/>
      </c>
      <c r="I144" s="33"/>
      <c r="J144" s="33" t="str">
        <f t="shared" si="136"/>
        <v/>
      </c>
      <c r="K144" s="33"/>
      <c r="L144" s="33" t="str">
        <f t="shared" si="137"/>
        <v/>
      </c>
      <c r="M144" s="33"/>
      <c r="N144" s="33" t="str">
        <f t="shared" si="138"/>
        <v>Boston</v>
      </c>
      <c r="O144" s="33"/>
      <c r="P144" s="33" t="str">
        <f t="shared" si="139"/>
        <v/>
      </c>
      <c r="Q144" s="33"/>
      <c r="R144" s="33" t="str">
        <f t="shared" si="140"/>
        <v/>
      </c>
      <c r="S144" s="33"/>
      <c r="T144" s="33" t="str">
        <f t="shared" si="141"/>
        <v/>
      </c>
      <c r="U144" s="33"/>
      <c r="V144" s="33" t="str">
        <f t="shared" si="142"/>
        <v/>
      </c>
      <c r="W144" s="33"/>
      <c r="X144" s="33" t="str">
        <f t="shared" si="143"/>
        <v/>
      </c>
      <c r="Y144" s="33"/>
      <c r="Z144" s="33" t="str">
        <f t="shared" si="144"/>
        <v/>
      </c>
      <c r="AA144" s="33"/>
      <c r="AB144" s="33" t="str">
        <f t="shared" si="145"/>
        <v/>
      </c>
      <c r="AC144" s="33"/>
      <c r="AD144" s="33" t="str">
        <f t="shared" si="146"/>
        <v/>
      </c>
      <c r="AE144" s="33"/>
      <c r="AF144" s="33" t="str">
        <f t="shared" si="147"/>
        <v/>
      </c>
      <c r="AG144" s="33"/>
      <c r="AH144" s="33" t="str">
        <f t="shared" si="148"/>
        <v/>
      </c>
      <c r="AI144" s="33"/>
      <c r="AJ144" s="33" t="str">
        <f t="shared" si="149"/>
        <v/>
      </c>
      <c r="AK144" s="33"/>
      <c r="AL144" s="33" t="str">
        <f t="shared" si="150"/>
        <v/>
      </c>
      <c r="AM144" s="33"/>
      <c r="AN144" s="33" t="str">
        <f t="shared" si="151"/>
        <v/>
      </c>
      <c r="AO144" s="33"/>
      <c r="AP144" s="33" t="str">
        <f t="shared" si="152"/>
        <v/>
      </c>
      <c r="AQ144" s="33"/>
      <c r="AR144" s="33" t="str">
        <f t="shared" si="153"/>
        <v/>
      </c>
      <c r="AS144" s="33"/>
      <c r="AT144" s="33" t="str">
        <f t="shared" si="154"/>
        <v/>
      </c>
      <c r="AU144" s="33"/>
      <c r="AV144" s="33" t="str">
        <f t="shared" si="155"/>
        <v/>
      </c>
      <c r="AW144" s="33"/>
      <c r="AX144" s="33" t="str">
        <f t="shared" si="156"/>
        <v/>
      </c>
      <c r="AY144" s="33"/>
      <c r="AZ144" s="33" t="str">
        <f t="shared" si="157"/>
        <v/>
      </c>
      <c r="BA144" s="33"/>
      <c r="BB144" s="33" t="str">
        <f t="shared" si="158"/>
        <v/>
      </c>
      <c r="BC144" s="33"/>
      <c r="BD144" s="33" t="str">
        <f t="shared" si="159"/>
        <v/>
      </c>
      <c r="BE144" s="33"/>
      <c r="BF144" s="33" t="str">
        <f t="shared" si="160"/>
        <v/>
      </c>
      <c r="BG144" s="33"/>
      <c r="BH144" s="33" t="str">
        <f t="shared" si="161"/>
        <v/>
      </c>
      <c r="BI144" s="33"/>
      <c r="BJ144" s="33" t="str">
        <f t="shared" si="162"/>
        <v/>
      </c>
      <c r="BK144" s="33"/>
      <c r="BL144" s="33" t="str">
        <f t="shared" si="163"/>
        <v/>
      </c>
      <c r="BM144" s="33"/>
      <c r="BN144" s="33" t="str">
        <f t="shared" si="164"/>
        <v/>
      </c>
      <c r="BO144" s="33"/>
      <c r="BP144" s="33" t="str">
        <f t="shared" si="165"/>
        <v/>
      </c>
      <c r="BQ144" s="33"/>
      <c r="BR144" s="33" t="str">
        <f t="shared" si="166"/>
        <v/>
      </c>
      <c r="BS144" s="33"/>
      <c r="BT144" s="33" t="str">
        <f t="shared" si="167"/>
        <v/>
      </c>
      <c r="BU144" s="33"/>
      <c r="BV144" s="33" t="str">
        <f t="shared" si="168"/>
        <v/>
      </c>
      <c r="BW144" s="33"/>
      <c r="BX144" s="33" t="str">
        <f t="shared" si="169"/>
        <v/>
      </c>
      <c r="BY144" s="33"/>
      <c r="BZ144" s="33" t="str">
        <f t="shared" si="170"/>
        <v/>
      </c>
      <c r="CA144" s="33"/>
      <c r="CB144" s="34" t="str">
        <f t="shared" si="171"/>
        <v/>
      </c>
      <c r="CC144" t="str">
        <f t="shared" si="172"/>
        <v>Boston</v>
      </c>
    </row>
    <row r="145" spans="2:81" x14ac:dyDescent="0.2">
      <c r="B145" s="32">
        <f t="shared" si="173"/>
        <v>19</v>
      </c>
      <c r="C145" s="33"/>
      <c r="D145" s="33" t="str">
        <f t="shared" si="133"/>
        <v/>
      </c>
      <c r="E145" s="33"/>
      <c r="F145" s="33" t="str">
        <f t="shared" si="134"/>
        <v/>
      </c>
      <c r="G145" s="33"/>
      <c r="H145" s="33" t="str">
        <f t="shared" si="135"/>
        <v/>
      </c>
      <c r="I145" s="33"/>
      <c r="J145" s="33" t="str">
        <f t="shared" si="136"/>
        <v/>
      </c>
      <c r="K145" s="33"/>
      <c r="L145" s="33" t="str">
        <f t="shared" si="137"/>
        <v/>
      </c>
      <c r="M145" s="33"/>
      <c r="N145" s="33" t="str">
        <f t="shared" si="138"/>
        <v>Kansas City</v>
      </c>
      <c r="O145" s="33"/>
      <c r="P145" s="33" t="str">
        <f t="shared" si="139"/>
        <v/>
      </c>
      <c r="Q145" s="33"/>
      <c r="R145" s="33" t="str">
        <f t="shared" si="140"/>
        <v/>
      </c>
      <c r="S145" s="33"/>
      <c r="T145" s="33" t="str">
        <f t="shared" si="141"/>
        <v/>
      </c>
      <c r="U145" s="33"/>
      <c r="V145" s="33" t="str">
        <f t="shared" si="142"/>
        <v/>
      </c>
      <c r="W145" s="33"/>
      <c r="X145" s="33" t="str">
        <f t="shared" si="143"/>
        <v/>
      </c>
      <c r="Y145" s="33"/>
      <c r="Z145" s="33" t="str">
        <f t="shared" si="144"/>
        <v/>
      </c>
      <c r="AA145" s="33"/>
      <c r="AB145" s="33" t="str">
        <f t="shared" si="145"/>
        <v/>
      </c>
      <c r="AC145" s="33"/>
      <c r="AD145" s="33" t="str">
        <f t="shared" si="146"/>
        <v/>
      </c>
      <c r="AE145" s="33"/>
      <c r="AF145" s="33" t="str">
        <f t="shared" si="147"/>
        <v/>
      </c>
      <c r="AG145" s="33"/>
      <c r="AH145" s="33" t="str">
        <f t="shared" si="148"/>
        <v/>
      </c>
      <c r="AI145" s="33"/>
      <c r="AJ145" s="33" t="str">
        <f t="shared" si="149"/>
        <v/>
      </c>
      <c r="AK145" s="33"/>
      <c r="AL145" s="33" t="str">
        <f t="shared" si="150"/>
        <v/>
      </c>
      <c r="AM145" s="33"/>
      <c r="AN145" s="33" t="str">
        <f t="shared" si="151"/>
        <v/>
      </c>
      <c r="AO145" s="33"/>
      <c r="AP145" s="33" t="str">
        <f t="shared" si="152"/>
        <v/>
      </c>
      <c r="AQ145" s="33"/>
      <c r="AR145" s="33" t="str">
        <f t="shared" si="153"/>
        <v/>
      </c>
      <c r="AS145" s="33"/>
      <c r="AT145" s="33" t="str">
        <f t="shared" si="154"/>
        <v/>
      </c>
      <c r="AU145" s="33"/>
      <c r="AV145" s="33" t="str">
        <f t="shared" si="155"/>
        <v/>
      </c>
      <c r="AW145" s="33"/>
      <c r="AX145" s="33" t="str">
        <f t="shared" si="156"/>
        <v/>
      </c>
      <c r="AY145" s="33"/>
      <c r="AZ145" s="33" t="str">
        <f t="shared" si="157"/>
        <v/>
      </c>
      <c r="BA145" s="33"/>
      <c r="BB145" s="33" t="str">
        <f t="shared" si="158"/>
        <v/>
      </c>
      <c r="BC145" s="33"/>
      <c r="BD145" s="33" t="str">
        <f t="shared" si="159"/>
        <v/>
      </c>
      <c r="BE145" s="33"/>
      <c r="BF145" s="33" t="str">
        <f t="shared" si="160"/>
        <v/>
      </c>
      <c r="BG145" s="33"/>
      <c r="BH145" s="33" t="str">
        <f t="shared" si="161"/>
        <v/>
      </c>
      <c r="BI145" s="33"/>
      <c r="BJ145" s="33" t="str">
        <f t="shared" si="162"/>
        <v/>
      </c>
      <c r="BK145" s="33"/>
      <c r="BL145" s="33" t="str">
        <f t="shared" si="163"/>
        <v/>
      </c>
      <c r="BM145" s="33"/>
      <c r="BN145" s="33" t="str">
        <f t="shared" si="164"/>
        <v/>
      </c>
      <c r="BO145" s="33"/>
      <c r="BP145" s="33" t="str">
        <f t="shared" si="165"/>
        <v/>
      </c>
      <c r="BQ145" s="33"/>
      <c r="BR145" s="33" t="str">
        <f t="shared" si="166"/>
        <v/>
      </c>
      <c r="BS145" s="33"/>
      <c r="BT145" s="33" t="str">
        <f t="shared" si="167"/>
        <v/>
      </c>
      <c r="BU145" s="33"/>
      <c r="BV145" s="33" t="str">
        <f t="shared" si="168"/>
        <v/>
      </c>
      <c r="BW145" s="33"/>
      <c r="BX145" s="33" t="str">
        <f t="shared" si="169"/>
        <v/>
      </c>
      <c r="BY145" s="33"/>
      <c r="BZ145" s="33" t="str">
        <f t="shared" si="170"/>
        <v/>
      </c>
      <c r="CA145" s="33"/>
      <c r="CB145" s="34" t="str">
        <f t="shared" si="171"/>
        <v/>
      </c>
      <c r="CC145" t="str">
        <f t="shared" si="172"/>
        <v>Kansas City</v>
      </c>
    </row>
    <row r="146" spans="2:81" x14ac:dyDescent="0.2">
      <c r="B146" s="32">
        <f t="shared" si="173"/>
        <v>20</v>
      </c>
      <c r="C146" s="33"/>
      <c r="D146" s="33" t="str">
        <f t="shared" si="133"/>
        <v/>
      </c>
      <c r="E146" s="33"/>
      <c r="F146" s="33" t="str">
        <f t="shared" si="134"/>
        <v/>
      </c>
      <c r="G146" s="33"/>
      <c r="H146" s="33" t="str">
        <f t="shared" si="135"/>
        <v/>
      </c>
      <c r="I146" s="33"/>
      <c r="J146" s="33" t="str">
        <f t="shared" si="136"/>
        <v/>
      </c>
      <c r="K146" s="33"/>
      <c r="L146" s="33" t="str">
        <f t="shared" si="137"/>
        <v/>
      </c>
      <c r="M146" s="33"/>
      <c r="N146" s="33" t="str">
        <f t="shared" si="138"/>
        <v>San Francisco Bay Area</v>
      </c>
      <c r="O146" s="33"/>
      <c r="P146" s="33" t="str">
        <f t="shared" si="139"/>
        <v/>
      </c>
      <c r="Q146" s="33"/>
      <c r="R146" s="33" t="str">
        <f t="shared" si="140"/>
        <v/>
      </c>
      <c r="S146" s="33"/>
      <c r="T146" s="33" t="str">
        <f t="shared" si="141"/>
        <v/>
      </c>
      <c r="U146" s="33"/>
      <c r="V146" s="33" t="str">
        <f t="shared" si="142"/>
        <v/>
      </c>
      <c r="W146" s="33"/>
      <c r="X146" s="33" t="str">
        <f t="shared" si="143"/>
        <v/>
      </c>
      <c r="Y146" s="33"/>
      <c r="Z146" s="33" t="str">
        <f t="shared" si="144"/>
        <v/>
      </c>
      <c r="AA146" s="33"/>
      <c r="AB146" s="33" t="str">
        <f t="shared" si="145"/>
        <v/>
      </c>
      <c r="AC146" s="33"/>
      <c r="AD146" s="33" t="str">
        <f t="shared" si="146"/>
        <v/>
      </c>
      <c r="AE146" s="33"/>
      <c r="AF146" s="33" t="str">
        <f t="shared" si="147"/>
        <v/>
      </c>
      <c r="AG146" s="33"/>
      <c r="AH146" s="33" t="str">
        <f t="shared" si="148"/>
        <v/>
      </c>
      <c r="AI146" s="33"/>
      <c r="AJ146" s="33" t="str">
        <f t="shared" si="149"/>
        <v/>
      </c>
      <c r="AK146" s="33"/>
      <c r="AL146" s="33" t="str">
        <f t="shared" si="150"/>
        <v/>
      </c>
      <c r="AM146" s="33"/>
      <c r="AN146" s="33" t="str">
        <f t="shared" si="151"/>
        <v/>
      </c>
      <c r="AO146" s="33"/>
      <c r="AP146" s="33" t="str">
        <f t="shared" si="152"/>
        <v/>
      </c>
      <c r="AQ146" s="33"/>
      <c r="AR146" s="33" t="str">
        <f t="shared" si="153"/>
        <v/>
      </c>
      <c r="AS146" s="33"/>
      <c r="AT146" s="33" t="str">
        <f t="shared" si="154"/>
        <v/>
      </c>
      <c r="AU146" s="33"/>
      <c r="AV146" s="33" t="str">
        <f t="shared" si="155"/>
        <v/>
      </c>
      <c r="AW146" s="33"/>
      <c r="AX146" s="33" t="str">
        <f t="shared" si="156"/>
        <v/>
      </c>
      <c r="AY146" s="33"/>
      <c r="AZ146" s="33" t="str">
        <f t="shared" si="157"/>
        <v/>
      </c>
      <c r="BA146" s="33"/>
      <c r="BB146" s="33" t="str">
        <f t="shared" si="158"/>
        <v/>
      </c>
      <c r="BC146" s="33"/>
      <c r="BD146" s="33" t="str">
        <f t="shared" si="159"/>
        <v/>
      </c>
      <c r="BE146" s="33"/>
      <c r="BF146" s="33" t="str">
        <f t="shared" si="160"/>
        <v/>
      </c>
      <c r="BG146" s="33"/>
      <c r="BH146" s="33" t="str">
        <f t="shared" si="161"/>
        <v/>
      </c>
      <c r="BI146" s="33"/>
      <c r="BJ146" s="33" t="str">
        <f t="shared" si="162"/>
        <v/>
      </c>
      <c r="BK146" s="33"/>
      <c r="BL146" s="33" t="str">
        <f t="shared" si="163"/>
        <v/>
      </c>
      <c r="BM146" s="33"/>
      <c r="BN146" s="33" t="str">
        <f t="shared" si="164"/>
        <v/>
      </c>
      <c r="BO146" s="33"/>
      <c r="BP146" s="33" t="str">
        <f t="shared" si="165"/>
        <v/>
      </c>
      <c r="BQ146" s="33"/>
      <c r="BR146" s="33" t="str">
        <f t="shared" si="166"/>
        <v/>
      </c>
      <c r="BS146" s="33"/>
      <c r="BT146" s="33" t="str">
        <f t="shared" si="167"/>
        <v/>
      </c>
      <c r="BU146" s="33"/>
      <c r="BV146" s="33" t="str">
        <f t="shared" si="168"/>
        <v/>
      </c>
      <c r="BW146" s="33"/>
      <c r="BX146" s="33" t="str">
        <f t="shared" si="169"/>
        <v/>
      </c>
      <c r="BY146" s="33"/>
      <c r="BZ146" s="33" t="str">
        <f t="shared" si="170"/>
        <v/>
      </c>
      <c r="CA146" s="33"/>
      <c r="CB146" s="34" t="str">
        <f t="shared" si="171"/>
        <v/>
      </c>
      <c r="CC146" t="str">
        <f t="shared" si="172"/>
        <v>San Francisco Bay Area</v>
      </c>
    </row>
    <row r="147" spans="2:81" x14ac:dyDescent="0.2">
      <c r="B147" s="32">
        <f t="shared" si="173"/>
        <v>21</v>
      </c>
      <c r="C147" s="33"/>
      <c r="D147" s="33" t="str">
        <f t="shared" si="133"/>
        <v/>
      </c>
      <c r="E147" s="33"/>
      <c r="F147" s="33" t="str">
        <f t="shared" si="134"/>
        <v/>
      </c>
      <c r="G147" s="33"/>
      <c r="H147" s="33" t="str">
        <f t="shared" si="135"/>
        <v/>
      </c>
      <c r="I147" s="33"/>
      <c r="J147" s="33" t="str">
        <f t="shared" si="136"/>
        <v/>
      </c>
      <c r="K147" s="33"/>
      <c r="L147" s="33" t="str">
        <f t="shared" si="137"/>
        <v/>
      </c>
      <c r="M147" s="33"/>
      <c r="N147" s="33" t="str">
        <f t="shared" si="138"/>
        <v/>
      </c>
      <c r="O147" s="33"/>
      <c r="P147" s="33" t="str">
        <f t="shared" si="139"/>
        <v>Toronto</v>
      </c>
      <c r="Q147" s="33"/>
      <c r="R147" s="33" t="str">
        <f t="shared" si="140"/>
        <v/>
      </c>
      <c r="S147" s="33"/>
      <c r="T147" s="33" t="str">
        <f t="shared" si="141"/>
        <v/>
      </c>
      <c r="U147" s="33"/>
      <c r="V147" s="33" t="str">
        <f t="shared" si="142"/>
        <v/>
      </c>
      <c r="W147" s="33"/>
      <c r="X147" s="33" t="str">
        <f t="shared" si="143"/>
        <v/>
      </c>
      <c r="Y147" s="33"/>
      <c r="Z147" s="33" t="str">
        <f t="shared" si="144"/>
        <v/>
      </c>
      <c r="AA147" s="33"/>
      <c r="AB147" s="33" t="str">
        <f t="shared" si="145"/>
        <v/>
      </c>
      <c r="AC147" s="33"/>
      <c r="AD147" s="33" t="str">
        <f t="shared" si="146"/>
        <v/>
      </c>
      <c r="AE147" s="33"/>
      <c r="AF147" s="33" t="str">
        <f t="shared" si="147"/>
        <v/>
      </c>
      <c r="AG147" s="33"/>
      <c r="AH147" s="33" t="str">
        <f t="shared" si="148"/>
        <v/>
      </c>
      <c r="AI147" s="33"/>
      <c r="AJ147" s="33" t="str">
        <f t="shared" si="149"/>
        <v/>
      </c>
      <c r="AK147" s="33"/>
      <c r="AL147" s="33" t="str">
        <f t="shared" si="150"/>
        <v/>
      </c>
      <c r="AM147" s="33"/>
      <c r="AN147" s="33" t="str">
        <f t="shared" si="151"/>
        <v/>
      </c>
      <c r="AO147" s="33"/>
      <c r="AP147" s="33" t="str">
        <f t="shared" si="152"/>
        <v/>
      </c>
      <c r="AQ147" s="33"/>
      <c r="AR147" s="33" t="str">
        <f t="shared" si="153"/>
        <v/>
      </c>
      <c r="AS147" s="33"/>
      <c r="AT147" s="33" t="str">
        <f t="shared" si="154"/>
        <v/>
      </c>
      <c r="AU147" s="33"/>
      <c r="AV147" s="33" t="str">
        <f t="shared" si="155"/>
        <v/>
      </c>
      <c r="AW147" s="33"/>
      <c r="AX147" s="33" t="str">
        <f t="shared" si="156"/>
        <v/>
      </c>
      <c r="AY147" s="33"/>
      <c r="AZ147" s="33" t="str">
        <f t="shared" si="157"/>
        <v/>
      </c>
      <c r="BA147" s="33"/>
      <c r="BB147" s="33" t="str">
        <f t="shared" si="158"/>
        <v/>
      </c>
      <c r="BC147" s="33"/>
      <c r="BD147" s="33" t="str">
        <f t="shared" si="159"/>
        <v/>
      </c>
      <c r="BE147" s="33"/>
      <c r="BF147" s="33" t="str">
        <f t="shared" si="160"/>
        <v/>
      </c>
      <c r="BG147" s="33"/>
      <c r="BH147" s="33" t="str">
        <f t="shared" si="161"/>
        <v/>
      </c>
      <c r="BI147" s="33"/>
      <c r="BJ147" s="33" t="str">
        <f t="shared" si="162"/>
        <v/>
      </c>
      <c r="BK147" s="33"/>
      <c r="BL147" s="33" t="str">
        <f t="shared" si="163"/>
        <v/>
      </c>
      <c r="BM147" s="33"/>
      <c r="BN147" s="33" t="str">
        <f t="shared" si="164"/>
        <v/>
      </c>
      <c r="BO147" s="33"/>
      <c r="BP147" s="33" t="str">
        <f t="shared" si="165"/>
        <v/>
      </c>
      <c r="BQ147" s="33"/>
      <c r="BR147" s="33" t="str">
        <f t="shared" si="166"/>
        <v/>
      </c>
      <c r="BS147" s="33"/>
      <c r="BT147" s="33" t="str">
        <f t="shared" si="167"/>
        <v/>
      </c>
      <c r="BU147" s="33"/>
      <c r="BV147" s="33" t="str">
        <f t="shared" si="168"/>
        <v/>
      </c>
      <c r="BW147" s="33"/>
      <c r="BX147" s="33" t="str">
        <f t="shared" si="169"/>
        <v/>
      </c>
      <c r="BY147" s="33"/>
      <c r="BZ147" s="33" t="str">
        <f t="shared" si="170"/>
        <v/>
      </c>
      <c r="CA147" s="33"/>
      <c r="CB147" s="34" t="str">
        <f t="shared" si="171"/>
        <v/>
      </c>
      <c r="CC147" t="str">
        <f t="shared" si="172"/>
        <v>Toronto</v>
      </c>
    </row>
    <row r="148" spans="2:81" x14ac:dyDescent="0.2">
      <c r="B148" s="32">
        <f t="shared" si="173"/>
        <v>22</v>
      </c>
      <c r="C148" s="33"/>
      <c r="D148" s="33" t="str">
        <f t="shared" si="133"/>
        <v/>
      </c>
      <c r="E148" s="33"/>
      <c r="F148" s="33" t="str">
        <f t="shared" si="134"/>
        <v/>
      </c>
      <c r="G148" s="33"/>
      <c r="H148" s="33" t="str">
        <f t="shared" si="135"/>
        <v/>
      </c>
      <c r="I148" s="33"/>
      <c r="J148" s="33" t="str">
        <f t="shared" si="136"/>
        <v/>
      </c>
      <c r="K148" s="33"/>
      <c r="L148" s="33" t="str">
        <f t="shared" si="137"/>
        <v/>
      </c>
      <c r="M148" s="33"/>
      <c r="N148" s="33" t="str">
        <f t="shared" si="138"/>
        <v/>
      </c>
      <c r="O148" s="33"/>
      <c r="P148" s="33" t="str">
        <f t="shared" si="139"/>
        <v>Dallas</v>
      </c>
      <c r="Q148" s="33"/>
      <c r="R148" s="33" t="str">
        <f t="shared" si="140"/>
        <v/>
      </c>
      <c r="S148" s="33"/>
      <c r="T148" s="33" t="str">
        <f t="shared" si="141"/>
        <v/>
      </c>
      <c r="U148" s="33"/>
      <c r="V148" s="33" t="str">
        <f t="shared" si="142"/>
        <v/>
      </c>
      <c r="W148" s="33"/>
      <c r="X148" s="33" t="str">
        <f t="shared" si="143"/>
        <v/>
      </c>
      <c r="Y148" s="33"/>
      <c r="Z148" s="33" t="str">
        <f t="shared" si="144"/>
        <v/>
      </c>
      <c r="AA148" s="33"/>
      <c r="AB148" s="33" t="str">
        <f t="shared" si="145"/>
        <v/>
      </c>
      <c r="AC148" s="33"/>
      <c r="AD148" s="33" t="str">
        <f t="shared" si="146"/>
        <v/>
      </c>
      <c r="AE148" s="33"/>
      <c r="AF148" s="33" t="str">
        <f t="shared" si="147"/>
        <v/>
      </c>
      <c r="AG148" s="33"/>
      <c r="AH148" s="33" t="str">
        <f t="shared" si="148"/>
        <v/>
      </c>
      <c r="AI148" s="33"/>
      <c r="AJ148" s="33" t="str">
        <f t="shared" si="149"/>
        <v/>
      </c>
      <c r="AK148" s="33"/>
      <c r="AL148" s="33" t="str">
        <f t="shared" si="150"/>
        <v/>
      </c>
      <c r="AM148" s="33"/>
      <c r="AN148" s="33" t="str">
        <f t="shared" si="151"/>
        <v/>
      </c>
      <c r="AO148" s="33"/>
      <c r="AP148" s="33" t="str">
        <f t="shared" si="152"/>
        <v/>
      </c>
      <c r="AQ148" s="33"/>
      <c r="AR148" s="33" t="str">
        <f t="shared" si="153"/>
        <v/>
      </c>
      <c r="AS148" s="33"/>
      <c r="AT148" s="33" t="str">
        <f t="shared" si="154"/>
        <v/>
      </c>
      <c r="AU148" s="33"/>
      <c r="AV148" s="33" t="str">
        <f t="shared" si="155"/>
        <v/>
      </c>
      <c r="AW148" s="33"/>
      <c r="AX148" s="33" t="str">
        <f t="shared" si="156"/>
        <v/>
      </c>
      <c r="AY148" s="33"/>
      <c r="AZ148" s="33" t="str">
        <f t="shared" si="157"/>
        <v/>
      </c>
      <c r="BA148" s="33"/>
      <c r="BB148" s="33" t="str">
        <f t="shared" si="158"/>
        <v/>
      </c>
      <c r="BC148" s="33"/>
      <c r="BD148" s="33" t="str">
        <f t="shared" si="159"/>
        <v/>
      </c>
      <c r="BE148" s="33"/>
      <c r="BF148" s="33" t="str">
        <f t="shared" si="160"/>
        <v/>
      </c>
      <c r="BG148" s="33"/>
      <c r="BH148" s="33" t="str">
        <f t="shared" si="161"/>
        <v/>
      </c>
      <c r="BI148" s="33"/>
      <c r="BJ148" s="33" t="str">
        <f t="shared" si="162"/>
        <v/>
      </c>
      <c r="BK148" s="33"/>
      <c r="BL148" s="33" t="str">
        <f t="shared" si="163"/>
        <v/>
      </c>
      <c r="BM148" s="33"/>
      <c r="BN148" s="33" t="str">
        <f t="shared" si="164"/>
        <v/>
      </c>
      <c r="BO148" s="33"/>
      <c r="BP148" s="33" t="str">
        <f t="shared" si="165"/>
        <v/>
      </c>
      <c r="BQ148" s="33"/>
      <c r="BR148" s="33" t="str">
        <f t="shared" si="166"/>
        <v/>
      </c>
      <c r="BS148" s="33"/>
      <c r="BT148" s="33" t="str">
        <f t="shared" si="167"/>
        <v/>
      </c>
      <c r="BU148" s="33"/>
      <c r="BV148" s="33" t="str">
        <f t="shared" si="168"/>
        <v/>
      </c>
      <c r="BW148" s="33"/>
      <c r="BX148" s="33" t="str">
        <f t="shared" si="169"/>
        <v/>
      </c>
      <c r="BY148" s="33"/>
      <c r="BZ148" s="33" t="str">
        <f t="shared" si="170"/>
        <v/>
      </c>
      <c r="CA148" s="33"/>
      <c r="CB148" s="34" t="str">
        <f t="shared" si="171"/>
        <v/>
      </c>
      <c r="CC148" t="str">
        <f t="shared" si="172"/>
        <v>Dallas</v>
      </c>
    </row>
    <row r="149" spans="2:81" x14ac:dyDescent="0.2">
      <c r="B149" s="32">
        <f t="shared" si="173"/>
        <v>23</v>
      </c>
      <c r="C149" s="33"/>
      <c r="D149" s="33" t="str">
        <f t="shared" si="133"/>
        <v/>
      </c>
      <c r="E149" s="33"/>
      <c r="F149" s="33" t="str">
        <f t="shared" si="134"/>
        <v/>
      </c>
      <c r="G149" s="33"/>
      <c r="H149" s="33" t="str">
        <f t="shared" si="135"/>
        <v/>
      </c>
      <c r="I149" s="33"/>
      <c r="J149" s="33" t="str">
        <f t="shared" si="136"/>
        <v/>
      </c>
      <c r="K149" s="33"/>
      <c r="L149" s="33" t="str">
        <f t="shared" si="137"/>
        <v/>
      </c>
      <c r="M149" s="33"/>
      <c r="N149" s="33" t="str">
        <f t="shared" si="138"/>
        <v/>
      </c>
      <c r="O149" s="33"/>
      <c r="P149" s="33" t="str">
        <f t="shared" si="139"/>
        <v>Houston</v>
      </c>
      <c r="Q149" s="33"/>
      <c r="R149" s="33" t="str">
        <f t="shared" si="140"/>
        <v/>
      </c>
      <c r="S149" s="33"/>
      <c r="T149" s="33" t="str">
        <f t="shared" si="141"/>
        <v/>
      </c>
      <c r="U149" s="33"/>
      <c r="V149" s="33" t="str">
        <f t="shared" si="142"/>
        <v/>
      </c>
      <c r="W149" s="33"/>
      <c r="X149" s="33" t="str">
        <f t="shared" si="143"/>
        <v/>
      </c>
      <c r="Y149" s="33"/>
      <c r="Z149" s="33" t="str">
        <f t="shared" si="144"/>
        <v/>
      </c>
      <c r="AA149" s="33"/>
      <c r="AB149" s="33" t="str">
        <f t="shared" si="145"/>
        <v/>
      </c>
      <c r="AC149" s="33"/>
      <c r="AD149" s="33" t="str">
        <f t="shared" si="146"/>
        <v/>
      </c>
      <c r="AE149" s="33"/>
      <c r="AF149" s="33" t="str">
        <f t="shared" si="147"/>
        <v/>
      </c>
      <c r="AG149" s="33"/>
      <c r="AH149" s="33" t="str">
        <f t="shared" si="148"/>
        <v/>
      </c>
      <c r="AI149" s="33"/>
      <c r="AJ149" s="33" t="str">
        <f t="shared" si="149"/>
        <v/>
      </c>
      <c r="AK149" s="33"/>
      <c r="AL149" s="33" t="str">
        <f t="shared" si="150"/>
        <v/>
      </c>
      <c r="AM149" s="33"/>
      <c r="AN149" s="33" t="str">
        <f t="shared" si="151"/>
        <v/>
      </c>
      <c r="AO149" s="33"/>
      <c r="AP149" s="33" t="str">
        <f t="shared" si="152"/>
        <v/>
      </c>
      <c r="AQ149" s="33"/>
      <c r="AR149" s="33" t="str">
        <f t="shared" si="153"/>
        <v/>
      </c>
      <c r="AS149" s="33"/>
      <c r="AT149" s="33" t="str">
        <f t="shared" si="154"/>
        <v/>
      </c>
      <c r="AU149" s="33"/>
      <c r="AV149" s="33" t="str">
        <f t="shared" si="155"/>
        <v/>
      </c>
      <c r="AW149" s="33"/>
      <c r="AX149" s="33" t="str">
        <f t="shared" si="156"/>
        <v/>
      </c>
      <c r="AY149" s="33"/>
      <c r="AZ149" s="33" t="str">
        <f t="shared" si="157"/>
        <v/>
      </c>
      <c r="BA149" s="33"/>
      <c r="BB149" s="33" t="str">
        <f t="shared" si="158"/>
        <v/>
      </c>
      <c r="BC149" s="33"/>
      <c r="BD149" s="33" t="str">
        <f t="shared" si="159"/>
        <v/>
      </c>
      <c r="BE149" s="33"/>
      <c r="BF149" s="33" t="str">
        <f t="shared" si="160"/>
        <v/>
      </c>
      <c r="BG149" s="33"/>
      <c r="BH149" s="33" t="str">
        <f t="shared" si="161"/>
        <v/>
      </c>
      <c r="BI149" s="33"/>
      <c r="BJ149" s="33" t="str">
        <f t="shared" si="162"/>
        <v/>
      </c>
      <c r="BK149" s="33"/>
      <c r="BL149" s="33" t="str">
        <f t="shared" si="163"/>
        <v/>
      </c>
      <c r="BM149" s="33"/>
      <c r="BN149" s="33" t="str">
        <f t="shared" si="164"/>
        <v/>
      </c>
      <c r="BO149" s="33"/>
      <c r="BP149" s="33" t="str">
        <f t="shared" si="165"/>
        <v/>
      </c>
      <c r="BQ149" s="33"/>
      <c r="BR149" s="33" t="str">
        <f t="shared" si="166"/>
        <v/>
      </c>
      <c r="BS149" s="33"/>
      <c r="BT149" s="33" t="str">
        <f t="shared" si="167"/>
        <v/>
      </c>
      <c r="BU149" s="33"/>
      <c r="BV149" s="33" t="str">
        <f t="shared" si="168"/>
        <v/>
      </c>
      <c r="BW149" s="33"/>
      <c r="BX149" s="33" t="str">
        <f t="shared" si="169"/>
        <v/>
      </c>
      <c r="BY149" s="33"/>
      <c r="BZ149" s="33" t="str">
        <f t="shared" si="170"/>
        <v/>
      </c>
      <c r="CA149" s="33"/>
      <c r="CB149" s="34" t="str">
        <f t="shared" si="171"/>
        <v/>
      </c>
      <c r="CC149" t="str">
        <f t="shared" si="172"/>
        <v>Houston</v>
      </c>
    </row>
    <row r="150" spans="2:81" x14ac:dyDescent="0.2">
      <c r="B150" s="32">
        <f t="shared" si="173"/>
        <v>24</v>
      </c>
      <c r="C150" s="33"/>
      <c r="D150" s="33" t="str">
        <f t="shared" si="133"/>
        <v/>
      </c>
      <c r="E150" s="33"/>
      <c r="F150" s="33" t="str">
        <f t="shared" si="134"/>
        <v/>
      </c>
      <c r="G150" s="33"/>
      <c r="H150" s="33" t="str">
        <f t="shared" si="135"/>
        <v/>
      </c>
      <c r="I150" s="33"/>
      <c r="J150" s="33" t="str">
        <f t="shared" si="136"/>
        <v/>
      </c>
      <c r="K150" s="33"/>
      <c r="L150" s="33" t="str">
        <f t="shared" si="137"/>
        <v/>
      </c>
      <c r="M150" s="33"/>
      <c r="N150" s="33" t="str">
        <f t="shared" si="138"/>
        <v/>
      </c>
      <c r="O150" s="33"/>
      <c r="P150" s="33" t="str">
        <f t="shared" si="139"/>
        <v>Mexico City</v>
      </c>
      <c r="Q150" s="33"/>
      <c r="R150" s="33" t="str">
        <f t="shared" si="140"/>
        <v/>
      </c>
      <c r="S150" s="33"/>
      <c r="T150" s="33" t="str">
        <f t="shared" si="141"/>
        <v/>
      </c>
      <c r="U150" s="33"/>
      <c r="V150" s="33" t="str">
        <f t="shared" si="142"/>
        <v/>
      </c>
      <c r="W150" s="33"/>
      <c r="X150" s="33" t="str">
        <f t="shared" si="143"/>
        <v/>
      </c>
      <c r="Y150" s="33"/>
      <c r="Z150" s="33" t="str">
        <f t="shared" si="144"/>
        <v/>
      </c>
      <c r="AA150" s="33"/>
      <c r="AB150" s="33" t="str">
        <f t="shared" si="145"/>
        <v/>
      </c>
      <c r="AC150" s="33"/>
      <c r="AD150" s="33" t="str">
        <f t="shared" si="146"/>
        <v/>
      </c>
      <c r="AE150" s="33"/>
      <c r="AF150" s="33" t="str">
        <f t="shared" si="147"/>
        <v/>
      </c>
      <c r="AG150" s="33"/>
      <c r="AH150" s="33" t="str">
        <f t="shared" si="148"/>
        <v/>
      </c>
      <c r="AI150" s="33"/>
      <c r="AJ150" s="33" t="str">
        <f t="shared" si="149"/>
        <v/>
      </c>
      <c r="AK150" s="33"/>
      <c r="AL150" s="33" t="str">
        <f t="shared" si="150"/>
        <v/>
      </c>
      <c r="AM150" s="33"/>
      <c r="AN150" s="33" t="str">
        <f t="shared" si="151"/>
        <v/>
      </c>
      <c r="AO150" s="33"/>
      <c r="AP150" s="33" t="str">
        <f t="shared" si="152"/>
        <v/>
      </c>
      <c r="AQ150" s="33"/>
      <c r="AR150" s="33" t="str">
        <f t="shared" si="153"/>
        <v/>
      </c>
      <c r="AS150" s="33"/>
      <c r="AT150" s="33" t="str">
        <f t="shared" si="154"/>
        <v/>
      </c>
      <c r="AU150" s="33"/>
      <c r="AV150" s="33" t="str">
        <f t="shared" si="155"/>
        <v/>
      </c>
      <c r="AW150" s="33"/>
      <c r="AX150" s="33" t="str">
        <f t="shared" si="156"/>
        <v/>
      </c>
      <c r="AY150" s="33"/>
      <c r="AZ150" s="33" t="str">
        <f t="shared" si="157"/>
        <v/>
      </c>
      <c r="BA150" s="33"/>
      <c r="BB150" s="33" t="str">
        <f t="shared" si="158"/>
        <v/>
      </c>
      <c r="BC150" s="33"/>
      <c r="BD150" s="33" t="str">
        <f t="shared" si="159"/>
        <v/>
      </c>
      <c r="BE150" s="33"/>
      <c r="BF150" s="33" t="str">
        <f t="shared" si="160"/>
        <v/>
      </c>
      <c r="BG150" s="33"/>
      <c r="BH150" s="33" t="str">
        <f t="shared" si="161"/>
        <v/>
      </c>
      <c r="BI150" s="33"/>
      <c r="BJ150" s="33" t="str">
        <f t="shared" si="162"/>
        <v/>
      </c>
      <c r="BK150" s="33"/>
      <c r="BL150" s="33" t="str">
        <f t="shared" si="163"/>
        <v/>
      </c>
      <c r="BM150" s="33"/>
      <c r="BN150" s="33" t="str">
        <f t="shared" si="164"/>
        <v/>
      </c>
      <c r="BO150" s="33"/>
      <c r="BP150" s="33" t="str">
        <f t="shared" si="165"/>
        <v/>
      </c>
      <c r="BQ150" s="33"/>
      <c r="BR150" s="33" t="str">
        <f t="shared" si="166"/>
        <v/>
      </c>
      <c r="BS150" s="33"/>
      <c r="BT150" s="33" t="str">
        <f t="shared" si="167"/>
        <v/>
      </c>
      <c r="BU150" s="33"/>
      <c r="BV150" s="33" t="str">
        <f t="shared" si="168"/>
        <v/>
      </c>
      <c r="BW150" s="33"/>
      <c r="BX150" s="33" t="str">
        <f t="shared" si="169"/>
        <v/>
      </c>
      <c r="BY150" s="33"/>
      <c r="BZ150" s="33" t="str">
        <f t="shared" si="170"/>
        <v/>
      </c>
      <c r="CA150" s="33"/>
      <c r="CB150" s="34" t="str">
        <f t="shared" si="171"/>
        <v/>
      </c>
      <c r="CC150" t="str">
        <f t="shared" si="172"/>
        <v>Mexico City</v>
      </c>
    </row>
    <row r="151" spans="2:81" x14ac:dyDescent="0.2">
      <c r="B151" s="32">
        <f t="shared" si="173"/>
        <v>25</v>
      </c>
      <c r="C151" s="33"/>
      <c r="D151" s="33" t="str">
        <f t="shared" si="133"/>
        <v/>
      </c>
      <c r="E151" s="33"/>
      <c r="F151" s="33" t="str">
        <f t="shared" si="134"/>
        <v/>
      </c>
      <c r="G151" s="33"/>
      <c r="H151" s="33" t="str">
        <f t="shared" si="135"/>
        <v/>
      </c>
      <c r="I151" s="33"/>
      <c r="J151" s="33" t="str">
        <f t="shared" si="136"/>
        <v/>
      </c>
      <c r="K151" s="33"/>
      <c r="L151" s="33" t="str">
        <f t="shared" si="137"/>
        <v/>
      </c>
      <c r="M151" s="33"/>
      <c r="N151" s="33" t="str">
        <f t="shared" si="138"/>
        <v/>
      </c>
      <c r="O151" s="33"/>
      <c r="P151" s="33" t="str">
        <f t="shared" si="139"/>
        <v/>
      </c>
      <c r="Q151" s="33"/>
      <c r="R151" s="33" t="str">
        <f t="shared" si="140"/>
        <v>Atlanta</v>
      </c>
      <c r="S151" s="33"/>
      <c r="T151" s="33" t="str">
        <f t="shared" si="141"/>
        <v/>
      </c>
      <c r="U151" s="33"/>
      <c r="V151" s="33" t="str">
        <f t="shared" si="142"/>
        <v/>
      </c>
      <c r="W151" s="33"/>
      <c r="X151" s="33" t="str">
        <f t="shared" si="143"/>
        <v/>
      </c>
      <c r="Y151" s="33"/>
      <c r="Z151" s="33" t="str">
        <f t="shared" si="144"/>
        <v/>
      </c>
      <c r="AA151" s="33"/>
      <c r="AB151" s="33" t="str">
        <f t="shared" si="145"/>
        <v/>
      </c>
      <c r="AC151" s="33"/>
      <c r="AD151" s="33" t="str">
        <f t="shared" si="146"/>
        <v/>
      </c>
      <c r="AE151" s="33"/>
      <c r="AF151" s="33" t="str">
        <f t="shared" si="147"/>
        <v/>
      </c>
      <c r="AG151" s="33"/>
      <c r="AH151" s="33" t="str">
        <f t="shared" si="148"/>
        <v/>
      </c>
      <c r="AI151" s="33"/>
      <c r="AJ151" s="33" t="str">
        <f t="shared" si="149"/>
        <v/>
      </c>
      <c r="AK151" s="33"/>
      <c r="AL151" s="33" t="str">
        <f t="shared" si="150"/>
        <v/>
      </c>
      <c r="AM151" s="33"/>
      <c r="AN151" s="33" t="str">
        <f t="shared" si="151"/>
        <v/>
      </c>
      <c r="AO151" s="33"/>
      <c r="AP151" s="33" t="str">
        <f t="shared" si="152"/>
        <v/>
      </c>
      <c r="AQ151" s="33"/>
      <c r="AR151" s="33" t="str">
        <f t="shared" si="153"/>
        <v/>
      </c>
      <c r="AS151" s="33"/>
      <c r="AT151" s="33" t="str">
        <f t="shared" si="154"/>
        <v/>
      </c>
      <c r="AU151" s="33"/>
      <c r="AV151" s="33" t="str">
        <f t="shared" si="155"/>
        <v/>
      </c>
      <c r="AW151" s="33"/>
      <c r="AX151" s="33" t="str">
        <f t="shared" si="156"/>
        <v/>
      </c>
      <c r="AY151" s="33"/>
      <c r="AZ151" s="33" t="str">
        <f t="shared" si="157"/>
        <v/>
      </c>
      <c r="BA151" s="33"/>
      <c r="BB151" s="33" t="str">
        <f t="shared" si="158"/>
        <v/>
      </c>
      <c r="BC151" s="33"/>
      <c r="BD151" s="33" t="str">
        <f t="shared" si="159"/>
        <v/>
      </c>
      <c r="BE151" s="33"/>
      <c r="BF151" s="33" t="str">
        <f t="shared" si="160"/>
        <v/>
      </c>
      <c r="BG151" s="33"/>
      <c r="BH151" s="33" t="str">
        <f t="shared" si="161"/>
        <v/>
      </c>
      <c r="BI151" s="33"/>
      <c r="BJ151" s="33" t="str">
        <f t="shared" si="162"/>
        <v/>
      </c>
      <c r="BK151" s="33"/>
      <c r="BL151" s="33" t="str">
        <f t="shared" si="163"/>
        <v/>
      </c>
      <c r="BM151" s="33"/>
      <c r="BN151" s="33" t="str">
        <f t="shared" si="164"/>
        <v/>
      </c>
      <c r="BO151" s="33"/>
      <c r="BP151" s="33" t="str">
        <f t="shared" si="165"/>
        <v/>
      </c>
      <c r="BQ151" s="33"/>
      <c r="BR151" s="33" t="str">
        <f t="shared" si="166"/>
        <v/>
      </c>
      <c r="BS151" s="33"/>
      <c r="BT151" s="33" t="str">
        <f t="shared" si="167"/>
        <v/>
      </c>
      <c r="BU151" s="33"/>
      <c r="BV151" s="33" t="str">
        <f t="shared" si="168"/>
        <v/>
      </c>
      <c r="BW151" s="33"/>
      <c r="BX151" s="33" t="str">
        <f t="shared" si="169"/>
        <v/>
      </c>
      <c r="BY151" s="33"/>
      <c r="BZ151" s="33" t="str">
        <f t="shared" si="170"/>
        <v/>
      </c>
      <c r="CA151" s="33"/>
      <c r="CB151" s="34" t="str">
        <f t="shared" si="171"/>
        <v/>
      </c>
      <c r="CC151" t="str">
        <f t="shared" si="172"/>
        <v>Atlanta</v>
      </c>
    </row>
    <row r="152" spans="2:81" x14ac:dyDescent="0.2">
      <c r="B152" s="32">
        <f t="shared" si="173"/>
        <v>26</v>
      </c>
      <c r="C152" s="33"/>
      <c r="D152" s="33" t="str">
        <f t="shared" si="133"/>
        <v/>
      </c>
      <c r="E152" s="33"/>
      <c r="F152" s="33" t="str">
        <f t="shared" si="134"/>
        <v/>
      </c>
      <c r="G152" s="33"/>
      <c r="H152" s="33" t="str">
        <f t="shared" si="135"/>
        <v/>
      </c>
      <c r="I152" s="33"/>
      <c r="J152" s="33" t="str">
        <f t="shared" si="136"/>
        <v/>
      </c>
      <c r="K152" s="33"/>
      <c r="L152" s="33" t="str">
        <f t="shared" si="137"/>
        <v/>
      </c>
      <c r="M152" s="33"/>
      <c r="N152" s="33" t="str">
        <f t="shared" si="138"/>
        <v/>
      </c>
      <c r="O152" s="33"/>
      <c r="P152" s="33" t="str">
        <f t="shared" si="139"/>
        <v/>
      </c>
      <c r="Q152" s="33"/>
      <c r="R152" s="33" t="str">
        <f t="shared" si="140"/>
        <v>Los Angeles</v>
      </c>
      <c r="S152" s="33"/>
      <c r="T152" s="33" t="str">
        <f t="shared" si="141"/>
        <v/>
      </c>
      <c r="U152" s="33"/>
      <c r="V152" s="33" t="str">
        <f t="shared" si="142"/>
        <v/>
      </c>
      <c r="W152" s="33"/>
      <c r="X152" s="33" t="str">
        <f t="shared" si="143"/>
        <v/>
      </c>
      <c r="Y152" s="33"/>
      <c r="Z152" s="33" t="str">
        <f t="shared" si="144"/>
        <v/>
      </c>
      <c r="AA152" s="33"/>
      <c r="AB152" s="33" t="str">
        <f t="shared" si="145"/>
        <v/>
      </c>
      <c r="AC152" s="33"/>
      <c r="AD152" s="33" t="str">
        <f t="shared" si="146"/>
        <v/>
      </c>
      <c r="AE152" s="33"/>
      <c r="AF152" s="33" t="str">
        <f t="shared" si="147"/>
        <v/>
      </c>
      <c r="AG152" s="33"/>
      <c r="AH152" s="33" t="str">
        <f t="shared" si="148"/>
        <v/>
      </c>
      <c r="AI152" s="33"/>
      <c r="AJ152" s="33" t="str">
        <f t="shared" si="149"/>
        <v/>
      </c>
      <c r="AK152" s="33"/>
      <c r="AL152" s="33" t="str">
        <f t="shared" si="150"/>
        <v/>
      </c>
      <c r="AM152" s="33"/>
      <c r="AN152" s="33" t="str">
        <f t="shared" si="151"/>
        <v/>
      </c>
      <c r="AO152" s="33"/>
      <c r="AP152" s="33" t="str">
        <f t="shared" si="152"/>
        <v/>
      </c>
      <c r="AQ152" s="33"/>
      <c r="AR152" s="33" t="str">
        <f t="shared" si="153"/>
        <v/>
      </c>
      <c r="AS152" s="33"/>
      <c r="AT152" s="33" t="str">
        <f t="shared" si="154"/>
        <v/>
      </c>
      <c r="AU152" s="33"/>
      <c r="AV152" s="33" t="str">
        <f t="shared" si="155"/>
        <v/>
      </c>
      <c r="AW152" s="33"/>
      <c r="AX152" s="33" t="str">
        <f t="shared" si="156"/>
        <v/>
      </c>
      <c r="AY152" s="33"/>
      <c r="AZ152" s="33" t="str">
        <f t="shared" si="157"/>
        <v/>
      </c>
      <c r="BA152" s="33"/>
      <c r="BB152" s="33" t="str">
        <f t="shared" si="158"/>
        <v/>
      </c>
      <c r="BC152" s="33"/>
      <c r="BD152" s="33" t="str">
        <f t="shared" si="159"/>
        <v/>
      </c>
      <c r="BE152" s="33"/>
      <c r="BF152" s="33" t="str">
        <f t="shared" si="160"/>
        <v/>
      </c>
      <c r="BG152" s="33"/>
      <c r="BH152" s="33" t="str">
        <f t="shared" si="161"/>
        <v/>
      </c>
      <c r="BI152" s="33"/>
      <c r="BJ152" s="33" t="str">
        <f t="shared" si="162"/>
        <v/>
      </c>
      <c r="BK152" s="33"/>
      <c r="BL152" s="33" t="str">
        <f t="shared" si="163"/>
        <v/>
      </c>
      <c r="BM152" s="33"/>
      <c r="BN152" s="33" t="str">
        <f t="shared" si="164"/>
        <v/>
      </c>
      <c r="BO152" s="33"/>
      <c r="BP152" s="33" t="str">
        <f t="shared" si="165"/>
        <v/>
      </c>
      <c r="BQ152" s="33"/>
      <c r="BR152" s="33" t="str">
        <f t="shared" si="166"/>
        <v/>
      </c>
      <c r="BS152" s="33"/>
      <c r="BT152" s="33" t="str">
        <f t="shared" si="167"/>
        <v/>
      </c>
      <c r="BU152" s="33"/>
      <c r="BV152" s="33" t="str">
        <f t="shared" si="168"/>
        <v/>
      </c>
      <c r="BW152" s="33"/>
      <c r="BX152" s="33" t="str">
        <f t="shared" si="169"/>
        <v/>
      </c>
      <c r="BY152" s="33"/>
      <c r="BZ152" s="33" t="str">
        <f t="shared" si="170"/>
        <v/>
      </c>
      <c r="CA152" s="33"/>
      <c r="CB152" s="34" t="str">
        <f t="shared" si="171"/>
        <v/>
      </c>
      <c r="CC152" t="str">
        <f t="shared" si="172"/>
        <v>Los Angeles</v>
      </c>
    </row>
    <row r="153" spans="2:81" x14ac:dyDescent="0.2">
      <c r="B153" s="32">
        <f t="shared" si="173"/>
        <v>27</v>
      </c>
      <c r="C153" s="33"/>
      <c r="D153" s="33" t="str">
        <f t="shared" si="133"/>
        <v/>
      </c>
      <c r="E153" s="33"/>
      <c r="F153" s="33" t="str">
        <f t="shared" si="134"/>
        <v/>
      </c>
      <c r="G153" s="33"/>
      <c r="H153" s="33" t="str">
        <f t="shared" si="135"/>
        <v/>
      </c>
      <c r="I153" s="33"/>
      <c r="J153" s="33" t="str">
        <f t="shared" si="136"/>
        <v/>
      </c>
      <c r="K153" s="33"/>
      <c r="L153" s="33" t="str">
        <f t="shared" si="137"/>
        <v/>
      </c>
      <c r="M153" s="33"/>
      <c r="N153" s="33" t="str">
        <f t="shared" si="138"/>
        <v/>
      </c>
      <c r="O153" s="33"/>
      <c r="P153" s="33" t="str">
        <f t="shared" si="139"/>
        <v/>
      </c>
      <c r="Q153" s="33"/>
      <c r="R153" s="33" t="str">
        <f t="shared" si="140"/>
        <v>Vancouver</v>
      </c>
      <c r="S153" s="33"/>
      <c r="T153" s="33" t="str">
        <f t="shared" si="141"/>
        <v/>
      </c>
      <c r="U153" s="33"/>
      <c r="V153" s="33" t="str">
        <f t="shared" si="142"/>
        <v/>
      </c>
      <c r="W153" s="33"/>
      <c r="X153" s="33" t="str">
        <f t="shared" si="143"/>
        <v/>
      </c>
      <c r="Y153" s="33"/>
      <c r="Z153" s="33" t="str">
        <f t="shared" si="144"/>
        <v/>
      </c>
      <c r="AA153" s="33"/>
      <c r="AB153" s="33" t="str">
        <f t="shared" si="145"/>
        <v/>
      </c>
      <c r="AC153" s="33"/>
      <c r="AD153" s="33" t="str">
        <f t="shared" si="146"/>
        <v/>
      </c>
      <c r="AE153" s="33"/>
      <c r="AF153" s="33" t="str">
        <f t="shared" si="147"/>
        <v/>
      </c>
      <c r="AG153" s="33"/>
      <c r="AH153" s="33" t="str">
        <f t="shared" si="148"/>
        <v/>
      </c>
      <c r="AI153" s="33"/>
      <c r="AJ153" s="33" t="str">
        <f t="shared" si="149"/>
        <v/>
      </c>
      <c r="AK153" s="33"/>
      <c r="AL153" s="33" t="str">
        <f t="shared" si="150"/>
        <v/>
      </c>
      <c r="AM153" s="33"/>
      <c r="AN153" s="33" t="str">
        <f t="shared" si="151"/>
        <v/>
      </c>
      <c r="AO153" s="33"/>
      <c r="AP153" s="33" t="str">
        <f t="shared" si="152"/>
        <v/>
      </c>
      <c r="AQ153" s="33"/>
      <c r="AR153" s="33" t="str">
        <f t="shared" si="153"/>
        <v/>
      </c>
      <c r="AS153" s="33"/>
      <c r="AT153" s="33" t="str">
        <f t="shared" si="154"/>
        <v/>
      </c>
      <c r="AU153" s="33"/>
      <c r="AV153" s="33" t="str">
        <f t="shared" si="155"/>
        <v/>
      </c>
      <c r="AW153" s="33"/>
      <c r="AX153" s="33" t="str">
        <f t="shared" si="156"/>
        <v/>
      </c>
      <c r="AY153" s="33"/>
      <c r="AZ153" s="33" t="str">
        <f t="shared" si="157"/>
        <v/>
      </c>
      <c r="BA153" s="33"/>
      <c r="BB153" s="33" t="str">
        <f t="shared" si="158"/>
        <v/>
      </c>
      <c r="BC153" s="33"/>
      <c r="BD153" s="33" t="str">
        <f t="shared" si="159"/>
        <v/>
      </c>
      <c r="BE153" s="33"/>
      <c r="BF153" s="33" t="str">
        <f t="shared" si="160"/>
        <v/>
      </c>
      <c r="BG153" s="33"/>
      <c r="BH153" s="33" t="str">
        <f t="shared" si="161"/>
        <v/>
      </c>
      <c r="BI153" s="33"/>
      <c r="BJ153" s="33" t="str">
        <f t="shared" si="162"/>
        <v/>
      </c>
      <c r="BK153" s="33"/>
      <c r="BL153" s="33" t="str">
        <f t="shared" si="163"/>
        <v/>
      </c>
      <c r="BM153" s="33"/>
      <c r="BN153" s="33" t="str">
        <f t="shared" si="164"/>
        <v/>
      </c>
      <c r="BO153" s="33"/>
      <c r="BP153" s="33" t="str">
        <f t="shared" si="165"/>
        <v/>
      </c>
      <c r="BQ153" s="33"/>
      <c r="BR153" s="33" t="str">
        <f t="shared" si="166"/>
        <v/>
      </c>
      <c r="BS153" s="33"/>
      <c r="BT153" s="33" t="str">
        <f t="shared" si="167"/>
        <v/>
      </c>
      <c r="BU153" s="33"/>
      <c r="BV153" s="33" t="str">
        <f t="shared" si="168"/>
        <v/>
      </c>
      <c r="BW153" s="33"/>
      <c r="BX153" s="33" t="str">
        <f t="shared" si="169"/>
        <v/>
      </c>
      <c r="BY153" s="33"/>
      <c r="BZ153" s="33" t="str">
        <f t="shared" si="170"/>
        <v/>
      </c>
      <c r="CA153" s="33"/>
      <c r="CB153" s="34" t="str">
        <f t="shared" si="171"/>
        <v/>
      </c>
      <c r="CC153" t="str">
        <f t="shared" si="172"/>
        <v>Vancouver</v>
      </c>
    </row>
    <row r="154" spans="2:81" x14ac:dyDescent="0.2">
      <c r="B154" s="32">
        <f t="shared" si="173"/>
        <v>28</v>
      </c>
      <c r="C154" s="33"/>
      <c r="D154" s="33" t="str">
        <f t="shared" si="133"/>
        <v/>
      </c>
      <c r="E154" s="33"/>
      <c r="F154" s="33" t="str">
        <f t="shared" si="134"/>
        <v/>
      </c>
      <c r="G154" s="33"/>
      <c r="H154" s="33" t="str">
        <f t="shared" si="135"/>
        <v/>
      </c>
      <c r="I154" s="33"/>
      <c r="J154" s="33" t="str">
        <f t="shared" si="136"/>
        <v/>
      </c>
      <c r="K154" s="33"/>
      <c r="L154" s="33" t="str">
        <f t="shared" si="137"/>
        <v/>
      </c>
      <c r="M154" s="33"/>
      <c r="N154" s="33" t="str">
        <f t="shared" si="138"/>
        <v/>
      </c>
      <c r="O154" s="33"/>
      <c r="P154" s="33" t="str">
        <f t="shared" si="139"/>
        <v/>
      </c>
      <c r="Q154" s="33"/>
      <c r="R154" s="33" t="str">
        <f t="shared" si="140"/>
        <v>Guadalahara</v>
      </c>
      <c r="S154" s="33"/>
      <c r="T154" s="33" t="str">
        <f t="shared" si="141"/>
        <v/>
      </c>
      <c r="U154" s="33"/>
      <c r="V154" s="33" t="str">
        <f t="shared" si="142"/>
        <v/>
      </c>
      <c r="W154" s="33"/>
      <c r="X154" s="33" t="str">
        <f t="shared" si="143"/>
        <v/>
      </c>
      <c r="Y154" s="33"/>
      <c r="Z154" s="33" t="str">
        <f t="shared" si="144"/>
        <v/>
      </c>
      <c r="AA154" s="33"/>
      <c r="AB154" s="33" t="str">
        <f t="shared" si="145"/>
        <v/>
      </c>
      <c r="AC154" s="33"/>
      <c r="AD154" s="33" t="str">
        <f t="shared" si="146"/>
        <v/>
      </c>
      <c r="AE154" s="33"/>
      <c r="AF154" s="33" t="str">
        <f t="shared" si="147"/>
        <v/>
      </c>
      <c r="AG154" s="33"/>
      <c r="AH154" s="33" t="str">
        <f t="shared" si="148"/>
        <v/>
      </c>
      <c r="AI154" s="33"/>
      <c r="AJ154" s="33" t="str">
        <f t="shared" si="149"/>
        <v/>
      </c>
      <c r="AK154" s="33"/>
      <c r="AL154" s="33" t="str">
        <f t="shared" si="150"/>
        <v/>
      </c>
      <c r="AM154" s="33"/>
      <c r="AN154" s="33" t="str">
        <f t="shared" si="151"/>
        <v/>
      </c>
      <c r="AO154" s="33"/>
      <c r="AP154" s="33" t="str">
        <f t="shared" si="152"/>
        <v/>
      </c>
      <c r="AQ154" s="33"/>
      <c r="AR154" s="33" t="str">
        <f t="shared" si="153"/>
        <v/>
      </c>
      <c r="AS154" s="33"/>
      <c r="AT154" s="33" t="str">
        <f t="shared" si="154"/>
        <v/>
      </c>
      <c r="AU154" s="33"/>
      <c r="AV154" s="33" t="str">
        <f t="shared" si="155"/>
        <v/>
      </c>
      <c r="AW154" s="33"/>
      <c r="AX154" s="33" t="str">
        <f t="shared" si="156"/>
        <v/>
      </c>
      <c r="AY154" s="33"/>
      <c r="AZ154" s="33" t="str">
        <f t="shared" si="157"/>
        <v/>
      </c>
      <c r="BA154" s="33"/>
      <c r="BB154" s="33" t="str">
        <f t="shared" si="158"/>
        <v/>
      </c>
      <c r="BC154" s="33"/>
      <c r="BD154" s="33" t="str">
        <f t="shared" si="159"/>
        <v/>
      </c>
      <c r="BE154" s="33"/>
      <c r="BF154" s="33" t="str">
        <f t="shared" si="160"/>
        <v/>
      </c>
      <c r="BG154" s="33"/>
      <c r="BH154" s="33" t="str">
        <f t="shared" si="161"/>
        <v/>
      </c>
      <c r="BI154" s="33"/>
      <c r="BJ154" s="33" t="str">
        <f t="shared" si="162"/>
        <v/>
      </c>
      <c r="BK154" s="33"/>
      <c r="BL154" s="33" t="str">
        <f t="shared" si="163"/>
        <v/>
      </c>
      <c r="BM154" s="33"/>
      <c r="BN154" s="33" t="str">
        <f t="shared" si="164"/>
        <v/>
      </c>
      <c r="BO154" s="33"/>
      <c r="BP154" s="33" t="str">
        <f t="shared" si="165"/>
        <v/>
      </c>
      <c r="BQ154" s="33"/>
      <c r="BR154" s="33" t="str">
        <f t="shared" si="166"/>
        <v/>
      </c>
      <c r="BS154" s="33"/>
      <c r="BT154" s="33" t="str">
        <f t="shared" si="167"/>
        <v/>
      </c>
      <c r="BU154" s="33"/>
      <c r="BV154" s="33" t="str">
        <f t="shared" si="168"/>
        <v/>
      </c>
      <c r="BW154" s="33"/>
      <c r="BX154" s="33" t="str">
        <f t="shared" si="169"/>
        <v/>
      </c>
      <c r="BY154" s="33"/>
      <c r="BZ154" s="33" t="str">
        <f t="shared" si="170"/>
        <v/>
      </c>
      <c r="CA154" s="33"/>
      <c r="CB154" s="34" t="str">
        <f t="shared" si="171"/>
        <v/>
      </c>
      <c r="CC154" t="str">
        <f t="shared" si="172"/>
        <v>Guadalahara</v>
      </c>
    </row>
    <row r="155" spans="2:81" x14ac:dyDescent="0.2">
      <c r="B155" s="32">
        <f t="shared" si="173"/>
        <v>29</v>
      </c>
      <c r="C155" s="33"/>
      <c r="D155" s="33" t="str">
        <f t="shared" si="133"/>
        <v/>
      </c>
      <c r="E155" s="33"/>
      <c r="F155" s="33" t="str">
        <f t="shared" si="134"/>
        <v/>
      </c>
      <c r="G155" s="33"/>
      <c r="H155" s="33" t="str">
        <f t="shared" si="135"/>
        <v/>
      </c>
      <c r="I155" s="33"/>
      <c r="J155" s="33" t="str">
        <f t="shared" si="136"/>
        <v/>
      </c>
      <c r="K155" s="33"/>
      <c r="L155" s="33" t="str">
        <f t="shared" si="137"/>
        <v/>
      </c>
      <c r="M155" s="33"/>
      <c r="N155" s="33" t="str">
        <f t="shared" si="138"/>
        <v/>
      </c>
      <c r="O155" s="33"/>
      <c r="P155" s="33" t="str">
        <f t="shared" si="139"/>
        <v/>
      </c>
      <c r="Q155" s="33"/>
      <c r="R155" s="33" t="str">
        <f t="shared" si="140"/>
        <v/>
      </c>
      <c r="S155" s="33"/>
      <c r="T155" s="33" t="str">
        <f t="shared" si="141"/>
        <v>Philadephia</v>
      </c>
      <c r="U155" s="33"/>
      <c r="V155" s="33" t="str">
        <f t="shared" si="142"/>
        <v/>
      </c>
      <c r="W155" s="33"/>
      <c r="X155" s="33" t="str">
        <f t="shared" si="143"/>
        <v/>
      </c>
      <c r="Y155" s="33"/>
      <c r="Z155" s="33" t="str">
        <f t="shared" si="144"/>
        <v/>
      </c>
      <c r="AA155" s="33"/>
      <c r="AB155" s="33" t="str">
        <f t="shared" si="145"/>
        <v/>
      </c>
      <c r="AC155" s="33"/>
      <c r="AD155" s="33" t="str">
        <f t="shared" si="146"/>
        <v/>
      </c>
      <c r="AE155" s="33"/>
      <c r="AF155" s="33" t="str">
        <f t="shared" si="147"/>
        <v/>
      </c>
      <c r="AG155" s="33"/>
      <c r="AH155" s="33" t="str">
        <f t="shared" si="148"/>
        <v/>
      </c>
      <c r="AI155" s="33"/>
      <c r="AJ155" s="33" t="str">
        <f t="shared" si="149"/>
        <v/>
      </c>
      <c r="AK155" s="33"/>
      <c r="AL155" s="33" t="str">
        <f t="shared" si="150"/>
        <v/>
      </c>
      <c r="AM155" s="33"/>
      <c r="AN155" s="33" t="str">
        <f t="shared" si="151"/>
        <v/>
      </c>
      <c r="AO155" s="33"/>
      <c r="AP155" s="33" t="str">
        <f t="shared" si="152"/>
        <v/>
      </c>
      <c r="AQ155" s="33"/>
      <c r="AR155" s="33" t="str">
        <f t="shared" si="153"/>
        <v/>
      </c>
      <c r="AS155" s="33"/>
      <c r="AT155" s="33" t="str">
        <f t="shared" si="154"/>
        <v/>
      </c>
      <c r="AU155" s="33"/>
      <c r="AV155" s="33" t="str">
        <f t="shared" si="155"/>
        <v/>
      </c>
      <c r="AW155" s="33"/>
      <c r="AX155" s="33" t="str">
        <f t="shared" si="156"/>
        <v/>
      </c>
      <c r="AY155" s="33"/>
      <c r="AZ155" s="33" t="str">
        <f t="shared" si="157"/>
        <v/>
      </c>
      <c r="BA155" s="33"/>
      <c r="BB155" s="33" t="str">
        <f t="shared" si="158"/>
        <v/>
      </c>
      <c r="BC155" s="33"/>
      <c r="BD155" s="33" t="str">
        <f t="shared" si="159"/>
        <v/>
      </c>
      <c r="BE155" s="33"/>
      <c r="BF155" s="33" t="str">
        <f t="shared" si="160"/>
        <v/>
      </c>
      <c r="BG155" s="33"/>
      <c r="BH155" s="33" t="str">
        <f t="shared" si="161"/>
        <v/>
      </c>
      <c r="BI155" s="33"/>
      <c r="BJ155" s="33" t="str">
        <f t="shared" si="162"/>
        <v/>
      </c>
      <c r="BK155" s="33"/>
      <c r="BL155" s="33" t="str">
        <f t="shared" si="163"/>
        <v/>
      </c>
      <c r="BM155" s="33"/>
      <c r="BN155" s="33" t="str">
        <f t="shared" si="164"/>
        <v/>
      </c>
      <c r="BO155" s="33"/>
      <c r="BP155" s="33" t="str">
        <f t="shared" si="165"/>
        <v/>
      </c>
      <c r="BQ155" s="33"/>
      <c r="BR155" s="33" t="str">
        <f t="shared" si="166"/>
        <v/>
      </c>
      <c r="BS155" s="33"/>
      <c r="BT155" s="33" t="str">
        <f t="shared" si="167"/>
        <v/>
      </c>
      <c r="BU155" s="33"/>
      <c r="BV155" s="33" t="str">
        <f t="shared" si="168"/>
        <v/>
      </c>
      <c r="BW155" s="33"/>
      <c r="BX155" s="33" t="str">
        <f t="shared" si="169"/>
        <v/>
      </c>
      <c r="BY155" s="33"/>
      <c r="BZ155" s="33" t="str">
        <f t="shared" si="170"/>
        <v/>
      </c>
      <c r="CA155" s="33"/>
      <c r="CB155" s="34" t="str">
        <f t="shared" si="171"/>
        <v/>
      </c>
      <c r="CC155" t="str">
        <f t="shared" si="172"/>
        <v>Philadephia</v>
      </c>
    </row>
    <row r="156" spans="2:81" x14ac:dyDescent="0.2">
      <c r="B156" s="32">
        <f t="shared" si="173"/>
        <v>30</v>
      </c>
      <c r="C156" s="33"/>
      <c r="D156" s="33" t="str">
        <f t="shared" si="133"/>
        <v/>
      </c>
      <c r="E156" s="33"/>
      <c r="F156" s="33" t="str">
        <f t="shared" si="134"/>
        <v/>
      </c>
      <c r="G156" s="33"/>
      <c r="H156" s="33" t="str">
        <f t="shared" si="135"/>
        <v/>
      </c>
      <c r="I156" s="33"/>
      <c r="J156" s="33" t="str">
        <f t="shared" si="136"/>
        <v/>
      </c>
      <c r="K156" s="33"/>
      <c r="L156" s="33" t="str">
        <f t="shared" si="137"/>
        <v/>
      </c>
      <c r="M156" s="33"/>
      <c r="N156" s="33" t="str">
        <f t="shared" si="138"/>
        <v/>
      </c>
      <c r="O156" s="33"/>
      <c r="P156" s="33" t="str">
        <f t="shared" si="139"/>
        <v/>
      </c>
      <c r="Q156" s="33"/>
      <c r="R156" s="33" t="str">
        <f t="shared" si="140"/>
        <v/>
      </c>
      <c r="S156" s="33"/>
      <c r="T156" s="33" t="str">
        <f t="shared" si="141"/>
        <v>Boston</v>
      </c>
      <c r="U156" s="33"/>
      <c r="V156" s="33" t="str">
        <f t="shared" si="142"/>
        <v/>
      </c>
      <c r="W156" s="33"/>
      <c r="X156" s="33" t="str">
        <f t="shared" si="143"/>
        <v/>
      </c>
      <c r="Y156" s="33"/>
      <c r="Z156" s="33" t="str">
        <f t="shared" si="144"/>
        <v/>
      </c>
      <c r="AA156" s="33"/>
      <c r="AB156" s="33" t="str">
        <f t="shared" si="145"/>
        <v/>
      </c>
      <c r="AC156" s="33"/>
      <c r="AD156" s="33" t="str">
        <f t="shared" si="146"/>
        <v/>
      </c>
      <c r="AE156" s="33"/>
      <c r="AF156" s="33" t="str">
        <f t="shared" si="147"/>
        <v/>
      </c>
      <c r="AG156" s="33"/>
      <c r="AH156" s="33" t="str">
        <f t="shared" si="148"/>
        <v/>
      </c>
      <c r="AI156" s="33"/>
      <c r="AJ156" s="33" t="str">
        <f t="shared" si="149"/>
        <v/>
      </c>
      <c r="AK156" s="33"/>
      <c r="AL156" s="33" t="str">
        <f t="shared" si="150"/>
        <v/>
      </c>
      <c r="AM156" s="33"/>
      <c r="AN156" s="33" t="str">
        <f t="shared" si="151"/>
        <v/>
      </c>
      <c r="AO156" s="33"/>
      <c r="AP156" s="33" t="str">
        <f t="shared" si="152"/>
        <v/>
      </c>
      <c r="AQ156" s="33"/>
      <c r="AR156" s="33" t="str">
        <f t="shared" si="153"/>
        <v/>
      </c>
      <c r="AS156" s="33"/>
      <c r="AT156" s="33" t="str">
        <f t="shared" si="154"/>
        <v/>
      </c>
      <c r="AU156" s="33"/>
      <c r="AV156" s="33" t="str">
        <f t="shared" si="155"/>
        <v/>
      </c>
      <c r="AW156" s="33"/>
      <c r="AX156" s="33" t="str">
        <f t="shared" si="156"/>
        <v/>
      </c>
      <c r="AY156" s="33"/>
      <c r="AZ156" s="33" t="str">
        <f t="shared" si="157"/>
        <v/>
      </c>
      <c r="BA156" s="33"/>
      <c r="BB156" s="33" t="str">
        <f t="shared" si="158"/>
        <v/>
      </c>
      <c r="BC156" s="33"/>
      <c r="BD156" s="33" t="str">
        <f t="shared" si="159"/>
        <v/>
      </c>
      <c r="BE156" s="33"/>
      <c r="BF156" s="33" t="str">
        <f t="shared" si="160"/>
        <v/>
      </c>
      <c r="BG156" s="33"/>
      <c r="BH156" s="33" t="str">
        <f t="shared" si="161"/>
        <v/>
      </c>
      <c r="BI156" s="33"/>
      <c r="BJ156" s="33" t="str">
        <f t="shared" si="162"/>
        <v/>
      </c>
      <c r="BK156" s="33"/>
      <c r="BL156" s="33" t="str">
        <f t="shared" si="163"/>
        <v/>
      </c>
      <c r="BM156" s="33"/>
      <c r="BN156" s="33" t="str">
        <f t="shared" si="164"/>
        <v/>
      </c>
      <c r="BO156" s="33"/>
      <c r="BP156" s="33" t="str">
        <f t="shared" si="165"/>
        <v/>
      </c>
      <c r="BQ156" s="33"/>
      <c r="BR156" s="33" t="str">
        <f t="shared" si="166"/>
        <v/>
      </c>
      <c r="BS156" s="33"/>
      <c r="BT156" s="33" t="str">
        <f t="shared" si="167"/>
        <v/>
      </c>
      <c r="BU156" s="33"/>
      <c r="BV156" s="33" t="str">
        <f t="shared" si="168"/>
        <v/>
      </c>
      <c r="BW156" s="33"/>
      <c r="BX156" s="33" t="str">
        <f t="shared" si="169"/>
        <v/>
      </c>
      <c r="BY156" s="33"/>
      <c r="BZ156" s="33" t="str">
        <f t="shared" si="170"/>
        <v/>
      </c>
      <c r="CA156" s="33"/>
      <c r="CB156" s="34" t="str">
        <f t="shared" si="171"/>
        <v/>
      </c>
      <c r="CC156" t="str">
        <f t="shared" si="172"/>
        <v>Boston</v>
      </c>
    </row>
    <row r="157" spans="2:81" x14ac:dyDescent="0.2">
      <c r="B157" s="32">
        <f t="shared" si="173"/>
        <v>31</v>
      </c>
      <c r="C157" s="33"/>
      <c r="D157" s="33" t="str">
        <f t="shared" si="133"/>
        <v/>
      </c>
      <c r="E157" s="33"/>
      <c r="F157" s="33" t="str">
        <f t="shared" si="134"/>
        <v/>
      </c>
      <c r="G157" s="33"/>
      <c r="H157" s="33" t="str">
        <f t="shared" si="135"/>
        <v/>
      </c>
      <c r="I157" s="33"/>
      <c r="J157" s="33" t="str">
        <f t="shared" si="136"/>
        <v/>
      </c>
      <c r="K157" s="33"/>
      <c r="L157" s="33" t="str">
        <f t="shared" si="137"/>
        <v/>
      </c>
      <c r="M157" s="33"/>
      <c r="N157" s="33" t="str">
        <f t="shared" si="138"/>
        <v/>
      </c>
      <c r="O157" s="33"/>
      <c r="P157" s="33" t="str">
        <f t="shared" si="139"/>
        <v/>
      </c>
      <c r="Q157" s="33"/>
      <c r="R157" s="33" t="str">
        <f t="shared" si="140"/>
        <v/>
      </c>
      <c r="S157" s="33"/>
      <c r="T157" s="33" t="str">
        <f t="shared" si="141"/>
        <v>San Francisco Bay Area</v>
      </c>
      <c r="U157" s="33"/>
      <c r="V157" s="33" t="str">
        <f t="shared" si="142"/>
        <v/>
      </c>
      <c r="W157" s="33"/>
      <c r="X157" s="33" t="str">
        <f t="shared" si="143"/>
        <v/>
      </c>
      <c r="Y157" s="33"/>
      <c r="Z157" s="33" t="str">
        <f t="shared" si="144"/>
        <v/>
      </c>
      <c r="AA157" s="33"/>
      <c r="AB157" s="33" t="str">
        <f t="shared" si="145"/>
        <v/>
      </c>
      <c r="AC157" s="33"/>
      <c r="AD157" s="33" t="str">
        <f t="shared" si="146"/>
        <v/>
      </c>
      <c r="AE157" s="33"/>
      <c r="AF157" s="33" t="str">
        <f t="shared" si="147"/>
        <v/>
      </c>
      <c r="AG157" s="33"/>
      <c r="AH157" s="33" t="str">
        <f t="shared" si="148"/>
        <v/>
      </c>
      <c r="AI157" s="33"/>
      <c r="AJ157" s="33" t="str">
        <f t="shared" si="149"/>
        <v/>
      </c>
      <c r="AK157" s="33"/>
      <c r="AL157" s="33" t="str">
        <f t="shared" si="150"/>
        <v/>
      </c>
      <c r="AM157" s="33"/>
      <c r="AN157" s="33" t="str">
        <f t="shared" si="151"/>
        <v/>
      </c>
      <c r="AO157" s="33"/>
      <c r="AP157" s="33" t="str">
        <f t="shared" si="152"/>
        <v/>
      </c>
      <c r="AQ157" s="33"/>
      <c r="AR157" s="33" t="str">
        <f t="shared" si="153"/>
        <v/>
      </c>
      <c r="AS157" s="33"/>
      <c r="AT157" s="33" t="str">
        <f t="shared" si="154"/>
        <v/>
      </c>
      <c r="AU157" s="33"/>
      <c r="AV157" s="33" t="str">
        <f t="shared" si="155"/>
        <v/>
      </c>
      <c r="AW157" s="33"/>
      <c r="AX157" s="33" t="str">
        <f t="shared" si="156"/>
        <v/>
      </c>
      <c r="AY157" s="33"/>
      <c r="AZ157" s="33" t="str">
        <f t="shared" si="157"/>
        <v/>
      </c>
      <c r="BA157" s="33"/>
      <c r="BB157" s="33" t="str">
        <f t="shared" si="158"/>
        <v/>
      </c>
      <c r="BC157" s="33"/>
      <c r="BD157" s="33" t="str">
        <f t="shared" si="159"/>
        <v/>
      </c>
      <c r="BE157" s="33"/>
      <c r="BF157" s="33" t="str">
        <f t="shared" si="160"/>
        <v/>
      </c>
      <c r="BG157" s="33"/>
      <c r="BH157" s="33" t="str">
        <f t="shared" si="161"/>
        <v/>
      </c>
      <c r="BI157" s="33"/>
      <c r="BJ157" s="33" t="str">
        <f t="shared" si="162"/>
        <v/>
      </c>
      <c r="BK157" s="33"/>
      <c r="BL157" s="33" t="str">
        <f t="shared" si="163"/>
        <v/>
      </c>
      <c r="BM157" s="33"/>
      <c r="BN157" s="33" t="str">
        <f t="shared" si="164"/>
        <v/>
      </c>
      <c r="BO157" s="33"/>
      <c r="BP157" s="33" t="str">
        <f t="shared" si="165"/>
        <v/>
      </c>
      <c r="BQ157" s="33"/>
      <c r="BR157" s="33" t="str">
        <f t="shared" si="166"/>
        <v/>
      </c>
      <c r="BS157" s="33"/>
      <c r="BT157" s="33" t="str">
        <f t="shared" si="167"/>
        <v/>
      </c>
      <c r="BU157" s="33"/>
      <c r="BV157" s="33" t="str">
        <f t="shared" si="168"/>
        <v/>
      </c>
      <c r="BW157" s="33"/>
      <c r="BX157" s="33" t="str">
        <f t="shared" si="169"/>
        <v/>
      </c>
      <c r="BY157" s="33"/>
      <c r="BZ157" s="33" t="str">
        <f t="shared" si="170"/>
        <v/>
      </c>
      <c r="CA157" s="33"/>
      <c r="CB157" s="34" t="str">
        <f t="shared" si="171"/>
        <v/>
      </c>
      <c r="CC157" t="str">
        <f t="shared" si="172"/>
        <v>San Francisco Bay Area</v>
      </c>
    </row>
    <row r="158" spans="2:81" x14ac:dyDescent="0.2">
      <c r="B158" s="32">
        <f t="shared" si="173"/>
        <v>32</v>
      </c>
      <c r="C158" s="33"/>
      <c r="D158" s="33" t="str">
        <f t="shared" si="133"/>
        <v/>
      </c>
      <c r="E158" s="33"/>
      <c r="F158" s="33" t="str">
        <f t="shared" si="134"/>
        <v/>
      </c>
      <c r="G158" s="33"/>
      <c r="H158" s="33" t="str">
        <f t="shared" si="135"/>
        <v/>
      </c>
      <c r="I158" s="33"/>
      <c r="J158" s="33" t="str">
        <f t="shared" si="136"/>
        <v/>
      </c>
      <c r="K158" s="33"/>
      <c r="L158" s="33" t="str">
        <f t="shared" si="137"/>
        <v/>
      </c>
      <c r="M158" s="33"/>
      <c r="N158" s="33" t="str">
        <f t="shared" si="138"/>
        <v/>
      </c>
      <c r="O158" s="33"/>
      <c r="P158" s="33" t="str">
        <f t="shared" si="139"/>
        <v/>
      </c>
      <c r="Q158" s="33"/>
      <c r="R158" s="33" t="str">
        <f t="shared" si="140"/>
        <v/>
      </c>
      <c r="S158" s="33"/>
      <c r="T158" s="33" t="str">
        <f t="shared" si="141"/>
        <v>Seattle</v>
      </c>
      <c r="U158" s="33"/>
      <c r="V158" s="33" t="str">
        <f t="shared" si="142"/>
        <v/>
      </c>
      <c r="W158" s="33"/>
      <c r="X158" s="33" t="str">
        <f t="shared" si="143"/>
        <v/>
      </c>
      <c r="Y158" s="33"/>
      <c r="Z158" s="33" t="str">
        <f t="shared" si="144"/>
        <v/>
      </c>
      <c r="AA158" s="33"/>
      <c r="AB158" s="33" t="str">
        <f t="shared" si="145"/>
        <v/>
      </c>
      <c r="AC158" s="33"/>
      <c r="AD158" s="33" t="str">
        <f t="shared" si="146"/>
        <v/>
      </c>
      <c r="AE158" s="33"/>
      <c r="AF158" s="33" t="str">
        <f t="shared" si="147"/>
        <v/>
      </c>
      <c r="AG158" s="33"/>
      <c r="AH158" s="33" t="str">
        <f t="shared" si="148"/>
        <v/>
      </c>
      <c r="AI158" s="33"/>
      <c r="AJ158" s="33" t="str">
        <f t="shared" si="149"/>
        <v/>
      </c>
      <c r="AK158" s="33"/>
      <c r="AL158" s="33" t="str">
        <f t="shared" si="150"/>
        <v/>
      </c>
      <c r="AM158" s="33"/>
      <c r="AN158" s="33" t="str">
        <f t="shared" si="151"/>
        <v/>
      </c>
      <c r="AO158" s="33"/>
      <c r="AP158" s="33" t="str">
        <f t="shared" si="152"/>
        <v/>
      </c>
      <c r="AQ158" s="33"/>
      <c r="AR158" s="33" t="str">
        <f t="shared" si="153"/>
        <v/>
      </c>
      <c r="AS158" s="33"/>
      <c r="AT158" s="33" t="str">
        <f t="shared" si="154"/>
        <v/>
      </c>
      <c r="AU158" s="33"/>
      <c r="AV158" s="33" t="str">
        <f t="shared" si="155"/>
        <v/>
      </c>
      <c r="AW158" s="33"/>
      <c r="AX158" s="33" t="str">
        <f t="shared" si="156"/>
        <v/>
      </c>
      <c r="AY158" s="33"/>
      <c r="AZ158" s="33" t="str">
        <f t="shared" si="157"/>
        <v/>
      </c>
      <c r="BA158" s="33"/>
      <c r="BB158" s="33" t="str">
        <f t="shared" si="158"/>
        <v/>
      </c>
      <c r="BC158" s="33"/>
      <c r="BD158" s="33" t="str">
        <f t="shared" si="159"/>
        <v/>
      </c>
      <c r="BE158" s="33"/>
      <c r="BF158" s="33" t="str">
        <f t="shared" si="160"/>
        <v/>
      </c>
      <c r="BG158" s="33"/>
      <c r="BH158" s="33" t="str">
        <f t="shared" si="161"/>
        <v/>
      </c>
      <c r="BI158" s="33"/>
      <c r="BJ158" s="33" t="str">
        <f t="shared" si="162"/>
        <v/>
      </c>
      <c r="BK158" s="33"/>
      <c r="BL158" s="33" t="str">
        <f t="shared" si="163"/>
        <v/>
      </c>
      <c r="BM158" s="33"/>
      <c r="BN158" s="33" t="str">
        <f t="shared" si="164"/>
        <v/>
      </c>
      <c r="BO158" s="33"/>
      <c r="BP158" s="33" t="str">
        <f t="shared" si="165"/>
        <v/>
      </c>
      <c r="BQ158" s="33"/>
      <c r="BR158" s="33" t="str">
        <f t="shared" si="166"/>
        <v/>
      </c>
      <c r="BS158" s="33"/>
      <c r="BT158" s="33" t="str">
        <f t="shared" si="167"/>
        <v/>
      </c>
      <c r="BU158" s="33"/>
      <c r="BV158" s="33" t="str">
        <f t="shared" si="168"/>
        <v/>
      </c>
      <c r="BW158" s="33"/>
      <c r="BX158" s="33" t="str">
        <f t="shared" si="169"/>
        <v/>
      </c>
      <c r="BY158" s="33"/>
      <c r="BZ158" s="33" t="str">
        <f t="shared" si="170"/>
        <v/>
      </c>
      <c r="CA158" s="33"/>
      <c r="CB158" s="34" t="str">
        <f t="shared" si="171"/>
        <v/>
      </c>
      <c r="CC158" t="str">
        <f t="shared" si="172"/>
        <v>Seattle</v>
      </c>
    </row>
    <row r="159" spans="2:81" x14ac:dyDescent="0.2">
      <c r="B159" s="32">
        <f t="shared" si="173"/>
        <v>33</v>
      </c>
      <c r="C159" s="33"/>
      <c r="D159" s="33" t="str">
        <f t="shared" ref="D159:D190" si="174">IFERROR(INDEX($B$2:$B$17,MATCH($B159,C$2:C$17,0)),"")</f>
        <v/>
      </c>
      <c r="E159" s="33"/>
      <c r="F159" s="33" t="str">
        <f t="shared" ref="F159:F190" si="175">IFERROR(INDEX($B$2:$B$17,MATCH($B159,E$2:E$17,0)),"")</f>
        <v/>
      </c>
      <c r="G159" s="33"/>
      <c r="H159" s="33" t="str">
        <f t="shared" ref="H159:H190" si="176">IFERROR(INDEX($B$2:$B$17,MATCH($B159,G$2:G$17,0)),"")</f>
        <v/>
      </c>
      <c r="I159" s="33"/>
      <c r="J159" s="33" t="str">
        <f t="shared" ref="J159:J190" si="177">IFERROR(INDEX($B$2:$B$17,MATCH($B159,I$2:I$17,0)),"")</f>
        <v/>
      </c>
      <c r="K159" s="33"/>
      <c r="L159" s="33" t="str">
        <f t="shared" ref="L159:L190" si="178">IFERROR(INDEX($B$2:$B$17,MATCH($B159,K$2:K$17,0)),"")</f>
        <v/>
      </c>
      <c r="M159" s="33"/>
      <c r="N159" s="33" t="str">
        <f t="shared" ref="N159:N190" si="179">IFERROR(INDEX($B$2:$B$17,MATCH($B159,M$2:M$17,0)),"")</f>
        <v/>
      </c>
      <c r="O159" s="33"/>
      <c r="P159" s="33" t="str">
        <f t="shared" ref="P159:P190" si="180">IFERROR(INDEX($B$2:$B$17,MATCH($B159,O$2:O$17,0)),"")</f>
        <v/>
      </c>
      <c r="Q159" s="33"/>
      <c r="R159" s="33" t="str">
        <f t="shared" ref="R159:R190" si="181">IFERROR(INDEX($B$2:$B$17,MATCH($B159,Q$2:Q$17,0)),"")</f>
        <v/>
      </c>
      <c r="S159" s="33"/>
      <c r="T159" s="33" t="str">
        <f t="shared" ref="T159:T190" si="182">IFERROR(INDEX($B$2:$B$17,MATCH($B159,S$2:S$17,0)),"")</f>
        <v/>
      </c>
      <c r="U159" s="33"/>
      <c r="V159" s="33" t="str">
        <f t="shared" ref="V159:V190" si="183">IFERROR(INDEX($B$2:$B$17,MATCH($B159,U$2:U$17,0)),"")</f>
        <v>Toronto</v>
      </c>
      <c r="W159" s="33"/>
      <c r="X159" s="33" t="str">
        <f t="shared" ref="X159:X190" si="184">IFERROR(INDEX($B$2:$B$17,MATCH($B159,W$2:W$17,0)),"")</f>
        <v/>
      </c>
      <c r="Y159" s="33"/>
      <c r="Z159" s="33" t="str">
        <f t="shared" ref="Z159:Z190" si="185">IFERROR(INDEX($B$2:$B$17,MATCH($B159,Y$2:Y$17,0)),"")</f>
        <v/>
      </c>
      <c r="AA159" s="33"/>
      <c r="AB159" s="33" t="str">
        <f t="shared" ref="AB159:AB190" si="186">IFERROR(INDEX($B$2:$B$17,MATCH($B159,AA$2:AA$17,0)),"")</f>
        <v/>
      </c>
      <c r="AC159" s="33"/>
      <c r="AD159" s="33" t="str">
        <f t="shared" ref="AD159:AD190" si="187">IFERROR(INDEX($B$2:$B$17,MATCH($B159,AC$2:AC$17,0)),"")</f>
        <v/>
      </c>
      <c r="AE159" s="33"/>
      <c r="AF159" s="33" t="str">
        <f t="shared" ref="AF159:AF190" si="188">IFERROR(INDEX($B$2:$B$17,MATCH($B159,AE$2:AE$17,0)),"")</f>
        <v/>
      </c>
      <c r="AG159" s="33"/>
      <c r="AH159" s="33" t="str">
        <f t="shared" ref="AH159:AH190" si="189">IFERROR(INDEX($B$2:$B$17,MATCH($B159,AG$2:AG$17,0)),"")</f>
        <v/>
      </c>
      <c r="AI159" s="33"/>
      <c r="AJ159" s="33" t="str">
        <f t="shared" ref="AJ159:AJ190" si="190">IFERROR(INDEX($B$2:$B$17,MATCH($B159,AI$2:AI$17,0)),"")</f>
        <v/>
      </c>
      <c r="AK159" s="33"/>
      <c r="AL159" s="33" t="str">
        <f t="shared" ref="AL159:AL190" si="191">IFERROR(INDEX($B$2:$B$17,MATCH($B159,AK$2:AK$17,0)),"")</f>
        <v/>
      </c>
      <c r="AM159" s="33"/>
      <c r="AN159" s="33" t="str">
        <f t="shared" ref="AN159:AN190" si="192">IFERROR(INDEX($B$2:$B$17,MATCH($B159,AM$2:AM$17,0)),"")</f>
        <v/>
      </c>
      <c r="AO159" s="33"/>
      <c r="AP159" s="33" t="str">
        <f t="shared" ref="AP159:AP190" si="193">IFERROR(INDEX($B$2:$B$17,MATCH($B159,AO$2:AO$17,0)),"")</f>
        <v/>
      </c>
      <c r="AQ159" s="33"/>
      <c r="AR159" s="33" t="str">
        <f t="shared" ref="AR159:AR190" si="194">IFERROR(INDEX($B$2:$B$17,MATCH($B159,AQ$2:AQ$17,0)),"")</f>
        <v/>
      </c>
      <c r="AS159" s="33"/>
      <c r="AT159" s="33" t="str">
        <f t="shared" ref="AT159:AT190" si="195">IFERROR(INDEX($B$2:$B$17,MATCH($B159,AS$2:AS$17,0)),"")</f>
        <v/>
      </c>
      <c r="AU159" s="33"/>
      <c r="AV159" s="33" t="str">
        <f t="shared" ref="AV159:AV190" si="196">IFERROR(INDEX($B$2:$B$17,MATCH($B159,AU$2:AU$17,0)),"")</f>
        <v/>
      </c>
      <c r="AW159" s="33"/>
      <c r="AX159" s="33" t="str">
        <f t="shared" ref="AX159:AX190" si="197">IFERROR(INDEX($B$2:$B$17,MATCH($B159,AW$2:AW$17,0)),"")</f>
        <v/>
      </c>
      <c r="AY159" s="33"/>
      <c r="AZ159" s="33" t="str">
        <f t="shared" ref="AZ159:AZ190" si="198">IFERROR(INDEX($B$2:$B$17,MATCH($B159,AY$2:AY$17,0)),"")</f>
        <v/>
      </c>
      <c r="BA159" s="33"/>
      <c r="BB159" s="33" t="str">
        <f t="shared" ref="BB159:BB190" si="199">IFERROR(INDEX($B$2:$B$17,MATCH($B159,BA$2:BA$17,0)),"")</f>
        <v/>
      </c>
      <c r="BC159" s="33"/>
      <c r="BD159" s="33" t="str">
        <f t="shared" ref="BD159:BD190" si="200">IFERROR(INDEX($B$2:$B$17,MATCH($B159,BC$2:BC$17,0)),"")</f>
        <v/>
      </c>
      <c r="BE159" s="33"/>
      <c r="BF159" s="33" t="str">
        <f t="shared" ref="BF159:BF190" si="201">IFERROR(INDEX($B$2:$B$17,MATCH($B159,BE$2:BE$17,0)),"")</f>
        <v/>
      </c>
      <c r="BG159" s="33"/>
      <c r="BH159" s="33" t="str">
        <f t="shared" ref="BH159:BH190" si="202">IFERROR(INDEX($B$2:$B$17,MATCH($B159,BG$2:BG$17,0)),"")</f>
        <v/>
      </c>
      <c r="BI159" s="33"/>
      <c r="BJ159" s="33" t="str">
        <f t="shared" ref="BJ159:BJ190" si="203">IFERROR(INDEX($B$2:$B$17,MATCH($B159,BI$2:BI$17,0)),"")</f>
        <v/>
      </c>
      <c r="BK159" s="33"/>
      <c r="BL159" s="33" t="str">
        <f t="shared" ref="BL159:BL190" si="204">IFERROR(INDEX($B$2:$B$17,MATCH($B159,BK$2:BK$17,0)),"")</f>
        <v/>
      </c>
      <c r="BM159" s="33"/>
      <c r="BN159" s="33" t="str">
        <f t="shared" ref="BN159:BN190" si="205">IFERROR(INDEX($B$2:$B$17,MATCH($B159,BM$2:BM$17,0)),"")</f>
        <v/>
      </c>
      <c r="BO159" s="33"/>
      <c r="BP159" s="33" t="str">
        <f t="shared" ref="BP159:BP190" si="206">IFERROR(INDEX($B$2:$B$17,MATCH($B159,BO$2:BO$17,0)),"")</f>
        <v/>
      </c>
      <c r="BQ159" s="33"/>
      <c r="BR159" s="33" t="str">
        <f t="shared" ref="BR159:BR190" si="207">IFERROR(INDEX($B$2:$B$17,MATCH($B159,BQ$2:BQ$17,0)),"")</f>
        <v/>
      </c>
      <c r="BS159" s="33"/>
      <c r="BT159" s="33" t="str">
        <f t="shared" ref="BT159:BT190" si="208">IFERROR(INDEX($B$2:$B$17,MATCH($B159,BS$2:BS$17,0)),"")</f>
        <v/>
      </c>
      <c r="BU159" s="33"/>
      <c r="BV159" s="33" t="str">
        <f t="shared" ref="BV159:BV190" si="209">IFERROR(INDEX($B$2:$B$17,MATCH($B159,BU$2:BU$17,0)),"")</f>
        <v/>
      </c>
      <c r="BW159" s="33"/>
      <c r="BX159" s="33" t="str">
        <f t="shared" ref="BX159:BX190" si="210">IFERROR(INDEX($B$2:$B$17,MATCH($B159,BW$2:BW$17,0)),"")</f>
        <v/>
      </c>
      <c r="BY159" s="33"/>
      <c r="BZ159" s="33" t="str">
        <f t="shared" ref="BZ159:BZ190" si="211">IFERROR(INDEX($B$2:$B$17,MATCH($B159,BY$2:BY$17,0)),"")</f>
        <v/>
      </c>
      <c r="CA159" s="33"/>
      <c r="CB159" s="34" t="str">
        <f t="shared" ref="CB159:CB190" si="212">IFERROR(INDEX($B$2:$B$17,MATCH($B159,CA$2:CA$17,0)),"")</f>
        <v/>
      </c>
      <c r="CC159" t="str">
        <f t="shared" ref="CC159:CC190" si="213">CONCATENATE(D159,F159,H159,J159,L159,N159,P159,R159,T159,V159,X159,Z159,AB159,AD159,AF159,AH159,AJ159,AL159,AN159,AP159,AR159,AT159,AV159,AX159,AZ159,BB159,BD159,BF159,BH159,BJ159,BL159,BN159,BP159,BR159,BT159,BV159,BX159,BZ159,CB159,)</f>
        <v>Toronto</v>
      </c>
    </row>
    <row r="160" spans="2:81" x14ac:dyDescent="0.2">
      <c r="B160" s="32">
        <f t="shared" ref="B160:B191" si="214">B159+1</f>
        <v>34</v>
      </c>
      <c r="C160" s="33"/>
      <c r="D160" s="33" t="str">
        <f t="shared" si="174"/>
        <v/>
      </c>
      <c r="E160" s="33"/>
      <c r="F160" s="33" t="str">
        <f t="shared" si="175"/>
        <v/>
      </c>
      <c r="G160" s="33"/>
      <c r="H160" s="33" t="str">
        <f t="shared" si="176"/>
        <v/>
      </c>
      <c r="I160" s="33"/>
      <c r="J160" s="33" t="str">
        <f t="shared" si="177"/>
        <v/>
      </c>
      <c r="K160" s="33"/>
      <c r="L160" s="33" t="str">
        <f t="shared" si="178"/>
        <v/>
      </c>
      <c r="M160" s="33"/>
      <c r="N160" s="33" t="str">
        <f t="shared" si="179"/>
        <v/>
      </c>
      <c r="O160" s="33"/>
      <c r="P160" s="33" t="str">
        <f t="shared" si="180"/>
        <v/>
      </c>
      <c r="Q160" s="33"/>
      <c r="R160" s="33" t="str">
        <f t="shared" si="181"/>
        <v/>
      </c>
      <c r="S160" s="33"/>
      <c r="T160" s="33" t="str">
        <f t="shared" si="182"/>
        <v/>
      </c>
      <c r="U160" s="33"/>
      <c r="V160" s="33" t="str">
        <f t="shared" si="183"/>
        <v>Kansas City</v>
      </c>
      <c r="W160" s="33"/>
      <c r="X160" s="33" t="str">
        <f t="shared" si="184"/>
        <v/>
      </c>
      <c r="Y160" s="33"/>
      <c r="Z160" s="33" t="str">
        <f t="shared" si="185"/>
        <v/>
      </c>
      <c r="AA160" s="33"/>
      <c r="AB160" s="33" t="str">
        <f t="shared" si="186"/>
        <v/>
      </c>
      <c r="AC160" s="33"/>
      <c r="AD160" s="33" t="str">
        <f t="shared" si="187"/>
        <v/>
      </c>
      <c r="AE160" s="33"/>
      <c r="AF160" s="33" t="str">
        <f t="shared" si="188"/>
        <v/>
      </c>
      <c r="AG160" s="33"/>
      <c r="AH160" s="33" t="str">
        <f t="shared" si="189"/>
        <v/>
      </c>
      <c r="AI160" s="33"/>
      <c r="AJ160" s="33" t="str">
        <f t="shared" si="190"/>
        <v/>
      </c>
      <c r="AK160" s="33"/>
      <c r="AL160" s="33" t="str">
        <f t="shared" si="191"/>
        <v/>
      </c>
      <c r="AM160" s="33"/>
      <c r="AN160" s="33" t="str">
        <f t="shared" si="192"/>
        <v/>
      </c>
      <c r="AO160" s="33"/>
      <c r="AP160" s="33" t="str">
        <f t="shared" si="193"/>
        <v/>
      </c>
      <c r="AQ160" s="33"/>
      <c r="AR160" s="33" t="str">
        <f t="shared" si="194"/>
        <v/>
      </c>
      <c r="AS160" s="33"/>
      <c r="AT160" s="33" t="str">
        <f t="shared" si="195"/>
        <v/>
      </c>
      <c r="AU160" s="33"/>
      <c r="AV160" s="33" t="str">
        <f t="shared" si="196"/>
        <v/>
      </c>
      <c r="AW160" s="33"/>
      <c r="AX160" s="33" t="str">
        <f t="shared" si="197"/>
        <v/>
      </c>
      <c r="AY160" s="33"/>
      <c r="AZ160" s="33" t="str">
        <f t="shared" si="198"/>
        <v/>
      </c>
      <c r="BA160" s="33"/>
      <c r="BB160" s="33" t="str">
        <f t="shared" si="199"/>
        <v/>
      </c>
      <c r="BC160" s="33"/>
      <c r="BD160" s="33" t="str">
        <f t="shared" si="200"/>
        <v/>
      </c>
      <c r="BE160" s="33"/>
      <c r="BF160" s="33" t="str">
        <f t="shared" si="201"/>
        <v/>
      </c>
      <c r="BG160" s="33"/>
      <c r="BH160" s="33" t="str">
        <f t="shared" si="202"/>
        <v/>
      </c>
      <c r="BI160" s="33"/>
      <c r="BJ160" s="33" t="str">
        <f t="shared" si="203"/>
        <v/>
      </c>
      <c r="BK160" s="33"/>
      <c r="BL160" s="33" t="str">
        <f t="shared" si="204"/>
        <v/>
      </c>
      <c r="BM160" s="33"/>
      <c r="BN160" s="33" t="str">
        <f t="shared" si="205"/>
        <v/>
      </c>
      <c r="BO160" s="33"/>
      <c r="BP160" s="33" t="str">
        <f t="shared" si="206"/>
        <v/>
      </c>
      <c r="BQ160" s="33"/>
      <c r="BR160" s="33" t="str">
        <f t="shared" si="207"/>
        <v/>
      </c>
      <c r="BS160" s="33"/>
      <c r="BT160" s="33" t="str">
        <f t="shared" si="208"/>
        <v/>
      </c>
      <c r="BU160" s="33"/>
      <c r="BV160" s="33" t="str">
        <f t="shared" si="209"/>
        <v/>
      </c>
      <c r="BW160" s="33"/>
      <c r="BX160" s="33" t="str">
        <f t="shared" si="210"/>
        <v/>
      </c>
      <c r="BY160" s="33"/>
      <c r="BZ160" s="33" t="str">
        <f t="shared" si="211"/>
        <v/>
      </c>
      <c r="CA160" s="33"/>
      <c r="CB160" s="34" t="str">
        <f t="shared" si="212"/>
        <v/>
      </c>
      <c r="CC160" t="str">
        <f t="shared" si="213"/>
        <v>Kansas City</v>
      </c>
    </row>
    <row r="161" spans="2:81" x14ac:dyDescent="0.2">
      <c r="B161" s="32">
        <f t="shared" si="214"/>
        <v>35</v>
      </c>
      <c r="C161" s="33"/>
      <c r="D161" s="33" t="str">
        <f t="shared" si="174"/>
        <v/>
      </c>
      <c r="E161" s="33"/>
      <c r="F161" s="33" t="str">
        <f t="shared" si="175"/>
        <v/>
      </c>
      <c r="G161" s="33"/>
      <c r="H161" s="33" t="str">
        <f t="shared" si="176"/>
        <v/>
      </c>
      <c r="I161" s="33"/>
      <c r="J161" s="33" t="str">
        <f t="shared" si="177"/>
        <v/>
      </c>
      <c r="K161" s="33"/>
      <c r="L161" s="33" t="str">
        <f t="shared" si="178"/>
        <v/>
      </c>
      <c r="M161" s="33"/>
      <c r="N161" s="33" t="str">
        <f t="shared" si="179"/>
        <v/>
      </c>
      <c r="O161" s="33"/>
      <c r="P161" s="33" t="str">
        <f t="shared" si="180"/>
        <v/>
      </c>
      <c r="Q161" s="33"/>
      <c r="R161" s="33" t="str">
        <f t="shared" si="181"/>
        <v/>
      </c>
      <c r="S161" s="33"/>
      <c r="T161" s="33" t="str">
        <f t="shared" si="182"/>
        <v/>
      </c>
      <c r="U161" s="33"/>
      <c r="V161" s="33" t="str">
        <f t="shared" si="183"/>
        <v>Houston</v>
      </c>
      <c r="W161" s="33"/>
      <c r="X161" s="33" t="str">
        <f t="shared" si="184"/>
        <v/>
      </c>
      <c r="Y161" s="33"/>
      <c r="Z161" s="33" t="str">
        <f t="shared" si="185"/>
        <v/>
      </c>
      <c r="AA161" s="33"/>
      <c r="AB161" s="33" t="str">
        <f t="shared" si="186"/>
        <v/>
      </c>
      <c r="AC161" s="33"/>
      <c r="AD161" s="33" t="str">
        <f t="shared" si="187"/>
        <v/>
      </c>
      <c r="AE161" s="33"/>
      <c r="AF161" s="33" t="str">
        <f t="shared" si="188"/>
        <v/>
      </c>
      <c r="AG161" s="33"/>
      <c r="AH161" s="33" t="str">
        <f t="shared" si="189"/>
        <v/>
      </c>
      <c r="AI161" s="33"/>
      <c r="AJ161" s="33" t="str">
        <f t="shared" si="190"/>
        <v/>
      </c>
      <c r="AK161" s="33"/>
      <c r="AL161" s="33" t="str">
        <f t="shared" si="191"/>
        <v/>
      </c>
      <c r="AM161" s="33"/>
      <c r="AN161" s="33" t="str">
        <f t="shared" si="192"/>
        <v/>
      </c>
      <c r="AO161" s="33"/>
      <c r="AP161" s="33" t="str">
        <f t="shared" si="193"/>
        <v/>
      </c>
      <c r="AQ161" s="33"/>
      <c r="AR161" s="33" t="str">
        <f t="shared" si="194"/>
        <v/>
      </c>
      <c r="AS161" s="33"/>
      <c r="AT161" s="33" t="str">
        <f t="shared" si="195"/>
        <v/>
      </c>
      <c r="AU161" s="33"/>
      <c r="AV161" s="33" t="str">
        <f t="shared" si="196"/>
        <v/>
      </c>
      <c r="AW161" s="33"/>
      <c r="AX161" s="33" t="str">
        <f t="shared" si="197"/>
        <v/>
      </c>
      <c r="AY161" s="33"/>
      <c r="AZ161" s="33" t="str">
        <f t="shared" si="198"/>
        <v/>
      </c>
      <c r="BA161" s="33"/>
      <c r="BB161" s="33" t="str">
        <f t="shared" si="199"/>
        <v/>
      </c>
      <c r="BC161" s="33"/>
      <c r="BD161" s="33" t="str">
        <f t="shared" si="200"/>
        <v/>
      </c>
      <c r="BE161" s="33"/>
      <c r="BF161" s="33" t="str">
        <f t="shared" si="201"/>
        <v/>
      </c>
      <c r="BG161" s="33"/>
      <c r="BH161" s="33" t="str">
        <f t="shared" si="202"/>
        <v/>
      </c>
      <c r="BI161" s="33"/>
      <c r="BJ161" s="33" t="str">
        <f t="shared" si="203"/>
        <v/>
      </c>
      <c r="BK161" s="33"/>
      <c r="BL161" s="33" t="str">
        <f t="shared" si="204"/>
        <v/>
      </c>
      <c r="BM161" s="33"/>
      <c r="BN161" s="33" t="str">
        <f t="shared" si="205"/>
        <v/>
      </c>
      <c r="BO161" s="33"/>
      <c r="BP161" s="33" t="str">
        <f t="shared" si="206"/>
        <v/>
      </c>
      <c r="BQ161" s="33"/>
      <c r="BR161" s="33" t="str">
        <f t="shared" si="207"/>
        <v/>
      </c>
      <c r="BS161" s="33"/>
      <c r="BT161" s="33" t="str">
        <f t="shared" si="208"/>
        <v/>
      </c>
      <c r="BU161" s="33"/>
      <c r="BV161" s="33" t="str">
        <f t="shared" si="209"/>
        <v/>
      </c>
      <c r="BW161" s="33"/>
      <c r="BX161" s="33" t="str">
        <f t="shared" si="210"/>
        <v/>
      </c>
      <c r="BY161" s="33"/>
      <c r="BZ161" s="33" t="str">
        <f t="shared" si="211"/>
        <v/>
      </c>
      <c r="CA161" s="33"/>
      <c r="CB161" s="34" t="str">
        <f t="shared" si="212"/>
        <v/>
      </c>
      <c r="CC161" t="str">
        <f t="shared" si="213"/>
        <v>Houston</v>
      </c>
    </row>
    <row r="162" spans="2:81" x14ac:dyDescent="0.2">
      <c r="B162" s="32">
        <f t="shared" si="214"/>
        <v>36</v>
      </c>
      <c r="C162" s="33"/>
      <c r="D162" s="33" t="str">
        <f t="shared" si="174"/>
        <v/>
      </c>
      <c r="E162" s="33"/>
      <c r="F162" s="33" t="str">
        <f t="shared" si="175"/>
        <v/>
      </c>
      <c r="G162" s="33"/>
      <c r="H162" s="33" t="str">
        <f t="shared" si="176"/>
        <v/>
      </c>
      <c r="I162" s="33"/>
      <c r="J162" s="33" t="str">
        <f t="shared" si="177"/>
        <v/>
      </c>
      <c r="K162" s="33"/>
      <c r="L162" s="33" t="str">
        <f t="shared" si="178"/>
        <v/>
      </c>
      <c r="M162" s="33"/>
      <c r="N162" s="33" t="str">
        <f t="shared" si="179"/>
        <v/>
      </c>
      <c r="O162" s="33"/>
      <c r="P162" s="33" t="str">
        <f t="shared" si="180"/>
        <v/>
      </c>
      <c r="Q162" s="33"/>
      <c r="R162" s="33" t="str">
        <f t="shared" si="181"/>
        <v/>
      </c>
      <c r="S162" s="33"/>
      <c r="T162" s="33" t="str">
        <f t="shared" si="182"/>
        <v/>
      </c>
      <c r="U162" s="33"/>
      <c r="V162" s="33" t="str">
        <f t="shared" si="183"/>
        <v>Monterrey</v>
      </c>
      <c r="W162" s="33"/>
      <c r="X162" s="33" t="str">
        <f t="shared" si="184"/>
        <v/>
      </c>
      <c r="Y162" s="33"/>
      <c r="Z162" s="33" t="str">
        <f t="shared" si="185"/>
        <v/>
      </c>
      <c r="AA162" s="33"/>
      <c r="AB162" s="33" t="str">
        <f t="shared" si="186"/>
        <v/>
      </c>
      <c r="AC162" s="33"/>
      <c r="AD162" s="33" t="str">
        <f t="shared" si="187"/>
        <v/>
      </c>
      <c r="AE162" s="33"/>
      <c r="AF162" s="33" t="str">
        <f t="shared" si="188"/>
        <v/>
      </c>
      <c r="AG162" s="33"/>
      <c r="AH162" s="33" t="str">
        <f t="shared" si="189"/>
        <v/>
      </c>
      <c r="AI162" s="33"/>
      <c r="AJ162" s="33" t="str">
        <f t="shared" si="190"/>
        <v/>
      </c>
      <c r="AK162" s="33"/>
      <c r="AL162" s="33" t="str">
        <f t="shared" si="191"/>
        <v/>
      </c>
      <c r="AM162" s="33"/>
      <c r="AN162" s="33" t="str">
        <f t="shared" si="192"/>
        <v/>
      </c>
      <c r="AO162" s="33"/>
      <c r="AP162" s="33" t="str">
        <f t="shared" si="193"/>
        <v/>
      </c>
      <c r="AQ162" s="33"/>
      <c r="AR162" s="33" t="str">
        <f t="shared" si="194"/>
        <v/>
      </c>
      <c r="AS162" s="33"/>
      <c r="AT162" s="33" t="str">
        <f t="shared" si="195"/>
        <v/>
      </c>
      <c r="AU162" s="33"/>
      <c r="AV162" s="33" t="str">
        <f t="shared" si="196"/>
        <v/>
      </c>
      <c r="AW162" s="33"/>
      <c r="AX162" s="33" t="str">
        <f t="shared" si="197"/>
        <v/>
      </c>
      <c r="AY162" s="33"/>
      <c r="AZ162" s="33" t="str">
        <f t="shared" si="198"/>
        <v/>
      </c>
      <c r="BA162" s="33"/>
      <c r="BB162" s="33" t="str">
        <f t="shared" si="199"/>
        <v/>
      </c>
      <c r="BC162" s="33"/>
      <c r="BD162" s="33" t="str">
        <f t="shared" si="200"/>
        <v/>
      </c>
      <c r="BE162" s="33"/>
      <c r="BF162" s="33" t="str">
        <f t="shared" si="201"/>
        <v/>
      </c>
      <c r="BG162" s="33"/>
      <c r="BH162" s="33" t="str">
        <f t="shared" si="202"/>
        <v/>
      </c>
      <c r="BI162" s="33"/>
      <c r="BJ162" s="33" t="str">
        <f t="shared" si="203"/>
        <v/>
      </c>
      <c r="BK162" s="33"/>
      <c r="BL162" s="33" t="str">
        <f t="shared" si="204"/>
        <v/>
      </c>
      <c r="BM162" s="33"/>
      <c r="BN162" s="33" t="str">
        <f t="shared" si="205"/>
        <v/>
      </c>
      <c r="BO162" s="33"/>
      <c r="BP162" s="33" t="str">
        <f t="shared" si="206"/>
        <v/>
      </c>
      <c r="BQ162" s="33"/>
      <c r="BR162" s="33" t="str">
        <f t="shared" si="207"/>
        <v/>
      </c>
      <c r="BS162" s="33"/>
      <c r="BT162" s="33" t="str">
        <f t="shared" si="208"/>
        <v/>
      </c>
      <c r="BU162" s="33"/>
      <c r="BV162" s="33" t="str">
        <f t="shared" si="209"/>
        <v/>
      </c>
      <c r="BW162" s="33"/>
      <c r="BX162" s="33" t="str">
        <f t="shared" si="210"/>
        <v/>
      </c>
      <c r="BY162" s="33"/>
      <c r="BZ162" s="33" t="str">
        <f t="shared" si="211"/>
        <v/>
      </c>
      <c r="CA162" s="33"/>
      <c r="CB162" s="34" t="str">
        <f t="shared" si="212"/>
        <v/>
      </c>
      <c r="CC162" t="str">
        <f t="shared" si="213"/>
        <v>Monterrey</v>
      </c>
    </row>
    <row r="163" spans="2:81" x14ac:dyDescent="0.2">
      <c r="B163" s="32">
        <f t="shared" si="214"/>
        <v>37</v>
      </c>
      <c r="C163" s="33"/>
      <c r="D163" s="33" t="str">
        <f t="shared" si="174"/>
        <v/>
      </c>
      <c r="E163" s="33"/>
      <c r="F163" s="33" t="str">
        <f t="shared" si="175"/>
        <v/>
      </c>
      <c r="G163" s="33"/>
      <c r="H163" s="33" t="str">
        <f t="shared" si="176"/>
        <v/>
      </c>
      <c r="I163" s="33"/>
      <c r="J163" s="33" t="str">
        <f t="shared" si="177"/>
        <v/>
      </c>
      <c r="K163" s="33"/>
      <c r="L163" s="33" t="str">
        <f t="shared" si="178"/>
        <v/>
      </c>
      <c r="M163" s="33"/>
      <c r="N163" s="33" t="str">
        <f t="shared" si="179"/>
        <v/>
      </c>
      <c r="O163" s="33"/>
      <c r="P163" s="33" t="str">
        <f t="shared" si="180"/>
        <v/>
      </c>
      <c r="Q163" s="33"/>
      <c r="R163" s="33" t="str">
        <f t="shared" si="181"/>
        <v/>
      </c>
      <c r="S163" s="33"/>
      <c r="T163" s="33" t="str">
        <f t="shared" si="182"/>
        <v/>
      </c>
      <c r="U163" s="33"/>
      <c r="V163" s="33" t="str">
        <f t="shared" si="183"/>
        <v/>
      </c>
      <c r="W163" s="33"/>
      <c r="X163" s="33" t="str">
        <f t="shared" si="184"/>
        <v>Miami</v>
      </c>
      <c r="Y163" s="33"/>
      <c r="Z163" s="33" t="str">
        <f t="shared" si="185"/>
        <v/>
      </c>
      <c r="AA163" s="33"/>
      <c r="AB163" s="33" t="str">
        <f t="shared" si="186"/>
        <v/>
      </c>
      <c r="AC163" s="33"/>
      <c r="AD163" s="33" t="str">
        <f t="shared" si="187"/>
        <v/>
      </c>
      <c r="AE163" s="33"/>
      <c r="AF163" s="33" t="str">
        <f t="shared" si="188"/>
        <v/>
      </c>
      <c r="AG163" s="33"/>
      <c r="AH163" s="33" t="str">
        <f t="shared" si="189"/>
        <v/>
      </c>
      <c r="AI163" s="33"/>
      <c r="AJ163" s="33" t="str">
        <f t="shared" si="190"/>
        <v/>
      </c>
      <c r="AK163" s="33"/>
      <c r="AL163" s="33" t="str">
        <f t="shared" si="191"/>
        <v/>
      </c>
      <c r="AM163" s="33"/>
      <c r="AN163" s="33" t="str">
        <f t="shared" si="192"/>
        <v/>
      </c>
      <c r="AO163" s="33"/>
      <c r="AP163" s="33" t="str">
        <f t="shared" si="193"/>
        <v/>
      </c>
      <c r="AQ163" s="33"/>
      <c r="AR163" s="33" t="str">
        <f t="shared" si="194"/>
        <v/>
      </c>
      <c r="AS163" s="33"/>
      <c r="AT163" s="33" t="str">
        <f t="shared" si="195"/>
        <v/>
      </c>
      <c r="AU163" s="33"/>
      <c r="AV163" s="33" t="str">
        <f t="shared" si="196"/>
        <v/>
      </c>
      <c r="AW163" s="33"/>
      <c r="AX163" s="33" t="str">
        <f t="shared" si="197"/>
        <v/>
      </c>
      <c r="AY163" s="33"/>
      <c r="AZ163" s="33" t="str">
        <f t="shared" si="198"/>
        <v/>
      </c>
      <c r="BA163" s="33"/>
      <c r="BB163" s="33" t="str">
        <f t="shared" si="199"/>
        <v/>
      </c>
      <c r="BC163" s="33"/>
      <c r="BD163" s="33" t="str">
        <f t="shared" si="200"/>
        <v/>
      </c>
      <c r="BE163" s="33"/>
      <c r="BF163" s="33" t="str">
        <f t="shared" si="201"/>
        <v/>
      </c>
      <c r="BG163" s="33"/>
      <c r="BH163" s="33" t="str">
        <f t="shared" si="202"/>
        <v/>
      </c>
      <c r="BI163" s="33"/>
      <c r="BJ163" s="33" t="str">
        <f t="shared" si="203"/>
        <v/>
      </c>
      <c r="BK163" s="33"/>
      <c r="BL163" s="33" t="str">
        <f t="shared" si="204"/>
        <v/>
      </c>
      <c r="BM163" s="33"/>
      <c r="BN163" s="33" t="str">
        <f t="shared" si="205"/>
        <v/>
      </c>
      <c r="BO163" s="33"/>
      <c r="BP163" s="33" t="str">
        <f t="shared" si="206"/>
        <v/>
      </c>
      <c r="BQ163" s="33"/>
      <c r="BR163" s="33" t="str">
        <f t="shared" si="207"/>
        <v/>
      </c>
      <c r="BS163" s="33"/>
      <c r="BT163" s="33" t="str">
        <f t="shared" si="208"/>
        <v/>
      </c>
      <c r="BU163" s="33"/>
      <c r="BV163" s="33" t="str">
        <f t="shared" si="209"/>
        <v/>
      </c>
      <c r="BW163" s="33"/>
      <c r="BX163" s="33" t="str">
        <f t="shared" si="210"/>
        <v/>
      </c>
      <c r="BY163" s="33"/>
      <c r="BZ163" s="33" t="str">
        <f t="shared" si="211"/>
        <v/>
      </c>
      <c r="CA163" s="33"/>
      <c r="CB163" s="34" t="str">
        <f t="shared" si="212"/>
        <v/>
      </c>
      <c r="CC163" t="str">
        <f t="shared" si="213"/>
        <v>Miami</v>
      </c>
    </row>
    <row r="164" spans="2:81" x14ac:dyDescent="0.2">
      <c r="B164" s="32">
        <f t="shared" si="214"/>
        <v>38</v>
      </c>
      <c r="C164" s="33"/>
      <c r="D164" s="33" t="str">
        <f t="shared" si="174"/>
        <v/>
      </c>
      <c r="E164" s="33"/>
      <c r="F164" s="33" t="str">
        <f t="shared" si="175"/>
        <v/>
      </c>
      <c r="G164" s="33"/>
      <c r="H164" s="33" t="str">
        <f t="shared" si="176"/>
        <v/>
      </c>
      <c r="I164" s="33"/>
      <c r="J164" s="33" t="str">
        <f t="shared" si="177"/>
        <v/>
      </c>
      <c r="K164" s="33"/>
      <c r="L164" s="33" t="str">
        <f t="shared" si="178"/>
        <v/>
      </c>
      <c r="M164" s="33"/>
      <c r="N164" s="33" t="str">
        <f t="shared" si="179"/>
        <v/>
      </c>
      <c r="O164" s="33"/>
      <c r="P164" s="33" t="str">
        <f t="shared" si="180"/>
        <v/>
      </c>
      <c r="Q164" s="33"/>
      <c r="R164" s="33" t="str">
        <f t="shared" si="181"/>
        <v/>
      </c>
      <c r="S164" s="33"/>
      <c r="T164" s="33" t="str">
        <f t="shared" si="182"/>
        <v/>
      </c>
      <c r="U164" s="33"/>
      <c r="V164" s="33" t="str">
        <f t="shared" si="183"/>
        <v/>
      </c>
      <c r="W164" s="33"/>
      <c r="X164" s="33" t="str">
        <f t="shared" si="184"/>
        <v>Atlanta</v>
      </c>
      <c r="Y164" s="33"/>
      <c r="Z164" s="33" t="str">
        <f t="shared" si="185"/>
        <v/>
      </c>
      <c r="AA164" s="33"/>
      <c r="AB164" s="33" t="str">
        <f t="shared" si="186"/>
        <v/>
      </c>
      <c r="AC164" s="33"/>
      <c r="AD164" s="33" t="str">
        <f t="shared" si="187"/>
        <v/>
      </c>
      <c r="AE164" s="33"/>
      <c r="AF164" s="33" t="str">
        <f t="shared" si="188"/>
        <v/>
      </c>
      <c r="AG164" s="33"/>
      <c r="AH164" s="33" t="str">
        <f t="shared" si="189"/>
        <v/>
      </c>
      <c r="AI164" s="33"/>
      <c r="AJ164" s="33" t="str">
        <f t="shared" si="190"/>
        <v/>
      </c>
      <c r="AK164" s="33"/>
      <c r="AL164" s="33" t="str">
        <f t="shared" si="191"/>
        <v/>
      </c>
      <c r="AM164" s="33"/>
      <c r="AN164" s="33" t="str">
        <f t="shared" si="192"/>
        <v/>
      </c>
      <c r="AO164" s="33"/>
      <c r="AP164" s="33" t="str">
        <f t="shared" si="193"/>
        <v/>
      </c>
      <c r="AQ164" s="33"/>
      <c r="AR164" s="33" t="str">
        <f t="shared" si="194"/>
        <v/>
      </c>
      <c r="AS164" s="33"/>
      <c r="AT164" s="33" t="str">
        <f t="shared" si="195"/>
        <v/>
      </c>
      <c r="AU164" s="33"/>
      <c r="AV164" s="33" t="str">
        <f t="shared" si="196"/>
        <v/>
      </c>
      <c r="AW164" s="33"/>
      <c r="AX164" s="33" t="str">
        <f t="shared" si="197"/>
        <v/>
      </c>
      <c r="AY164" s="33"/>
      <c r="AZ164" s="33" t="str">
        <f t="shared" si="198"/>
        <v/>
      </c>
      <c r="BA164" s="33"/>
      <c r="BB164" s="33" t="str">
        <f t="shared" si="199"/>
        <v/>
      </c>
      <c r="BC164" s="33"/>
      <c r="BD164" s="33" t="str">
        <f t="shared" si="200"/>
        <v/>
      </c>
      <c r="BE164" s="33"/>
      <c r="BF164" s="33" t="str">
        <f t="shared" si="201"/>
        <v/>
      </c>
      <c r="BG164" s="33"/>
      <c r="BH164" s="33" t="str">
        <f t="shared" si="202"/>
        <v/>
      </c>
      <c r="BI164" s="33"/>
      <c r="BJ164" s="33" t="str">
        <f t="shared" si="203"/>
        <v/>
      </c>
      <c r="BK164" s="33"/>
      <c r="BL164" s="33" t="str">
        <f t="shared" si="204"/>
        <v/>
      </c>
      <c r="BM164" s="33"/>
      <c r="BN164" s="33" t="str">
        <f t="shared" si="205"/>
        <v/>
      </c>
      <c r="BO164" s="33"/>
      <c r="BP164" s="33" t="str">
        <f t="shared" si="206"/>
        <v/>
      </c>
      <c r="BQ164" s="33"/>
      <c r="BR164" s="33" t="str">
        <f t="shared" si="207"/>
        <v/>
      </c>
      <c r="BS164" s="33"/>
      <c r="BT164" s="33" t="str">
        <f t="shared" si="208"/>
        <v/>
      </c>
      <c r="BU164" s="33"/>
      <c r="BV164" s="33" t="str">
        <f t="shared" si="209"/>
        <v/>
      </c>
      <c r="BW164" s="33"/>
      <c r="BX164" s="33" t="str">
        <f t="shared" si="210"/>
        <v/>
      </c>
      <c r="BY164" s="33"/>
      <c r="BZ164" s="33" t="str">
        <f t="shared" si="211"/>
        <v/>
      </c>
      <c r="CA164" s="33"/>
      <c r="CB164" s="34" t="str">
        <f t="shared" si="212"/>
        <v/>
      </c>
      <c r="CC164" t="str">
        <f t="shared" si="213"/>
        <v>Atlanta</v>
      </c>
    </row>
    <row r="165" spans="2:81" x14ac:dyDescent="0.2">
      <c r="B165" s="32">
        <f t="shared" si="214"/>
        <v>39</v>
      </c>
      <c r="C165" s="33"/>
      <c r="D165" s="33" t="str">
        <f t="shared" si="174"/>
        <v/>
      </c>
      <c r="E165" s="33"/>
      <c r="F165" s="33" t="str">
        <f t="shared" si="175"/>
        <v/>
      </c>
      <c r="G165" s="33"/>
      <c r="H165" s="33" t="str">
        <f t="shared" si="176"/>
        <v/>
      </c>
      <c r="I165" s="33"/>
      <c r="J165" s="33" t="str">
        <f t="shared" si="177"/>
        <v/>
      </c>
      <c r="K165" s="33"/>
      <c r="L165" s="33" t="str">
        <f t="shared" si="178"/>
        <v/>
      </c>
      <c r="M165" s="33"/>
      <c r="N165" s="33" t="str">
        <f t="shared" si="179"/>
        <v/>
      </c>
      <c r="O165" s="33"/>
      <c r="P165" s="33" t="str">
        <f t="shared" si="180"/>
        <v/>
      </c>
      <c r="Q165" s="33"/>
      <c r="R165" s="33" t="str">
        <f t="shared" si="181"/>
        <v/>
      </c>
      <c r="S165" s="33"/>
      <c r="T165" s="33" t="str">
        <f t="shared" si="182"/>
        <v/>
      </c>
      <c r="U165" s="33"/>
      <c r="V165" s="33" t="str">
        <f t="shared" si="183"/>
        <v/>
      </c>
      <c r="W165" s="33"/>
      <c r="X165" s="33" t="str">
        <f t="shared" si="184"/>
        <v>Los Angeles</v>
      </c>
      <c r="Y165" s="33"/>
      <c r="Z165" s="33" t="str">
        <f t="shared" si="185"/>
        <v/>
      </c>
      <c r="AA165" s="33"/>
      <c r="AB165" s="33" t="str">
        <f t="shared" si="186"/>
        <v/>
      </c>
      <c r="AC165" s="33"/>
      <c r="AD165" s="33" t="str">
        <f t="shared" si="187"/>
        <v/>
      </c>
      <c r="AE165" s="33"/>
      <c r="AF165" s="33" t="str">
        <f t="shared" si="188"/>
        <v/>
      </c>
      <c r="AG165" s="33"/>
      <c r="AH165" s="33" t="str">
        <f t="shared" si="189"/>
        <v/>
      </c>
      <c r="AI165" s="33"/>
      <c r="AJ165" s="33" t="str">
        <f t="shared" si="190"/>
        <v/>
      </c>
      <c r="AK165" s="33"/>
      <c r="AL165" s="33" t="str">
        <f t="shared" si="191"/>
        <v/>
      </c>
      <c r="AM165" s="33"/>
      <c r="AN165" s="33" t="str">
        <f t="shared" si="192"/>
        <v/>
      </c>
      <c r="AO165" s="33"/>
      <c r="AP165" s="33" t="str">
        <f t="shared" si="193"/>
        <v/>
      </c>
      <c r="AQ165" s="33"/>
      <c r="AR165" s="33" t="str">
        <f t="shared" si="194"/>
        <v/>
      </c>
      <c r="AS165" s="33"/>
      <c r="AT165" s="33" t="str">
        <f t="shared" si="195"/>
        <v/>
      </c>
      <c r="AU165" s="33"/>
      <c r="AV165" s="33" t="str">
        <f t="shared" si="196"/>
        <v/>
      </c>
      <c r="AW165" s="33"/>
      <c r="AX165" s="33" t="str">
        <f t="shared" si="197"/>
        <v/>
      </c>
      <c r="AY165" s="33"/>
      <c r="AZ165" s="33" t="str">
        <f t="shared" si="198"/>
        <v/>
      </c>
      <c r="BA165" s="33"/>
      <c r="BB165" s="33" t="str">
        <f t="shared" si="199"/>
        <v/>
      </c>
      <c r="BC165" s="33"/>
      <c r="BD165" s="33" t="str">
        <f t="shared" si="200"/>
        <v/>
      </c>
      <c r="BE165" s="33"/>
      <c r="BF165" s="33" t="str">
        <f t="shared" si="201"/>
        <v/>
      </c>
      <c r="BG165" s="33"/>
      <c r="BH165" s="33" t="str">
        <f t="shared" si="202"/>
        <v/>
      </c>
      <c r="BI165" s="33"/>
      <c r="BJ165" s="33" t="str">
        <f t="shared" si="203"/>
        <v/>
      </c>
      <c r="BK165" s="33"/>
      <c r="BL165" s="33" t="str">
        <f t="shared" si="204"/>
        <v/>
      </c>
      <c r="BM165" s="33"/>
      <c r="BN165" s="33" t="str">
        <f t="shared" si="205"/>
        <v/>
      </c>
      <c r="BO165" s="33"/>
      <c r="BP165" s="33" t="str">
        <f t="shared" si="206"/>
        <v/>
      </c>
      <c r="BQ165" s="33"/>
      <c r="BR165" s="33" t="str">
        <f t="shared" si="207"/>
        <v/>
      </c>
      <c r="BS165" s="33"/>
      <c r="BT165" s="33" t="str">
        <f t="shared" si="208"/>
        <v/>
      </c>
      <c r="BU165" s="33"/>
      <c r="BV165" s="33" t="str">
        <f t="shared" si="209"/>
        <v/>
      </c>
      <c r="BW165" s="33"/>
      <c r="BX165" s="33" t="str">
        <f t="shared" si="210"/>
        <v/>
      </c>
      <c r="BY165" s="33"/>
      <c r="BZ165" s="33" t="str">
        <f t="shared" si="211"/>
        <v/>
      </c>
      <c r="CA165" s="33"/>
      <c r="CB165" s="34" t="str">
        <f t="shared" si="212"/>
        <v/>
      </c>
      <c r="CC165" t="str">
        <f t="shared" si="213"/>
        <v>Los Angeles</v>
      </c>
    </row>
    <row r="166" spans="2:81" x14ac:dyDescent="0.2">
      <c r="B166" s="32">
        <f t="shared" si="214"/>
        <v>40</v>
      </c>
      <c r="C166" s="33"/>
      <c r="D166" s="33" t="str">
        <f t="shared" si="174"/>
        <v/>
      </c>
      <c r="E166" s="33"/>
      <c r="F166" s="33" t="str">
        <f t="shared" si="175"/>
        <v/>
      </c>
      <c r="G166" s="33"/>
      <c r="H166" s="33" t="str">
        <f t="shared" si="176"/>
        <v/>
      </c>
      <c r="I166" s="33"/>
      <c r="J166" s="33" t="str">
        <f t="shared" si="177"/>
        <v/>
      </c>
      <c r="K166" s="33"/>
      <c r="L166" s="33" t="str">
        <f t="shared" si="178"/>
        <v/>
      </c>
      <c r="M166" s="33"/>
      <c r="N166" s="33" t="str">
        <f t="shared" si="179"/>
        <v/>
      </c>
      <c r="O166" s="33"/>
      <c r="P166" s="33" t="str">
        <f t="shared" si="180"/>
        <v/>
      </c>
      <c r="Q166" s="33"/>
      <c r="R166" s="33" t="str">
        <f t="shared" si="181"/>
        <v/>
      </c>
      <c r="S166" s="33"/>
      <c r="T166" s="33" t="str">
        <f t="shared" si="182"/>
        <v/>
      </c>
      <c r="U166" s="33"/>
      <c r="V166" s="33" t="str">
        <f t="shared" si="183"/>
        <v/>
      </c>
      <c r="W166" s="33"/>
      <c r="X166" s="33" t="str">
        <f t="shared" si="184"/>
        <v>Vancouver</v>
      </c>
      <c r="Y166" s="33"/>
      <c r="Z166" s="33" t="str">
        <f t="shared" si="185"/>
        <v/>
      </c>
      <c r="AA166" s="33"/>
      <c r="AB166" s="33" t="str">
        <f t="shared" si="186"/>
        <v/>
      </c>
      <c r="AC166" s="33"/>
      <c r="AD166" s="33" t="str">
        <f t="shared" si="187"/>
        <v/>
      </c>
      <c r="AE166" s="33"/>
      <c r="AF166" s="33" t="str">
        <f t="shared" si="188"/>
        <v/>
      </c>
      <c r="AG166" s="33"/>
      <c r="AH166" s="33" t="str">
        <f t="shared" si="189"/>
        <v/>
      </c>
      <c r="AI166" s="33"/>
      <c r="AJ166" s="33" t="str">
        <f t="shared" si="190"/>
        <v/>
      </c>
      <c r="AK166" s="33"/>
      <c r="AL166" s="33" t="str">
        <f t="shared" si="191"/>
        <v/>
      </c>
      <c r="AM166" s="33"/>
      <c r="AN166" s="33" t="str">
        <f t="shared" si="192"/>
        <v/>
      </c>
      <c r="AO166" s="33"/>
      <c r="AP166" s="33" t="str">
        <f t="shared" si="193"/>
        <v/>
      </c>
      <c r="AQ166" s="33"/>
      <c r="AR166" s="33" t="str">
        <f t="shared" si="194"/>
        <v/>
      </c>
      <c r="AS166" s="33"/>
      <c r="AT166" s="33" t="str">
        <f t="shared" si="195"/>
        <v/>
      </c>
      <c r="AU166" s="33"/>
      <c r="AV166" s="33" t="str">
        <f t="shared" si="196"/>
        <v/>
      </c>
      <c r="AW166" s="33"/>
      <c r="AX166" s="33" t="str">
        <f t="shared" si="197"/>
        <v/>
      </c>
      <c r="AY166" s="33"/>
      <c r="AZ166" s="33" t="str">
        <f t="shared" si="198"/>
        <v/>
      </c>
      <c r="BA166" s="33"/>
      <c r="BB166" s="33" t="str">
        <f t="shared" si="199"/>
        <v/>
      </c>
      <c r="BC166" s="33"/>
      <c r="BD166" s="33" t="str">
        <f t="shared" si="200"/>
        <v/>
      </c>
      <c r="BE166" s="33"/>
      <c r="BF166" s="33" t="str">
        <f t="shared" si="201"/>
        <v/>
      </c>
      <c r="BG166" s="33"/>
      <c r="BH166" s="33" t="str">
        <f t="shared" si="202"/>
        <v/>
      </c>
      <c r="BI166" s="33"/>
      <c r="BJ166" s="33" t="str">
        <f t="shared" si="203"/>
        <v/>
      </c>
      <c r="BK166" s="33"/>
      <c r="BL166" s="33" t="str">
        <f t="shared" si="204"/>
        <v/>
      </c>
      <c r="BM166" s="33"/>
      <c r="BN166" s="33" t="str">
        <f t="shared" si="205"/>
        <v/>
      </c>
      <c r="BO166" s="33"/>
      <c r="BP166" s="33" t="str">
        <f t="shared" si="206"/>
        <v/>
      </c>
      <c r="BQ166" s="33"/>
      <c r="BR166" s="33" t="str">
        <f t="shared" si="207"/>
        <v/>
      </c>
      <c r="BS166" s="33"/>
      <c r="BT166" s="33" t="str">
        <f t="shared" si="208"/>
        <v/>
      </c>
      <c r="BU166" s="33"/>
      <c r="BV166" s="33" t="str">
        <f t="shared" si="209"/>
        <v/>
      </c>
      <c r="BW166" s="33"/>
      <c r="BX166" s="33" t="str">
        <f t="shared" si="210"/>
        <v/>
      </c>
      <c r="BY166" s="33"/>
      <c r="BZ166" s="33" t="str">
        <f t="shared" si="211"/>
        <v/>
      </c>
      <c r="CA166" s="33"/>
      <c r="CB166" s="34" t="str">
        <f t="shared" si="212"/>
        <v/>
      </c>
      <c r="CC166" t="str">
        <f t="shared" si="213"/>
        <v>Vancouver</v>
      </c>
    </row>
    <row r="167" spans="2:81" x14ac:dyDescent="0.2">
      <c r="B167" s="32">
        <f t="shared" si="214"/>
        <v>41</v>
      </c>
      <c r="C167" s="33"/>
      <c r="D167" s="33" t="str">
        <f t="shared" si="174"/>
        <v/>
      </c>
      <c r="E167" s="33"/>
      <c r="F167" s="33" t="str">
        <f t="shared" si="175"/>
        <v/>
      </c>
      <c r="G167" s="33"/>
      <c r="H167" s="33" t="str">
        <f t="shared" si="176"/>
        <v/>
      </c>
      <c r="I167" s="33"/>
      <c r="J167" s="33" t="str">
        <f t="shared" si="177"/>
        <v/>
      </c>
      <c r="K167" s="33"/>
      <c r="L167" s="33" t="str">
        <f t="shared" si="178"/>
        <v/>
      </c>
      <c r="M167" s="33"/>
      <c r="N167" s="33" t="str">
        <f t="shared" si="179"/>
        <v/>
      </c>
      <c r="O167" s="33"/>
      <c r="P167" s="33" t="str">
        <f t="shared" si="180"/>
        <v/>
      </c>
      <c r="Q167" s="33"/>
      <c r="R167" s="33" t="str">
        <f t="shared" si="181"/>
        <v/>
      </c>
      <c r="S167" s="33"/>
      <c r="T167" s="33" t="str">
        <f t="shared" si="182"/>
        <v/>
      </c>
      <c r="U167" s="33"/>
      <c r="V167" s="33" t="str">
        <f t="shared" si="183"/>
        <v/>
      </c>
      <c r="W167" s="33"/>
      <c r="X167" s="33" t="str">
        <f t="shared" si="184"/>
        <v/>
      </c>
      <c r="Y167" s="33"/>
      <c r="Z167" s="33" t="str">
        <f t="shared" si="185"/>
        <v>New York New Jersey</v>
      </c>
      <c r="AA167" s="33"/>
      <c r="AB167" s="33" t="str">
        <f t="shared" si="186"/>
        <v/>
      </c>
      <c r="AC167" s="33"/>
      <c r="AD167" s="33" t="str">
        <f t="shared" si="187"/>
        <v/>
      </c>
      <c r="AE167" s="33"/>
      <c r="AF167" s="33" t="str">
        <f t="shared" si="188"/>
        <v/>
      </c>
      <c r="AG167" s="33"/>
      <c r="AH167" s="33" t="str">
        <f t="shared" si="189"/>
        <v/>
      </c>
      <c r="AI167" s="33"/>
      <c r="AJ167" s="33" t="str">
        <f t="shared" si="190"/>
        <v/>
      </c>
      <c r="AK167" s="33"/>
      <c r="AL167" s="33" t="str">
        <f t="shared" si="191"/>
        <v/>
      </c>
      <c r="AM167" s="33"/>
      <c r="AN167" s="33" t="str">
        <f t="shared" si="192"/>
        <v/>
      </c>
      <c r="AO167" s="33"/>
      <c r="AP167" s="33" t="str">
        <f t="shared" si="193"/>
        <v/>
      </c>
      <c r="AQ167" s="33"/>
      <c r="AR167" s="33" t="str">
        <f t="shared" si="194"/>
        <v/>
      </c>
      <c r="AS167" s="33"/>
      <c r="AT167" s="33" t="str">
        <f t="shared" si="195"/>
        <v/>
      </c>
      <c r="AU167" s="33"/>
      <c r="AV167" s="33" t="str">
        <f t="shared" si="196"/>
        <v/>
      </c>
      <c r="AW167" s="33"/>
      <c r="AX167" s="33" t="str">
        <f t="shared" si="197"/>
        <v/>
      </c>
      <c r="AY167" s="33"/>
      <c r="AZ167" s="33" t="str">
        <f t="shared" si="198"/>
        <v/>
      </c>
      <c r="BA167" s="33"/>
      <c r="BB167" s="33" t="str">
        <f t="shared" si="199"/>
        <v/>
      </c>
      <c r="BC167" s="33"/>
      <c r="BD167" s="33" t="str">
        <f t="shared" si="200"/>
        <v/>
      </c>
      <c r="BE167" s="33"/>
      <c r="BF167" s="33" t="str">
        <f t="shared" si="201"/>
        <v/>
      </c>
      <c r="BG167" s="33"/>
      <c r="BH167" s="33" t="str">
        <f t="shared" si="202"/>
        <v/>
      </c>
      <c r="BI167" s="33"/>
      <c r="BJ167" s="33" t="str">
        <f t="shared" si="203"/>
        <v/>
      </c>
      <c r="BK167" s="33"/>
      <c r="BL167" s="33" t="str">
        <f t="shared" si="204"/>
        <v/>
      </c>
      <c r="BM167" s="33"/>
      <c r="BN167" s="33" t="str">
        <f t="shared" si="205"/>
        <v/>
      </c>
      <c r="BO167" s="33"/>
      <c r="BP167" s="33" t="str">
        <f t="shared" si="206"/>
        <v/>
      </c>
      <c r="BQ167" s="33"/>
      <c r="BR167" s="33" t="str">
        <f t="shared" si="207"/>
        <v/>
      </c>
      <c r="BS167" s="33"/>
      <c r="BT167" s="33" t="str">
        <f t="shared" si="208"/>
        <v/>
      </c>
      <c r="BU167" s="33"/>
      <c r="BV167" s="33" t="str">
        <f t="shared" si="209"/>
        <v/>
      </c>
      <c r="BW167" s="33"/>
      <c r="BX167" s="33" t="str">
        <f t="shared" si="210"/>
        <v/>
      </c>
      <c r="BY167" s="33"/>
      <c r="BZ167" s="33" t="str">
        <f t="shared" si="211"/>
        <v/>
      </c>
      <c r="CA167" s="33"/>
      <c r="CB167" s="34" t="str">
        <f t="shared" si="212"/>
        <v/>
      </c>
      <c r="CC167" t="str">
        <f t="shared" si="213"/>
        <v>New York New Jersey</v>
      </c>
    </row>
    <row r="168" spans="2:81" x14ac:dyDescent="0.2">
      <c r="B168" s="32">
        <f t="shared" si="214"/>
        <v>42</v>
      </c>
      <c r="C168" s="33"/>
      <c r="D168" s="33" t="str">
        <f t="shared" si="174"/>
        <v/>
      </c>
      <c r="E168" s="33"/>
      <c r="F168" s="33" t="str">
        <f t="shared" si="175"/>
        <v/>
      </c>
      <c r="G168" s="33"/>
      <c r="H168" s="33" t="str">
        <f t="shared" si="176"/>
        <v/>
      </c>
      <c r="I168" s="33"/>
      <c r="J168" s="33" t="str">
        <f t="shared" si="177"/>
        <v/>
      </c>
      <c r="K168" s="33"/>
      <c r="L168" s="33" t="str">
        <f t="shared" si="178"/>
        <v/>
      </c>
      <c r="M168" s="33"/>
      <c r="N168" s="33" t="str">
        <f t="shared" si="179"/>
        <v/>
      </c>
      <c r="O168" s="33"/>
      <c r="P168" s="33" t="str">
        <f t="shared" si="180"/>
        <v/>
      </c>
      <c r="Q168" s="33"/>
      <c r="R168" s="33" t="str">
        <f t="shared" si="181"/>
        <v/>
      </c>
      <c r="S168" s="33"/>
      <c r="T168" s="33" t="str">
        <f t="shared" si="182"/>
        <v/>
      </c>
      <c r="U168" s="33"/>
      <c r="V168" s="33" t="str">
        <f t="shared" si="183"/>
        <v/>
      </c>
      <c r="W168" s="33"/>
      <c r="X168" s="33" t="str">
        <f t="shared" si="184"/>
        <v/>
      </c>
      <c r="Y168" s="33"/>
      <c r="Z168" s="33" t="str">
        <f t="shared" si="185"/>
        <v>Philadephia</v>
      </c>
      <c r="AA168" s="33"/>
      <c r="AB168" s="33" t="str">
        <f t="shared" si="186"/>
        <v/>
      </c>
      <c r="AC168" s="33"/>
      <c r="AD168" s="33" t="str">
        <f t="shared" si="187"/>
        <v/>
      </c>
      <c r="AE168" s="33"/>
      <c r="AF168" s="33" t="str">
        <f t="shared" si="188"/>
        <v/>
      </c>
      <c r="AG168" s="33"/>
      <c r="AH168" s="33" t="str">
        <f t="shared" si="189"/>
        <v/>
      </c>
      <c r="AI168" s="33"/>
      <c r="AJ168" s="33" t="str">
        <f t="shared" si="190"/>
        <v/>
      </c>
      <c r="AK168" s="33"/>
      <c r="AL168" s="33" t="str">
        <f t="shared" si="191"/>
        <v/>
      </c>
      <c r="AM168" s="33"/>
      <c r="AN168" s="33" t="str">
        <f t="shared" si="192"/>
        <v/>
      </c>
      <c r="AO168" s="33"/>
      <c r="AP168" s="33" t="str">
        <f t="shared" si="193"/>
        <v/>
      </c>
      <c r="AQ168" s="33"/>
      <c r="AR168" s="33" t="str">
        <f t="shared" si="194"/>
        <v/>
      </c>
      <c r="AS168" s="33"/>
      <c r="AT168" s="33" t="str">
        <f t="shared" si="195"/>
        <v/>
      </c>
      <c r="AU168" s="33"/>
      <c r="AV168" s="33" t="str">
        <f t="shared" si="196"/>
        <v/>
      </c>
      <c r="AW168" s="33"/>
      <c r="AX168" s="33" t="str">
        <f t="shared" si="197"/>
        <v/>
      </c>
      <c r="AY168" s="33"/>
      <c r="AZ168" s="33" t="str">
        <f t="shared" si="198"/>
        <v/>
      </c>
      <c r="BA168" s="33"/>
      <c r="BB168" s="33" t="str">
        <f t="shared" si="199"/>
        <v/>
      </c>
      <c r="BC168" s="33"/>
      <c r="BD168" s="33" t="str">
        <f t="shared" si="200"/>
        <v/>
      </c>
      <c r="BE168" s="33"/>
      <c r="BF168" s="33" t="str">
        <f t="shared" si="201"/>
        <v/>
      </c>
      <c r="BG168" s="33"/>
      <c r="BH168" s="33" t="str">
        <f t="shared" si="202"/>
        <v/>
      </c>
      <c r="BI168" s="33"/>
      <c r="BJ168" s="33" t="str">
        <f t="shared" si="203"/>
        <v/>
      </c>
      <c r="BK168" s="33"/>
      <c r="BL168" s="33" t="str">
        <f t="shared" si="204"/>
        <v/>
      </c>
      <c r="BM168" s="33"/>
      <c r="BN168" s="33" t="str">
        <f t="shared" si="205"/>
        <v/>
      </c>
      <c r="BO168" s="33"/>
      <c r="BP168" s="33" t="str">
        <f t="shared" si="206"/>
        <v/>
      </c>
      <c r="BQ168" s="33"/>
      <c r="BR168" s="33" t="str">
        <f t="shared" si="207"/>
        <v/>
      </c>
      <c r="BS168" s="33"/>
      <c r="BT168" s="33" t="str">
        <f t="shared" si="208"/>
        <v/>
      </c>
      <c r="BU168" s="33"/>
      <c r="BV168" s="33" t="str">
        <f t="shared" si="209"/>
        <v/>
      </c>
      <c r="BW168" s="33"/>
      <c r="BX168" s="33" t="str">
        <f t="shared" si="210"/>
        <v/>
      </c>
      <c r="BY168" s="33"/>
      <c r="BZ168" s="33" t="str">
        <f t="shared" si="211"/>
        <v/>
      </c>
      <c r="CA168" s="33"/>
      <c r="CB168" s="34" t="str">
        <f t="shared" si="212"/>
        <v/>
      </c>
      <c r="CC168" t="str">
        <f t="shared" si="213"/>
        <v>Philadephia</v>
      </c>
    </row>
    <row r="169" spans="2:81" x14ac:dyDescent="0.2">
      <c r="B169" s="32">
        <f t="shared" si="214"/>
        <v>43</v>
      </c>
      <c r="C169" s="33"/>
      <c r="D169" s="33" t="str">
        <f t="shared" si="174"/>
        <v/>
      </c>
      <c r="E169" s="33"/>
      <c r="F169" s="33" t="str">
        <f t="shared" si="175"/>
        <v/>
      </c>
      <c r="G169" s="33"/>
      <c r="H169" s="33" t="str">
        <f t="shared" si="176"/>
        <v/>
      </c>
      <c r="I169" s="33"/>
      <c r="J169" s="33" t="str">
        <f t="shared" si="177"/>
        <v/>
      </c>
      <c r="K169" s="33"/>
      <c r="L169" s="33" t="str">
        <f t="shared" si="178"/>
        <v/>
      </c>
      <c r="M169" s="33"/>
      <c r="N169" s="33" t="str">
        <f t="shared" si="179"/>
        <v/>
      </c>
      <c r="O169" s="33"/>
      <c r="P169" s="33" t="str">
        <f t="shared" si="180"/>
        <v/>
      </c>
      <c r="Q169" s="33"/>
      <c r="R169" s="33" t="str">
        <f t="shared" si="181"/>
        <v/>
      </c>
      <c r="S169" s="33"/>
      <c r="T169" s="33" t="str">
        <f t="shared" si="182"/>
        <v/>
      </c>
      <c r="U169" s="33"/>
      <c r="V169" s="33" t="str">
        <f t="shared" si="183"/>
        <v/>
      </c>
      <c r="W169" s="33"/>
      <c r="X169" s="33" t="str">
        <f t="shared" si="184"/>
        <v/>
      </c>
      <c r="Y169" s="33"/>
      <c r="Z169" s="33" t="str">
        <f t="shared" si="185"/>
        <v>Dallas</v>
      </c>
      <c r="AA169" s="33"/>
      <c r="AB169" s="33" t="str">
        <f t="shared" si="186"/>
        <v/>
      </c>
      <c r="AC169" s="33"/>
      <c r="AD169" s="33" t="str">
        <f t="shared" si="187"/>
        <v/>
      </c>
      <c r="AE169" s="33"/>
      <c r="AF169" s="33" t="str">
        <f t="shared" si="188"/>
        <v/>
      </c>
      <c r="AG169" s="33"/>
      <c r="AH169" s="33" t="str">
        <f t="shared" si="189"/>
        <v/>
      </c>
      <c r="AI169" s="33"/>
      <c r="AJ169" s="33" t="str">
        <f t="shared" si="190"/>
        <v/>
      </c>
      <c r="AK169" s="33"/>
      <c r="AL169" s="33" t="str">
        <f t="shared" si="191"/>
        <v/>
      </c>
      <c r="AM169" s="33"/>
      <c r="AN169" s="33" t="str">
        <f t="shared" si="192"/>
        <v/>
      </c>
      <c r="AO169" s="33"/>
      <c r="AP169" s="33" t="str">
        <f t="shared" si="193"/>
        <v/>
      </c>
      <c r="AQ169" s="33"/>
      <c r="AR169" s="33" t="str">
        <f t="shared" si="194"/>
        <v/>
      </c>
      <c r="AS169" s="33"/>
      <c r="AT169" s="33" t="str">
        <f t="shared" si="195"/>
        <v/>
      </c>
      <c r="AU169" s="33"/>
      <c r="AV169" s="33" t="str">
        <f t="shared" si="196"/>
        <v/>
      </c>
      <c r="AW169" s="33"/>
      <c r="AX169" s="33" t="str">
        <f t="shared" si="197"/>
        <v/>
      </c>
      <c r="AY169" s="33"/>
      <c r="AZ169" s="33" t="str">
        <f t="shared" si="198"/>
        <v/>
      </c>
      <c r="BA169" s="33"/>
      <c r="BB169" s="33" t="str">
        <f t="shared" si="199"/>
        <v/>
      </c>
      <c r="BC169" s="33"/>
      <c r="BD169" s="33" t="str">
        <f t="shared" si="200"/>
        <v/>
      </c>
      <c r="BE169" s="33"/>
      <c r="BF169" s="33" t="str">
        <f t="shared" si="201"/>
        <v/>
      </c>
      <c r="BG169" s="33"/>
      <c r="BH169" s="33" t="str">
        <f t="shared" si="202"/>
        <v/>
      </c>
      <c r="BI169" s="33"/>
      <c r="BJ169" s="33" t="str">
        <f t="shared" si="203"/>
        <v/>
      </c>
      <c r="BK169" s="33"/>
      <c r="BL169" s="33" t="str">
        <f t="shared" si="204"/>
        <v/>
      </c>
      <c r="BM169" s="33"/>
      <c r="BN169" s="33" t="str">
        <f t="shared" si="205"/>
        <v/>
      </c>
      <c r="BO169" s="33"/>
      <c r="BP169" s="33" t="str">
        <f t="shared" si="206"/>
        <v/>
      </c>
      <c r="BQ169" s="33"/>
      <c r="BR169" s="33" t="str">
        <f t="shared" si="207"/>
        <v/>
      </c>
      <c r="BS169" s="33"/>
      <c r="BT169" s="33" t="str">
        <f t="shared" si="208"/>
        <v/>
      </c>
      <c r="BU169" s="33"/>
      <c r="BV169" s="33" t="str">
        <f t="shared" si="209"/>
        <v/>
      </c>
      <c r="BW169" s="33"/>
      <c r="BX169" s="33" t="str">
        <f t="shared" si="210"/>
        <v/>
      </c>
      <c r="BY169" s="33"/>
      <c r="BZ169" s="33" t="str">
        <f t="shared" si="211"/>
        <v/>
      </c>
      <c r="CA169" s="33"/>
      <c r="CB169" s="34" t="str">
        <f t="shared" si="212"/>
        <v/>
      </c>
      <c r="CC169" t="str">
        <f t="shared" si="213"/>
        <v>Dallas</v>
      </c>
    </row>
    <row r="170" spans="2:81" x14ac:dyDescent="0.2">
      <c r="B170" s="32">
        <f t="shared" si="214"/>
        <v>44</v>
      </c>
      <c r="C170" s="33"/>
      <c r="D170" s="33" t="str">
        <f t="shared" si="174"/>
        <v/>
      </c>
      <c r="E170" s="33"/>
      <c r="F170" s="33" t="str">
        <f t="shared" si="175"/>
        <v/>
      </c>
      <c r="G170" s="33"/>
      <c r="H170" s="33" t="str">
        <f t="shared" si="176"/>
        <v/>
      </c>
      <c r="I170" s="33"/>
      <c r="J170" s="33" t="str">
        <f t="shared" si="177"/>
        <v/>
      </c>
      <c r="K170" s="33"/>
      <c r="L170" s="33" t="str">
        <f t="shared" si="178"/>
        <v/>
      </c>
      <c r="M170" s="33"/>
      <c r="N170" s="33" t="str">
        <f t="shared" si="179"/>
        <v/>
      </c>
      <c r="O170" s="33"/>
      <c r="P170" s="33" t="str">
        <f t="shared" si="180"/>
        <v/>
      </c>
      <c r="Q170" s="33"/>
      <c r="R170" s="33" t="str">
        <f t="shared" si="181"/>
        <v/>
      </c>
      <c r="S170" s="33"/>
      <c r="T170" s="33" t="str">
        <f t="shared" si="182"/>
        <v/>
      </c>
      <c r="U170" s="33"/>
      <c r="V170" s="33" t="str">
        <f t="shared" si="183"/>
        <v/>
      </c>
      <c r="W170" s="33"/>
      <c r="X170" s="33" t="str">
        <f t="shared" si="184"/>
        <v/>
      </c>
      <c r="Y170" s="33"/>
      <c r="Z170" s="33" t="str">
        <f t="shared" si="185"/>
        <v>San Francisco Bay Area</v>
      </c>
      <c r="AA170" s="33"/>
      <c r="AB170" s="33" t="str">
        <f t="shared" si="186"/>
        <v/>
      </c>
      <c r="AC170" s="33"/>
      <c r="AD170" s="33" t="str">
        <f t="shared" si="187"/>
        <v/>
      </c>
      <c r="AE170" s="33"/>
      <c r="AF170" s="33" t="str">
        <f t="shared" si="188"/>
        <v/>
      </c>
      <c r="AG170" s="33"/>
      <c r="AH170" s="33" t="str">
        <f t="shared" si="189"/>
        <v/>
      </c>
      <c r="AI170" s="33"/>
      <c r="AJ170" s="33" t="str">
        <f t="shared" si="190"/>
        <v/>
      </c>
      <c r="AK170" s="33"/>
      <c r="AL170" s="33" t="str">
        <f t="shared" si="191"/>
        <v/>
      </c>
      <c r="AM170" s="33"/>
      <c r="AN170" s="33" t="str">
        <f t="shared" si="192"/>
        <v/>
      </c>
      <c r="AO170" s="33"/>
      <c r="AP170" s="33" t="str">
        <f t="shared" si="193"/>
        <v/>
      </c>
      <c r="AQ170" s="33"/>
      <c r="AR170" s="33" t="str">
        <f t="shared" si="194"/>
        <v/>
      </c>
      <c r="AS170" s="33"/>
      <c r="AT170" s="33" t="str">
        <f t="shared" si="195"/>
        <v/>
      </c>
      <c r="AU170" s="33"/>
      <c r="AV170" s="33" t="str">
        <f t="shared" si="196"/>
        <v/>
      </c>
      <c r="AW170" s="33"/>
      <c r="AX170" s="33" t="str">
        <f t="shared" si="197"/>
        <v/>
      </c>
      <c r="AY170" s="33"/>
      <c r="AZ170" s="33" t="str">
        <f t="shared" si="198"/>
        <v/>
      </c>
      <c r="BA170" s="33"/>
      <c r="BB170" s="33" t="str">
        <f t="shared" si="199"/>
        <v/>
      </c>
      <c r="BC170" s="33"/>
      <c r="BD170" s="33" t="str">
        <f t="shared" si="200"/>
        <v/>
      </c>
      <c r="BE170" s="33"/>
      <c r="BF170" s="33" t="str">
        <f t="shared" si="201"/>
        <v/>
      </c>
      <c r="BG170" s="33"/>
      <c r="BH170" s="33" t="str">
        <f t="shared" si="202"/>
        <v/>
      </c>
      <c r="BI170" s="33"/>
      <c r="BJ170" s="33" t="str">
        <f t="shared" si="203"/>
        <v/>
      </c>
      <c r="BK170" s="33"/>
      <c r="BL170" s="33" t="str">
        <f t="shared" si="204"/>
        <v/>
      </c>
      <c r="BM170" s="33"/>
      <c r="BN170" s="33" t="str">
        <f t="shared" si="205"/>
        <v/>
      </c>
      <c r="BO170" s="33"/>
      <c r="BP170" s="33" t="str">
        <f t="shared" si="206"/>
        <v/>
      </c>
      <c r="BQ170" s="33"/>
      <c r="BR170" s="33" t="str">
        <f t="shared" si="207"/>
        <v/>
      </c>
      <c r="BS170" s="33"/>
      <c r="BT170" s="33" t="str">
        <f t="shared" si="208"/>
        <v/>
      </c>
      <c r="BU170" s="33"/>
      <c r="BV170" s="33" t="str">
        <f t="shared" si="209"/>
        <v/>
      </c>
      <c r="BW170" s="33"/>
      <c r="BX170" s="33" t="str">
        <f t="shared" si="210"/>
        <v/>
      </c>
      <c r="BY170" s="33"/>
      <c r="BZ170" s="33" t="str">
        <f t="shared" si="211"/>
        <v/>
      </c>
      <c r="CA170" s="33"/>
      <c r="CB170" s="34" t="str">
        <f t="shared" si="212"/>
        <v/>
      </c>
      <c r="CC170" t="str">
        <f t="shared" si="213"/>
        <v>San Francisco Bay Area</v>
      </c>
    </row>
    <row r="171" spans="2:81" x14ac:dyDescent="0.2">
      <c r="B171" s="32">
        <f t="shared" si="214"/>
        <v>45</v>
      </c>
      <c r="C171" s="33"/>
      <c r="D171" s="33" t="str">
        <f t="shared" si="174"/>
        <v/>
      </c>
      <c r="E171" s="33"/>
      <c r="F171" s="33" t="str">
        <f t="shared" si="175"/>
        <v/>
      </c>
      <c r="G171" s="33"/>
      <c r="H171" s="33" t="str">
        <f t="shared" si="176"/>
        <v/>
      </c>
      <c r="I171" s="33"/>
      <c r="J171" s="33" t="str">
        <f t="shared" si="177"/>
        <v/>
      </c>
      <c r="K171" s="33"/>
      <c r="L171" s="33" t="str">
        <f t="shared" si="178"/>
        <v/>
      </c>
      <c r="M171" s="33"/>
      <c r="N171" s="33" t="str">
        <f t="shared" si="179"/>
        <v/>
      </c>
      <c r="O171" s="33"/>
      <c r="P171" s="33" t="str">
        <f t="shared" si="180"/>
        <v/>
      </c>
      <c r="Q171" s="33"/>
      <c r="R171" s="33" t="str">
        <f t="shared" si="181"/>
        <v/>
      </c>
      <c r="S171" s="33"/>
      <c r="T171" s="33" t="str">
        <f t="shared" si="182"/>
        <v/>
      </c>
      <c r="U171" s="33"/>
      <c r="V171" s="33" t="str">
        <f t="shared" si="183"/>
        <v/>
      </c>
      <c r="W171" s="33"/>
      <c r="X171" s="33" t="str">
        <f t="shared" si="184"/>
        <v/>
      </c>
      <c r="Y171" s="33"/>
      <c r="Z171" s="33" t="str">
        <f t="shared" si="185"/>
        <v/>
      </c>
      <c r="AA171" s="33"/>
      <c r="AB171" s="33" t="str">
        <f t="shared" si="186"/>
        <v>Boston</v>
      </c>
      <c r="AC171" s="33"/>
      <c r="AD171" s="33" t="str">
        <f t="shared" si="187"/>
        <v/>
      </c>
      <c r="AE171" s="33"/>
      <c r="AF171" s="33" t="str">
        <f t="shared" si="188"/>
        <v/>
      </c>
      <c r="AG171" s="33"/>
      <c r="AH171" s="33" t="str">
        <f t="shared" si="189"/>
        <v/>
      </c>
      <c r="AI171" s="33"/>
      <c r="AJ171" s="33" t="str">
        <f t="shared" si="190"/>
        <v/>
      </c>
      <c r="AK171" s="33"/>
      <c r="AL171" s="33" t="str">
        <f t="shared" si="191"/>
        <v/>
      </c>
      <c r="AM171" s="33"/>
      <c r="AN171" s="33" t="str">
        <f t="shared" si="192"/>
        <v/>
      </c>
      <c r="AO171" s="33"/>
      <c r="AP171" s="33" t="str">
        <f t="shared" si="193"/>
        <v/>
      </c>
      <c r="AQ171" s="33"/>
      <c r="AR171" s="33" t="str">
        <f t="shared" si="194"/>
        <v/>
      </c>
      <c r="AS171" s="33"/>
      <c r="AT171" s="33" t="str">
        <f t="shared" si="195"/>
        <v/>
      </c>
      <c r="AU171" s="33"/>
      <c r="AV171" s="33" t="str">
        <f t="shared" si="196"/>
        <v/>
      </c>
      <c r="AW171" s="33"/>
      <c r="AX171" s="33" t="str">
        <f t="shared" si="197"/>
        <v/>
      </c>
      <c r="AY171" s="33"/>
      <c r="AZ171" s="33" t="str">
        <f t="shared" si="198"/>
        <v/>
      </c>
      <c r="BA171" s="33"/>
      <c r="BB171" s="33" t="str">
        <f t="shared" si="199"/>
        <v/>
      </c>
      <c r="BC171" s="33"/>
      <c r="BD171" s="33" t="str">
        <f t="shared" si="200"/>
        <v/>
      </c>
      <c r="BE171" s="33"/>
      <c r="BF171" s="33" t="str">
        <f t="shared" si="201"/>
        <v/>
      </c>
      <c r="BG171" s="33"/>
      <c r="BH171" s="33" t="str">
        <f t="shared" si="202"/>
        <v/>
      </c>
      <c r="BI171" s="33"/>
      <c r="BJ171" s="33" t="str">
        <f t="shared" si="203"/>
        <v/>
      </c>
      <c r="BK171" s="33"/>
      <c r="BL171" s="33" t="str">
        <f t="shared" si="204"/>
        <v/>
      </c>
      <c r="BM171" s="33"/>
      <c r="BN171" s="33" t="str">
        <f t="shared" si="205"/>
        <v/>
      </c>
      <c r="BO171" s="33"/>
      <c r="BP171" s="33" t="str">
        <f t="shared" si="206"/>
        <v/>
      </c>
      <c r="BQ171" s="33"/>
      <c r="BR171" s="33" t="str">
        <f t="shared" si="207"/>
        <v/>
      </c>
      <c r="BS171" s="33"/>
      <c r="BT171" s="33" t="str">
        <f t="shared" si="208"/>
        <v/>
      </c>
      <c r="BU171" s="33"/>
      <c r="BV171" s="33" t="str">
        <f t="shared" si="209"/>
        <v/>
      </c>
      <c r="BW171" s="33"/>
      <c r="BX171" s="33" t="str">
        <f t="shared" si="210"/>
        <v/>
      </c>
      <c r="BY171" s="33"/>
      <c r="BZ171" s="33" t="str">
        <f t="shared" si="211"/>
        <v/>
      </c>
      <c r="CA171" s="33"/>
      <c r="CB171" s="34" t="str">
        <f t="shared" si="212"/>
        <v/>
      </c>
      <c r="CC171" t="str">
        <f t="shared" si="213"/>
        <v>Boston</v>
      </c>
    </row>
    <row r="172" spans="2:81" x14ac:dyDescent="0.2">
      <c r="B172" s="32">
        <f t="shared" si="214"/>
        <v>46</v>
      </c>
      <c r="C172" s="33"/>
      <c r="D172" s="33" t="str">
        <f t="shared" si="174"/>
        <v/>
      </c>
      <c r="E172" s="33"/>
      <c r="F172" s="33" t="str">
        <f t="shared" si="175"/>
        <v/>
      </c>
      <c r="G172" s="33"/>
      <c r="H172" s="33" t="str">
        <f t="shared" si="176"/>
        <v/>
      </c>
      <c r="I172" s="33"/>
      <c r="J172" s="33" t="str">
        <f t="shared" si="177"/>
        <v/>
      </c>
      <c r="K172" s="33"/>
      <c r="L172" s="33" t="str">
        <f t="shared" si="178"/>
        <v/>
      </c>
      <c r="M172" s="33"/>
      <c r="N172" s="33" t="str">
        <f t="shared" si="179"/>
        <v/>
      </c>
      <c r="O172" s="33"/>
      <c r="P172" s="33" t="str">
        <f t="shared" si="180"/>
        <v/>
      </c>
      <c r="Q172" s="33"/>
      <c r="R172" s="33" t="str">
        <f t="shared" si="181"/>
        <v/>
      </c>
      <c r="S172" s="33"/>
      <c r="T172" s="33" t="str">
        <f t="shared" si="182"/>
        <v/>
      </c>
      <c r="U172" s="33"/>
      <c r="V172" s="33" t="str">
        <f t="shared" si="183"/>
        <v/>
      </c>
      <c r="W172" s="33"/>
      <c r="X172" s="33" t="str">
        <f t="shared" si="184"/>
        <v/>
      </c>
      <c r="Y172" s="33"/>
      <c r="Z172" s="33" t="str">
        <f t="shared" si="185"/>
        <v/>
      </c>
      <c r="AA172" s="33"/>
      <c r="AB172" s="33" t="str">
        <f t="shared" si="186"/>
        <v>Toronto</v>
      </c>
      <c r="AC172" s="33"/>
      <c r="AD172" s="33" t="str">
        <f t="shared" si="187"/>
        <v/>
      </c>
      <c r="AE172" s="33"/>
      <c r="AF172" s="33" t="str">
        <f t="shared" si="188"/>
        <v/>
      </c>
      <c r="AG172" s="33"/>
      <c r="AH172" s="33" t="str">
        <f t="shared" si="189"/>
        <v/>
      </c>
      <c r="AI172" s="33"/>
      <c r="AJ172" s="33" t="str">
        <f t="shared" si="190"/>
        <v/>
      </c>
      <c r="AK172" s="33"/>
      <c r="AL172" s="33" t="str">
        <f t="shared" si="191"/>
        <v/>
      </c>
      <c r="AM172" s="33"/>
      <c r="AN172" s="33" t="str">
        <f t="shared" si="192"/>
        <v/>
      </c>
      <c r="AO172" s="33"/>
      <c r="AP172" s="33" t="str">
        <f t="shared" si="193"/>
        <v/>
      </c>
      <c r="AQ172" s="33"/>
      <c r="AR172" s="33" t="str">
        <f t="shared" si="194"/>
        <v/>
      </c>
      <c r="AS172" s="33"/>
      <c r="AT172" s="33" t="str">
        <f t="shared" si="195"/>
        <v/>
      </c>
      <c r="AU172" s="33"/>
      <c r="AV172" s="33" t="str">
        <f t="shared" si="196"/>
        <v/>
      </c>
      <c r="AW172" s="33"/>
      <c r="AX172" s="33" t="str">
        <f t="shared" si="197"/>
        <v/>
      </c>
      <c r="AY172" s="33"/>
      <c r="AZ172" s="33" t="str">
        <f t="shared" si="198"/>
        <v/>
      </c>
      <c r="BA172" s="33"/>
      <c r="BB172" s="33" t="str">
        <f t="shared" si="199"/>
        <v/>
      </c>
      <c r="BC172" s="33"/>
      <c r="BD172" s="33" t="str">
        <f t="shared" si="200"/>
        <v/>
      </c>
      <c r="BE172" s="33"/>
      <c r="BF172" s="33" t="str">
        <f t="shared" si="201"/>
        <v/>
      </c>
      <c r="BG172" s="33"/>
      <c r="BH172" s="33" t="str">
        <f t="shared" si="202"/>
        <v/>
      </c>
      <c r="BI172" s="33"/>
      <c r="BJ172" s="33" t="str">
        <f t="shared" si="203"/>
        <v/>
      </c>
      <c r="BK172" s="33"/>
      <c r="BL172" s="33" t="str">
        <f t="shared" si="204"/>
        <v/>
      </c>
      <c r="BM172" s="33"/>
      <c r="BN172" s="33" t="str">
        <f t="shared" si="205"/>
        <v/>
      </c>
      <c r="BO172" s="33"/>
      <c r="BP172" s="33" t="str">
        <f t="shared" si="206"/>
        <v/>
      </c>
      <c r="BQ172" s="33"/>
      <c r="BR172" s="33" t="str">
        <f t="shared" si="207"/>
        <v/>
      </c>
      <c r="BS172" s="33"/>
      <c r="BT172" s="33" t="str">
        <f t="shared" si="208"/>
        <v/>
      </c>
      <c r="BU172" s="33"/>
      <c r="BV172" s="33" t="str">
        <f t="shared" si="209"/>
        <v/>
      </c>
      <c r="BW172" s="33"/>
      <c r="BX172" s="33" t="str">
        <f t="shared" si="210"/>
        <v/>
      </c>
      <c r="BY172" s="33"/>
      <c r="BZ172" s="33" t="str">
        <f t="shared" si="211"/>
        <v/>
      </c>
      <c r="CA172" s="33"/>
      <c r="CB172" s="34" t="str">
        <f t="shared" si="212"/>
        <v/>
      </c>
      <c r="CC172" t="str">
        <f t="shared" si="213"/>
        <v>Toronto</v>
      </c>
    </row>
    <row r="173" spans="2:81" x14ac:dyDescent="0.2">
      <c r="B173" s="32">
        <f t="shared" si="214"/>
        <v>47</v>
      </c>
      <c r="C173" s="33"/>
      <c r="D173" s="33" t="str">
        <f t="shared" si="174"/>
        <v/>
      </c>
      <c r="E173" s="33"/>
      <c r="F173" s="33" t="str">
        <f t="shared" si="175"/>
        <v/>
      </c>
      <c r="G173" s="33"/>
      <c r="H173" s="33" t="str">
        <f t="shared" si="176"/>
        <v/>
      </c>
      <c r="I173" s="33"/>
      <c r="J173" s="33" t="str">
        <f t="shared" si="177"/>
        <v/>
      </c>
      <c r="K173" s="33"/>
      <c r="L173" s="33" t="str">
        <f t="shared" si="178"/>
        <v/>
      </c>
      <c r="M173" s="33"/>
      <c r="N173" s="33" t="str">
        <f t="shared" si="179"/>
        <v/>
      </c>
      <c r="O173" s="33"/>
      <c r="P173" s="33" t="str">
        <f t="shared" si="180"/>
        <v/>
      </c>
      <c r="Q173" s="33"/>
      <c r="R173" s="33" t="str">
        <f t="shared" si="181"/>
        <v/>
      </c>
      <c r="S173" s="33"/>
      <c r="T173" s="33" t="str">
        <f t="shared" si="182"/>
        <v/>
      </c>
      <c r="U173" s="33"/>
      <c r="V173" s="33" t="str">
        <f t="shared" si="183"/>
        <v/>
      </c>
      <c r="W173" s="33"/>
      <c r="X173" s="33" t="str">
        <f t="shared" si="184"/>
        <v/>
      </c>
      <c r="Y173" s="33"/>
      <c r="Z173" s="33" t="str">
        <f t="shared" si="185"/>
        <v/>
      </c>
      <c r="AA173" s="33"/>
      <c r="AB173" s="33" t="str">
        <f t="shared" si="186"/>
        <v>Houston</v>
      </c>
      <c r="AC173" s="33"/>
      <c r="AD173" s="33" t="str">
        <f t="shared" si="187"/>
        <v/>
      </c>
      <c r="AE173" s="33"/>
      <c r="AF173" s="33" t="str">
        <f t="shared" si="188"/>
        <v/>
      </c>
      <c r="AG173" s="33"/>
      <c r="AH173" s="33" t="str">
        <f t="shared" si="189"/>
        <v/>
      </c>
      <c r="AI173" s="33"/>
      <c r="AJ173" s="33" t="str">
        <f t="shared" si="190"/>
        <v/>
      </c>
      <c r="AK173" s="33"/>
      <c r="AL173" s="33" t="str">
        <f t="shared" si="191"/>
        <v/>
      </c>
      <c r="AM173" s="33"/>
      <c r="AN173" s="33" t="str">
        <f t="shared" si="192"/>
        <v/>
      </c>
      <c r="AO173" s="33"/>
      <c r="AP173" s="33" t="str">
        <f t="shared" si="193"/>
        <v/>
      </c>
      <c r="AQ173" s="33"/>
      <c r="AR173" s="33" t="str">
        <f t="shared" si="194"/>
        <v/>
      </c>
      <c r="AS173" s="33"/>
      <c r="AT173" s="33" t="str">
        <f t="shared" si="195"/>
        <v/>
      </c>
      <c r="AU173" s="33"/>
      <c r="AV173" s="33" t="str">
        <f t="shared" si="196"/>
        <v/>
      </c>
      <c r="AW173" s="33"/>
      <c r="AX173" s="33" t="str">
        <f t="shared" si="197"/>
        <v/>
      </c>
      <c r="AY173" s="33"/>
      <c r="AZ173" s="33" t="str">
        <f t="shared" si="198"/>
        <v/>
      </c>
      <c r="BA173" s="33"/>
      <c r="BB173" s="33" t="str">
        <f t="shared" si="199"/>
        <v/>
      </c>
      <c r="BC173" s="33"/>
      <c r="BD173" s="33" t="str">
        <f t="shared" si="200"/>
        <v/>
      </c>
      <c r="BE173" s="33"/>
      <c r="BF173" s="33" t="str">
        <f t="shared" si="201"/>
        <v/>
      </c>
      <c r="BG173" s="33"/>
      <c r="BH173" s="33" t="str">
        <f t="shared" si="202"/>
        <v/>
      </c>
      <c r="BI173" s="33"/>
      <c r="BJ173" s="33" t="str">
        <f t="shared" si="203"/>
        <v/>
      </c>
      <c r="BK173" s="33"/>
      <c r="BL173" s="33" t="str">
        <f t="shared" si="204"/>
        <v/>
      </c>
      <c r="BM173" s="33"/>
      <c r="BN173" s="33" t="str">
        <f t="shared" si="205"/>
        <v/>
      </c>
      <c r="BO173" s="33"/>
      <c r="BP173" s="33" t="str">
        <f t="shared" si="206"/>
        <v/>
      </c>
      <c r="BQ173" s="33"/>
      <c r="BR173" s="33" t="str">
        <f t="shared" si="207"/>
        <v/>
      </c>
      <c r="BS173" s="33"/>
      <c r="BT173" s="33" t="str">
        <f t="shared" si="208"/>
        <v/>
      </c>
      <c r="BU173" s="33"/>
      <c r="BV173" s="33" t="str">
        <f t="shared" si="209"/>
        <v/>
      </c>
      <c r="BW173" s="33"/>
      <c r="BX173" s="33" t="str">
        <f t="shared" si="210"/>
        <v/>
      </c>
      <c r="BY173" s="33"/>
      <c r="BZ173" s="33" t="str">
        <f t="shared" si="211"/>
        <v/>
      </c>
      <c r="CA173" s="33"/>
      <c r="CB173" s="34" t="str">
        <f t="shared" si="212"/>
        <v/>
      </c>
      <c r="CC173" t="str">
        <f t="shared" si="213"/>
        <v>Houston</v>
      </c>
    </row>
    <row r="174" spans="2:81" x14ac:dyDescent="0.2">
      <c r="B174" s="32">
        <f t="shared" si="214"/>
        <v>48</v>
      </c>
      <c r="C174" s="33"/>
      <c r="D174" s="33" t="str">
        <f t="shared" si="174"/>
        <v/>
      </c>
      <c r="E174" s="33"/>
      <c r="F174" s="33" t="str">
        <f t="shared" si="175"/>
        <v/>
      </c>
      <c r="G174" s="33"/>
      <c r="H174" s="33" t="str">
        <f t="shared" si="176"/>
        <v/>
      </c>
      <c r="I174" s="33"/>
      <c r="J174" s="33" t="str">
        <f t="shared" si="177"/>
        <v/>
      </c>
      <c r="K174" s="33"/>
      <c r="L174" s="33" t="str">
        <f t="shared" si="178"/>
        <v/>
      </c>
      <c r="M174" s="33"/>
      <c r="N174" s="33" t="str">
        <f t="shared" si="179"/>
        <v/>
      </c>
      <c r="O174" s="33"/>
      <c r="P174" s="33" t="str">
        <f t="shared" si="180"/>
        <v/>
      </c>
      <c r="Q174" s="33"/>
      <c r="R174" s="33" t="str">
        <f t="shared" si="181"/>
        <v/>
      </c>
      <c r="S174" s="33"/>
      <c r="T174" s="33" t="str">
        <f t="shared" si="182"/>
        <v/>
      </c>
      <c r="U174" s="33"/>
      <c r="V174" s="33" t="str">
        <f t="shared" si="183"/>
        <v/>
      </c>
      <c r="W174" s="33"/>
      <c r="X174" s="33" t="str">
        <f t="shared" si="184"/>
        <v/>
      </c>
      <c r="Y174" s="33"/>
      <c r="Z174" s="33" t="str">
        <f t="shared" si="185"/>
        <v/>
      </c>
      <c r="AA174" s="33"/>
      <c r="AB174" s="33" t="str">
        <f t="shared" si="186"/>
        <v>Guadalahara</v>
      </c>
      <c r="AC174" s="33"/>
      <c r="AD174" s="33" t="str">
        <f t="shared" si="187"/>
        <v/>
      </c>
      <c r="AE174" s="33"/>
      <c r="AF174" s="33" t="str">
        <f t="shared" si="188"/>
        <v/>
      </c>
      <c r="AG174" s="33"/>
      <c r="AH174" s="33" t="str">
        <f t="shared" si="189"/>
        <v/>
      </c>
      <c r="AI174" s="33"/>
      <c r="AJ174" s="33" t="str">
        <f t="shared" si="190"/>
        <v/>
      </c>
      <c r="AK174" s="33"/>
      <c r="AL174" s="33" t="str">
        <f t="shared" si="191"/>
        <v/>
      </c>
      <c r="AM174" s="33"/>
      <c r="AN174" s="33" t="str">
        <f t="shared" si="192"/>
        <v/>
      </c>
      <c r="AO174" s="33"/>
      <c r="AP174" s="33" t="str">
        <f t="shared" si="193"/>
        <v/>
      </c>
      <c r="AQ174" s="33"/>
      <c r="AR174" s="33" t="str">
        <f t="shared" si="194"/>
        <v/>
      </c>
      <c r="AS174" s="33"/>
      <c r="AT174" s="33" t="str">
        <f t="shared" si="195"/>
        <v/>
      </c>
      <c r="AU174" s="33"/>
      <c r="AV174" s="33" t="str">
        <f t="shared" si="196"/>
        <v/>
      </c>
      <c r="AW174" s="33"/>
      <c r="AX174" s="33" t="str">
        <f t="shared" si="197"/>
        <v/>
      </c>
      <c r="AY174" s="33"/>
      <c r="AZ174" s="33" t="str">
        <f t="shared" si="198"/>
        <v/>
      </c>
      <c r="BA174" s="33"/>
      <c r="BB174" s="33" t="str">
        <f t="shared" si="199"/>
        <v/>
      </c>
      <c r="BC174" s="33"/>
      <c r="BD174" s="33" t="str">
        <f t="shared" si="200"/>
        <v/>
      </c>
      <c r="BE174" s="33"/>
      <c r="BF174" s="33" t="str">
        <f t="shared" si="201"/>
        <v/>
      </c>
      <c r="BG174" s="33"/>
      <c r="BH174" s="33" t="str">
        <f t="shared" si="202"/>
        <v/>
      </c>
      <c r="BI174" s="33"/>
      <c r="BJ174" s="33" t="str">
        <f t="shared" si="203"/>
        <v/>
      </c>
      <c r="BK174" s="33"/>
      <c r="BL174" s="33" t="str">
        <f t="shared" si="204"/>
        <v/>
      </c>
      <c r="BM174" s="33"/>
      <c r="BN174" s="33" t="str">
        <f t="shared" si="205"/>
        <v/>
      </c>
      <c r="BO174" s="33"/>
      <c r="BP174" s="33" t="str">
        <f t="shared" si="206"/>
        <v/>
      </c>
      <c r="BQ174" s="33"/>
      <c r="BR174" s="33" t="str">
        <f t="shared" si="207"/>
        <v/>
      </c>
      <c r="BS174" s="33"/>
      <c r="BT174" s="33" t="str">
        <f t="shared" si="208"/>
        <v/>
      </c>
      <c r="BU174" s="33"/>
      <c r="BV174" s="33" t="str">
        <f t="shared" si="209"/>
        <v/>
      </c>
      <c r="BW174" s="33"/>
      <c r="BX174" s="33" t="str">
        <f t="shared" si="210"/>
        <v/>
      </c>
      <c r="BY174" s="33"/>
      <c r="BZ174" s="33" t="str">
        <f t="shared" si="211"/>
        <v/>
      </c>
      <c r="CA174" s="33"/>
      <c r="CB174" s="34" t="str">
        <f t="shared" si="212"/>
        <v/>
      </c>
      <c r="CC174" t="str">
        <f t="shared" si="213"/>
        <v>Guadalahara</v>
      </c>
    </row>
    <row r="175" spans="2:81" x14ac:dyDescent="0.2">
      <c r="B175" s="32">
        <f t="shared" si="214"/>
        <v>49</v>
      </c>
      <c r="C175" s="33"/>
      <c r="D175" s="33" t="str">
        <f t="shared" si="174"/>
        <v/>
      </c>
      <c r="E175" s="33"/>
      <c r="F175" s="33" t="str">
        <f t="shared" si="175"/>
        <v/>
      </c>
      <c r="G175" s="33"/>
      <c r="H175" s="33" t="str">
        <f t="shared" si="176"/>
        <v/>
      </c>
      <c r="I175" s="33"/>
      <c r="J175" s="33" t="str">
        <f t="shared" si="177"/>
        <v/>
      </c>
      <c r="K175" s="33"/>
      <c r="L175" s="33" t="str">
        <f t="shared" si="178"/>
        <v/>
      </c>
      <c r="M175" s="33"/>
      <c r="N175" s="33" t="str">
        <f t="shared" si="179"/>
        <v/>
      </c>
      <c r="O175" s="33"/>
      <c r="P175" s="33" t="str">
        <f t="shared" si="180"/>
        <v/>
      </c>
      <c r="Q175" s="33"/>
      <c r="R175" s="33" t="str">
        <f t="shared" si="181"/>
        <v/>
      </c>
      <c r="S175" s="33"/>
      <c r="T175" s="33" t="str">
        <f t="shared" si="182"/>
        <v/>
      </c>
      <c r="U175" s="33"/>
      <c r="V175" s="33" t="str">
        <f t="shared" si="183"/>
        <v/>
      </c>
      <c r="W175" s="33"/>
      <c r="X175" s="33" t="str">
        <f t="shared" si="184"/>
        <v/>
      </c>
      <c r="Y175" s="33"/>
      <c r="Z175" s="33" t="str">
        <f t="shared" si="185"/>
        <v/>
      </c>
      <c r="AA175" s="33"/>
      <c r="AB175" s="33" t="str">
        <f t="shared" si="186"/>
        <v/>
      </c>
      <c r="AC175" s="33"/>
      <c r="AD175" s="33" t="str">
        <f t="shared" si="187"/>
        <v>Miami</v>
      </c>
      <c r="AE175" s="33"/>
      <c r="AF175" s="33" t="str">
        <f t="shared" si="188"/>
        <v/>
      </c>
      <c r="AG175" s="33"/>
      <c r="AH175" s="33" t="str">
        <f t="shared" si="189"/>
        <v/>
      </c>
      <c r="AI175" s="33"/>
      <c r="AJ175" s="33" t="str">
        <f t="shared" si="190"/>
        <v/>
      </c>
      <c r="AK175" s="33"/>
      <c r="AL175" s="33" t="str">
        <f t="shared" si="191"/>
        <v/>
      </c>
      <c r="AM175" s="33"/>
      <c r="AN175" s="33" t="str">
        <f t="shared" si="192"/>
        <v/>
      </c>
      <c r="AO175" s="33"/>
      <c r="AP175" s="33" t="str">
        <f t="shared" si="193"/>
        <v/>
      </c>
      <c r="AQ175" s="33"/>
      <c r="AR175" s="33" t="str">
        <f t="shared" si="194"/>
        <v/>
      </c>
      <c r="AS175" s="33"/>
      <c r="AT175" s="33" t="str">
        <f t="shared" si="195"/>
        <v/>
      </c>
      <c r="AU175" s="33"/>
      <c r="AV175" s="33" t="str">
        <f t="shared" si="196"/>
        <v/>
      </c>
      <c r="AW175" s="33"/>
      <c r="AX175" s="33" t="str">
        <f t="shared" si="197"/>
        <v/>
      </c>
      <c r="AY175" s="33"/>
      <c r="AZ175" s="33" t="str">
        <f t="shared" si="198"/>
        <v/>
      </c>
      <c r="BA175" s="33"/>
      <c r="BB175" s="33" t="str">
        <f t="shared" si="199"/>
        <v/>
      </c>
      <c r="BC175" s="33"/>
      <c r="BD175" s="33" t="str">
        <f t="shared" si="200"/>
        <v/>
      </c>
      <c r="BE175" s="33"/>
      <c r="BF175" s="33" t="str">
        <f t="shared" si="201"/>
        <v/>
      </c>
      <c r="BG175" s="33"/>
      <c r="BH175" s="33" t="str">
        <f t="shared" si="202"/>
        <v/>
      </c>
      <c r="BI175" s="33"/>
      <c r="BJ175" s="33" t="str">
        <f t="shared" si="203"/>
        <v/>
      </c>
      <c r="BK175" s="33"/>
      <c r="BL175" s="33" t="str">
        <f t="shared" si="204"/>
        <v/>
      </c>
      <c r="BM175" s="33"/>
      <c r="BN175" s="33" t="str">
        <f t="shared" si="205"/>
        <v/>
      </c>
      <c r="BO175" s="33"/>
      <c r="BP175" s="33" t="str">
        <f t="shared" si="206"/>
        <v/>
      </c>
      <c r="BQ175" s="33"/>
      <c r="BR175" s="33" t="str">
        <f t="shared" si="207"/>
        <v/>
      </c>
      <c r="BS175" s="33"/>
      <c r="BT175" s="33" t="str">
        <f t="shared" si="208"/>
        <v/>
      </c>
      <c r="BU175" s="33"/>
      <c r="BV175" s="33" t="str">
        <f t="shared" si="209"/>
        <v/>
      </c>
      <c r="BW175" s="33"/>
      <c r="BX175" s="33" t="str">
        <f t="shared" si="210"/>
        <v/>
      </c>
      <c r="BY175" s="33"/>
      <c r="BZ175" s="33" t="str">
        <f t="shared" si="211"/>
        <v/>
      </c>
      <c r="CA175" s="33"/>
      <c r="CB175" s="34" t="str">
        <f t="shared" si="212"/>
        <v/>
      </c>
      <c r="CC175" t="str">
        <f t="shared" si="213"/>
        <v>Miami</v>
      </c>
    </row>
    <row r="176" spans="2:81" x14ac:dyDescent="0.2">
      <c r="B176" s="32">
        <f t="shared" si="214"/>
        <v>50</v>
      </c>
      <c r="C176" s="33"/>
      <c r="D176" s="33" t="str">
        <f t="shared" si="174"/>
        <v/>
      </c>
      <c r="E176" s="33"/>
      <c r="F176" s="33" t="str">
        <f t="shared" si="175"/>
        <v/>
      </c>
      <c r="G176" s="33"/>
      <c r="H176" s="33" t="str">
        <f t="shared" si="176"/>
        <v/>
      </c>
      <c r="I176" s="33"/>
      <c r="J176" s="33" t="str">
        <f t="shared" si="177"/>
        <v/>
      </c>
      <c r="K176" s="33"/>
      <c r="L176" s="33" t="str">
        <f t="shared" si="178"/>
        <v/>
      </c>
      <c r="M176" s="33"/>
      <c r="N176" s="33" t="str">
        <f t="shared" si="179"/>
        <v/>
      </c>
      <c r="O176" s="33"/>
      <c r="P176" s="33" t="str">
        <f t="shared" si="180"/>
        <v/>
      </c>
      <c r="Q176" s="33"/>
      <c r="R176" s="33" t="str">
        <f t="shared" si="181"/>
        <v/>
      </c>
      <c r="S176" s="33"/>
      <c r="T176" s="33" t="str">
        <f t="shared" si="182"/>
        <v/>
      </c>
      <c r="U176" s="33"/>
      <c r="V176" s="33" t="str">
        <f t="shared" si="183"/>
        <v/>
      </c>
      <c r="W176" s="33"/>
      <c r="X176" s="33" t="str">
        <f t="shared" si="184"/>
        <v/>
      </c>
      <c r="Y176" s="33"/>
      <c r="Z176" s="33" t="str">
        <f t="shared" si="185"/>
        <v/>
      </c>
      <c r="AA176" s="33"/>
      <c r="AB176" s="33" t="str">
        <f t="shared" si="186"/>
        <v/>
      </c>
      <c r="AC176" s="33"/>
      <c r="AD176" s="33" t="str">
        <f t="shared" si="187"/>
        <v>Atlanta</v>
      </c>
      <c r="AE176" s="33"/>
      <c r="AF176" s="33" t="str">
        <f t="shared" si="188"/>
        <v/>
      </c>
      <c r="AG176" s="33"/>
      <c r="AH176" s="33" t="str">
        <f t="shared" si="189"/>
        <v/>
      </c>
      <c r="AI176" s="33"/>
      <c r="AJ176" s="33" t="str">
        <f t="shared" si="190"/>
        <v/>
      </c>
      <c r="AK176" s="33"/>
      <c r="AL176" s="33" t="str">
        <f t="shared" si="191"/>
        <v/>
      </c>
      <c r="AM176" s="33"/>
      <c r="AN176" s="33" t="str">
        <f t="shared" si="192"/>
        <v/>
      </c>
      <c r="AO176" s="33"/>
      <c r="AP176" s="33" t="str">
        <f t="shared" si="193"/>
        <v/>
      </c>
      <c r="AQ176" s="33"/>
      <c r="AR176" s="33" t="str">
        <f t="shared" si="194"/>
        <v/>
      </c>
      <c r="AS176" s="33"/>
      <c r="AT176" s="33" t="str">
        <f t="shared" si="195"/>
        <v/>
      </c>
      <c r="AU176" s="33"/>
      <c r="AV176" s="33" t="str">
        <f t="shared" si="196"/>
        <v/>
      </c>
      <c r="AW176" s="33"/>
      <c r="AX176" s="33" t="str">
        <f t="shared" si="197"/>
        <v/>
      </c>
      <c r="AY176" s="33"/>
      <c r="AZ176" s="33" t="str">
        <f t="shared" si="198"/>
        <v/>
      </c>
      <c r="BA176" s="33"/>
      <c r="BB176" s="33" t="str">
        <f t="shared" si="199"/>
        <v/>
      </c>
      <c r="BC176" s="33"/>
      <c r="BD176" s="33" t="str">
        <f t="shared" si="200"/>
        <v/>
      </c>
      <c r="BE176" s="33"/>
      <c r="BF176" s="33" t="str">
        <f t="shared" si="201"/>
        <v/>
      </c>
      <c r="BG176" s="33"/>
      <c r="BH176" s="33" t="str">
        <f t="shared" si="202"/>
        <v/>
      </c>
      <c r="BI176" s="33"/>
      <c r="BJ176" s="33" t="str">
        <f t="shared" si="203"/>
        <v/>
      </c>
      <c r="BK176" s="33"/>
      <c r="BL176" s="33" t="str">
        <f t="shared" si="204"/>
        <v/>
      </c>
      <c r="BM176" s="33"/>
      <c r="BN176" s="33" t="str">
        <f t="shared" si="205"/>
        <v/>
      </c>
      <c r="BO176" s="33"/>
      <c r="BP176" s="33" t="str">
        <f t="shared" si="206"/>
        <v/>
      </c>
      <c r="BQ176" s="33"/>
      <c r="BR176" s="33" t="str">
        <f t="shared" si="207"/>
        <v/>
      </c>
      <c r="BS176" s="33"/>
      <c r="BT176" s="33" t="str">
        <f t="shared" si="208"/>
        <v/>
      </c>
      <c r="BU176" s="33"/>
      <c r="BV176" s="33" t="str">
        <f t="shared" si="209"/>
        <v/>
      </c>
      <c r="BW176" s="33"/>
      <c r="BX176" s="33" t="str">
        <f t="shared" si="210"/>
        <v/>
      </c>
      <c r="BY176" s="33"/>
      <c r="BZ176" s="33" t="str">
        <f t="shared" si="211"/>
        <v/>
      </c>
      <c r="CA176" s="33"/>
      <c r="CB176" s="34" t="str">
        <f t="shared" si="212"/>
        <v/>
      </c>
      <c r="CC176" t="str">
        <f t="shared" si="213"/>
        <v>Atlanta</v>
      </c>
    </row>
    <row r="177" spans="2:81" x14ac:dyDescent="0.2">
      <c r="B177" s="32">
        <f t="shared" si="214"/>
        <v>51</v>
      </c>
      <c r="C177" s="33"/>
      <c r="D177" s="33" t="str">
        <f t="shared" si="174"/>
        <v/>
      </c>
      <c r="E177" s="33"/>
      <c r="F177" s="33" t="str">
        <f t="shared" si="175"/>
        <v/>
      </c>
      <c r="G177" s="33"/>
      <c r="H177" s="33" t="str">
        <f t="shared" si="176"/>
        <v/>
      </c>
      <c r="I177" s="33"/>
      <c r="J177" s="33" t="str">
        <f t="shared" si="177"/>
        <v/>
      </c>
      <c r="K177" s="33"/>
      <c r="L177" s="33" t="str">
        <f t="shared" si="178"/>
        <v/>
      </c>
      <c r="M177" s="33"/>
      <c r="N177" s="33" t="str">
        <f t="shared" si="179"/>
        <v/>
      </c>
      <c r="O177" s="33"/>
      <c r="P177" s="33" t="str">
        <f t="shared" si="180"/>
        <v/>
      </c>
      <c r="Q177" s="33"/>
      <c r="R177" s="33" t="str">
        <f t="shared" si="181"/>
        <v/>
      </c>
      <c r="S177" s="33"/>
      <c r="T177" s="33" t="str">
        <f t="shared" si="182"/>
        <v/>
      </c>
      <c r="U177" s="33"/>
      <c r="V177" s="33" t="str">
        <f t="shared" si="183"/>
        <v/>
      </c>
      <c r="W177" s="33"/>
      <c r="X177" s="33" t="str">
        <f t="shared" si="184"/>
        <v/>
      </c>
      <c r="Y177" s="33"/>
      <c r="Z177" s="33" t="str">
        <f t="shared" si="185"/>
        <v/>
      </c>
      <c r="AA177" s="33"/>
      <c r="AB177" s="33" t="str">
        <f t="shared" si="186"/>
        <v/>
      </c>
      <c r="AC177" s="33"/>
      <c r="AD177" s="33" t="str">
        <f t="shared" si="187"/>
        <v>Vancouver</v>
      </c>
      <c r="AE177" s="33"/>
      <c r="AF177" s="33" t="str">
        <f t="shared" si="188"/>
        <v/>
      </c>
      <c r="AG177" s="33"/>
      <c r="AH177" s="33" t="str">
        <f t="shared" si="189"/>
        <v/>
      </c>
      <c r="AI177" s="33"/>
      <c r="AJ177" s="33" t="str">
        <f t="shared" si="190"/>
        <v/>
      </c>
      <c r="AK177" s="33"/>
      <c r="AL177" s="33" t="str">
        <f t="shared" si="191"/>
        <v/>
      </c>
      <c r="AM177" s="33"/>
      <c r="AN177" s="33" t="str">
        <f t="shared" si="192"/>
        <v/>
      </c>
      <c r="AO177" s="33"/>
      <c r="AP177" s="33" t="str">
        <f t="shared" si="193"/>
        <v/>
      </c>
      <c r="AQ177" s="33"/>
      <c r="AR177" s="33" t="str">
        <f t="shared" si="194"/>
        <v/>
      </c>
      <c r="AS177" s="33"/>
      <c r="AT177" s="33" t="str">
        <f t="shared" si="195"/>
        <v/>
      </c>
      <c r="AU177" s="33"/>
      <c r="AV177" s="33" t="str">
        <f t="shared" si="196"/>
        <v/>
      </c>
      <c r="AW177" s="33"/>
      <c r="AX177" s="33" t="str">
        <f t="shared" si="197"/>
        <v/>
      </c>
      <c r="AY177" s="33"/>
      <c r="AZ177" s="33" t="str">
        <f t="shared" si="198"/>
        <v/>
      </c>
      <c r="BA177" s="33"/>
      <c r="BB177" s="33" t="str">
        <f t="shared" si="199"/>
        <v/>
      </c>
      <c r="BC177" s="33"/>
      <c r="BD177" s="33" t="str">
        <f t="shared" si="200"/>
        <v/>
      </c>
      <c r="BE177" s="33"/>
      <c r="BF177" s="33" t="str">
        <f t="shared" si="201"/>
        <v/>
      </c>
      <c r="BG177" s="33"/>
      <c r="BH177" s="33" t="str">
        <f t="shared" si="202"/>
        <v/>
      </c>
      <c r="BI177" s="33"/>
      <c r="BJ177" s="33" t="str">
        <f t="shared" si="203"/>
        <v/>
      </c>
      <c r="BK177" s="33"/>
      <c r="BL177" s="33" t="str">
        <f t="shared" si="204"/>
        <v/>
      </c>
      <c r="BM177" s="33"/>
      <c r="BN177" s="33" t="str">
        <f t="shared" si="205"/>
        <v/>
      </c>
      <c r="BO177" s="33"/>
      <c r="BP177" s="33" t="str">
        <f t="shared" si="206"/>
        <v/>
      </c>
      <c r="BQ177" s="33"/>
      <c r="BR177" s="33" t="str">
        <f t="shared" si="207"/>
        <v/>
      </c>
      <c r="BS177" s="33"/>
      <c r="BT177" s="33" t="str">
        <f t="shared" si="208"/>
        <v/>
      </c>
      <c r="BU177" s="33"/>
      <c r="BV177" s="33" t="str">
        <f t="shared" si="209"/>
        <v/>
      </c>
      <c r="BW177" s="33"/>
      <c r="BX177" s="33" t="str">
        <f t="shared" si="210"/>
        <v/>
      </c>
      <c r="BY177" s="33"/>
      <c r="BZ177" s="33" t="str">
        <f t="shared" si="211"/>
        <v/>
      </c>
      <c r="CA177" s="33"/>
      <c r="CB177" s="34" t="str">
        <f t="shared" si="212"/>
        <v/>
      </c>
      <c r="CC177" t="str">
        <f t="shared" si="213"/>
        <v>Vancouver</v>
      </c>
    </row>
    <row r="178" spans="2:81" x14ac:dyDescent="0.2">
      <c r="B178" s="32">
        <f t="shared" si="214"/>
        <v>52</v>
      </c>
      <c r="C178" s="33"/>
      <c r="D178" s="33" t="str">
        <f t="shared" si="174"/>
        <v/>
      </c>
      <c r="E178" s="33"/>
      <c r="F178" s="33" t="str">
        <f t="shared" si="175"/>
        <v/>
      </c>
      <c r="G178" s="33"/>
      <c r="H178" s="33" t="str">
        <f t="shared" si="176"/>
        <v/>
      </c>
      <c r="I178" s="33"/>
      <c r="J178" s="33" t="str">
        <f t="shared" si="177"/>
        <v/>
      </c>
      <c r="K178" s="33"/>
      <c r="L178" s="33" t="str">
        <f t="shared" si="178"/>
        <v/>
      </c>
      <c r="M178" s="33"/>
      <c r="N178" s="33" t="str">
        <f t="shared" si="179"/>
        <v/>
      </c>
      <c r="O178" s="33"/>
      <c r="P178" s="33" t="str">
        <f t="shared" si="180"/>
        <v/>
      </c>
      <c r="Q178" s="33"/>
      <c r="R178" s="33" t="str">
        <f t="shared" si="181"/>
        <v/>
      </c>
      <c r="S178" s="33"/>
      <c r="T178" s="33" t="str">
        <f t="shared" si="182"/>
        <v/>
      </c>
      <c r="U178" s="33"/>
      <c r="V178" s="33" t="str">
        <f t="shared" si="183"/>
        <v/>
      </c>
      <c r="W178" s="33"/>
      <c r="X178" s="33" t="str">
        <f t="shared" si="184"/>
        <v/>
      </c>
      <c r="Y178" s="33"/>
      <c r="Z178" s="33" t="str">
        <f t="shared" si="185"/>
        <v/>
      </c>
      <c r="AA178" s="33"/>
      <c r="AB178" s="33" t="str">
        <f t="shared" si="186"/>
        <v/>
      </c>
      <c r="AC178" s="33"/>
      <c r="AD178" s="33" t="str">
        <f t="shared" si="187"/>
        <v>Seattle</v>
      </c>
      <c r="AE178" s="33"/>
      <c r="AF178" s="33" t="str">
        <f t="shared" si="188"/>
        <v/>
      </c>
      <c r="AG178" s="33"/>
      <c r="AH178" s="33" t="str">
        <f t="shared" si="189"/>
        <v/>
      </c>
      <c r="AI178" s="33"/>
      <c r="AJ178" s="33" t="str">
        <f t="shared" si="190"/>
        <v/>
      </c>
      <c r="AK178" s="33"/>
      <c r="AL178" s="33" t="str">
        <f t="shared" si="191"/>
        <v/>
      </c>
      <c r="AM178" s="33"/>
      <c r="AN178" s="33" t="str">
        <f t="shared" si="192"/>
        <v/>
      </c>
      <c r="AO178" s="33"/>
      <c r="AP178" s="33" t="str">
        <f t="shared" si="193"/>
        <v/>
      </c>
      <c r="AQ178" s="33"/>
      <c r="AR178" s="33" t="str">
        <f t="shared" si="194"/>
        <v/>
      </c>
      <c r="AS178" s="33"/>
      <c r="AT178" s="33" t="str">
        <f t="shared" si="195"/>
        <v/>
      </c>
      <c r="AU178" s="33"/>
      <c r="AV178" s="33" t="str">
        <f t="shared" si="196"/>
        <v/>
      </c>
      <c r="AW178" s="33"/>
      <c r="AX178" s="33" t="str">
        <f t="shared" si="197"/>
        <v/>
      </c>
      <c r="AY178" s="33"/>
      <c r="AZ178" s="33" t="str">
        <f t="shared" si="198"/>
        <v/>
      </c>
      <c r="BA178" s="33"/>
      <c r="BB178" s="33" t="str">
        <f t="shared" si="199"/>
        <v/>
      </c>
      <c r="BC178" s="33"/>
      <c r="BD178" s="33" t="str">
        <f t="shared" si="200"/>
        <v/>
      </c>
      <c r="BE178" s="33"/>
      <c r="BF178" s="33" t="str">
        <f t="shared" si="201"/>
        <v/>
      </c>
      <c r="BG178" s="33"/>
      <c r="BH178" s="33" t="str">
        <f t="shared" si="202"/>
        <v/>
      </c>
      <c r="BI178" s="33"/>
      <c r="BJ178" s="33" t="str">
        <f t="shared" si="203"/>
        <v/>
      </c>
      <c r="BK178" s="33"/>
      <c r="BL178" s="33" t="str">
        <f t="shared" si="204"/>
        <v/>
      </c>
      <c r="BM178" s="33"/>
      <c r="BN178" s="33" t="str">
        <f t="shared" si="205"/>
        <v/>
      </c>
      <c r="BO178" s="33"/>
      <c r="BP178" s="33" t="str">
        <f t="shared" si="206"/>
        <v/>
      </c>
      <c r="BQ178" s="33"/>
      <c r="BR178" s="33" t="str">
        <f t="shared" si="207"/>
        <v/>
      </c>
      <c r="BS178" s="33"/>
      <c r="BT178" s="33" t="str">
        <f t="shared" si="208"/>
        <v/>
      </c>
      <c r="BU178" s="33"/>
      <c r="BV178" s="33" t="str">
        <f t="shared" si="209"/>
        <v/>
      </c>
      <c r="BW178" s="33"/>
      <c r="BX178" s="33" t="str">
        <f t="shared" si="210"/>
        <v/>
      </c>
      <c r="BY178" s="33"/>
      <c r="BZ178" s="33" t="str">
        <f t="shared" si="211"/>
        <v/>
      </c>
      <c r="CA178" s="33"/>
      <c r="CB178" s="34" t="str">
        <f t="shared" si="212"/>
        <v/>
      </c>
      <c r="CC178" t="str">
        <f t="shared" si="213"/>
        <v>Seattle</v>
      </c>
    </row>
    <row r="179" spans="2:81" x14ac:dyDescent="0.2">
      <c r="B179" s="32">
        <f t="shared" si="214"/>
        <v>53</v>
      </c>
      <c r="C179" s="33"/>
      <c r="D179" s="33" t="str">
        <f t="shared" si="174"/>
        <v/>
      </c>
      <c r="E179" s="33"/>
      <c r="F179" s="33" t="str">
        <f t="shared" si="175"/>
        <v/>
      </c>
      <c r="G179" s="33"/>
      <c r="H179" s="33" t="str">
        <f t="shared" si="176"/>
        <v/>
      </c>
      <c r="I179" s="33"/>
      <c r="J179" s="33" t="str">
        <f t="shared" si="177"/>
        <v/>
      </c>
      <c r="K179" s="33"/>
      <c r="L179" s="33" t="str">
        <f t="shared" si="178"/>
        <v/>
      </c>
      <c r="M179" s="33"/>
      <c r="N179" s="33" t="str">
        <f t="shared" si="179"/>
        <v/>
      </c>
      <c r="O179" s="33"/>
      <c r="P179" s="33" t="str">
        <f t="shared" si="180"/>
        <v/>
      </c>
      <c r="Q179" s="33"/>
      <c r="R179" s="33" t="str">
        <f t="shared" si="181"/>
        <v/>
      </c>
      <c r="S179" s="33"/>
      <c r="T179" s="33" t="str">
        <f t="shared" si="182"/>
        <v/>
      </c>
      <c r="U179" s="33"/>
      <c r="V179" s="33" t="str">
        <f t="shared" si="183"/>
        <v/>
      </c>
      <c r="W179" s="33"/>
      <c r="X179" s="33" t="str">
        <f t="shared" si="184"/>
        <v/>
      </c>
      <c r="Y179" s="33"/>
      <c r="Z179" s="33" t="str">
        <f t="shared" si="185"/>
        <v/>
      </c>
      <c r="AA179" s="33"/>
      <c r="AB179" s="33" t="str">
        <f t="shared" si="186"/>
        <v/>
      </c>
      <c r="AC179" s="33"/>
      <c r="AD179" s="33" t="str">
        <f t="shared" si="187"/>
        <v>Mexico City</v>
      </c>
      <c r="AE179" s="33"/>
      <c r="AF179" s="33" t="str">
        <f t="shared" si="188"/>
        <v/>
      </c>
      <c r="AG179" s="33"/>
      <c r="AH179" s="33" t="str">
        <f t="shared" si="189"/>
        <v/>
      </c>
      <c r="AI179" s="33"/>
      <c r="AJ179" s="33" t="str">
        <f t="shared" si="190"/>
        <v/>
      </c>
      <c r="AK179" s="33"/>
      <c r="AL179" s="33" t="str">
        <f t="shared" si="191"/>
        <v/>
      </c>
      <c r="AM179" s="33"/>
      <c r="AN179" s="33" t="str">
        <f t="shared" si="192"/>
        <v/>
      </c>
      <c r="AO179" s="33"/>
      <c r="AP179" s="33" t="str">
        <f t="shared" si="193"/>
        <v/>
      </c>
      <c r="AQ179" s="33"/>
      <c r="AR179" s="33" t="str">
        <f t="shared" si="194"/>
        <v/>
      </c>
      <c r="AS179" s="33"/>
      <c r="AT179" s="33" t="str">
        <f t="shared" si="195"/>
        <v/>
      </c>
      <c r="AU179" s="33"/>
      <c r="AV179" s="33" t="str">
        <f t="shared" si="196"/>
        <v/>
      </c>
      <c r="AW179" s="33"/>
      <c r="AX179" s="33" t="str">
        <f t="shared" si="197"/>
        <v/>
      </c>
      <c r="AY179" s="33"/>
      <c r="AZ179" s="33" t="str">
        <f t="shared" si="198"/>
        <v/>
      </c>
      <c r="BA179" s="33"/>
      <c r="BB179" s="33" t="str">
        <f t="shared" si="199"/>
        <v/>
      </c>
      <c r="BC179" s="33"/>
      <c r="BD179" s="33" t="str">
        <f t="shared" si="200"/>
        <v/>
      </c>
      <c r="BE179" s="33"/>
      <c r="BF179" s="33" t="str">
        <f t="shared" si="201"/>
        <v/>
      </c>
      <c r="BG179" s="33"/>
      <c r="BH179" s="33" t="str">
        <f t="shared" si="202"/>
        <v/>
      </c>
      <c r="BI179" s="33"/>
      <c r="BJ179" s="33" t="str">
        <f t="shared" si="203"/>
        <v/>
      </c>
      <c r="BK179" s="33"/>
      <c r="BL179" s="33" t="str">
        <f t="shared" si="204"/>
        <v/>
      </c>
      <c r="BM179" s="33"/>
      <c r="BN179" s="33" t="str">
        <f t="shared" si="205"/>
        <v/>
      </c>
      <c r="BO179" s="33"/>
      <c r="BP179" s="33" t="str">
        <f t="shared" si="206"/>
        <v/>
      </c>
      <c r="BQ179" s="33"/>
      <c r="BR179" s="33" t="str">
        <f t="shared" si="207"/>
        <v/>
      </c>
      <c r="BS179" s="33"/>
      <c r="BT179" s="33" t="str">
        <f t="shared" si="208"/>
        <v/>
      </c>
      <c r="BU179" s="33"/>
      <c r="BV179" s="33" t="str">
        <f t="shared" si="209"/>
        <v/>
      </c>
      <c r="BW179" s="33"/>
      <c r="BX179" s="33" t="str">
        <f t="shared" si="210"/>
        <v/>
      </c>
      <c r="BY179" s="33"/>
      <c r="BZ179" s="33" t="str">
        <f t="shared" si="211"/>
        <v/>
      </c>
      <c r="CA179" s="33"/>
      <c r="CB179" s="34" t="str">
        <f t="shared" si="212"/>
        <v/>
      </c>
      <c r="CC179" t="str">
        <f t="shared" si="213"/>
        <v>Mexico City</v>
      </c>
    </row>
    <row r="180" spans="2:81" x14ac:dyDescent="0.2">
      <c r="B180" s="32">
        <f t="shared" si="214"/>
        <v>54</v>
      </c>
      <c r="C180" s="33"/>
      <c r="D180" s="33" t="str">
        <f t="shared" si="174"/>
        <v/>
      </c>
      <c r="E180" s="33"/>
      <c r="F180" s="33" t="str">
        <f t="shared" si="175"/>
        <v/>
      </c>
      <c r="G180" s="33"/>
      <c r="H180" s="33" t="str">
        <f t="shared" si="176"/>
        <v/>
      </c>
      <c r="I180" s="33"/>
      <c r="J180" s="33" t="str">
        <f t="shared" si="177"/>
        <v/>
      </c>
      <c r="K180" s="33"/>
      <c r="L180" s="33" t="str">
        <f t="shared" si="178"/>
        <v/>
      </c>
      <c r="M180" s="33"/>
      <c r="N180" s="33" t="str">
        <f t="shared" si="179"/>
        <v/>
      </c>
      <c r="O180" s="33"/>
      <c r="P180" s="33" t="str">
        <f t="shared" si="180"/>
        <v/>
      </c>
      <c r="Q180" s="33"/>
      <c r="R180" s="33" t="str">
        <f t="shared" si="181"/>
        <v/>
      </c>
      <c r="S180" s="33"/>
      <c r="T180" s="33" t="str">
        <f t="shared" si="182"/>
        <v/>
      </c>
      <c r="U180" s="33"/>
      <c r="V180" s="33" t="str">
        <f t="shared" si="183"/>
        <v/>
      </c>
      <c r="W180" s="33"/>
      <c r="X180" s="33" t="str">
        <f t="shared" si="184"/>
        <v/>
      </c>
      <c r="Y180" s="33"/>
      <c r="Z180" s="33" t="str">
        <f t="shared" si="185"/>
        <v/>
      </c>
      <c r="AA180" s="33"/>
      <c r="AB180" s="33" t="str">
        <f t="shared" si="186"/>
        <v/>
      </c>
      <c r="AC180" s="33"/>
      <c r="AD180" s="33" t="str">
        <f t="shared" si="187"/>
        <v>Monterrey</v>
      </c>
      <c r="AE180" s="33"/>
      <c r="AF180" s="33" t="str">
        <f t="shared" si="188"/>
        <v/>
      </c>
      <c r="AG180" s="33"/>
      <c r="AH180" s="33" t="str">
        <f t="shared" si="189"/>
        <v/>
      </c>
      <c r="AI180" s="33"/>
      <c r="AJ180" s="33" t="str">
        <f t="shared" si="190"/>
        <v/>
      </c>
      <c r="AK180" s="33"/>
      <c r="AL180" s="33" t="str">
        <f t="shared" si="191"/>
        <v/>
      </c>
      <c r="AM180" s="33"/>
      <c r="AN180" s="33" t="str">
        <f t="shared" si="192"/>
        <v/>
      </c>
      <c r="AO180" s="33"/>
      <c r="AP180" s="33" t="str">
        <f t="shared" si="193"/>
        <v/>
      </c>
      <c r="AQ180" s="33"/>
      <c r="AR180" s="33" t="str">
        <f t="shared" si="194"/>
        <v/>
      </c>
      <c r="AS180" s="33"/>
      <c r="AT180" s="33" t="str">
        <f t="shared" si="195"/>
        <v/>
      </c>
      <c r="AU180" s="33"/>
      <c r="AV180" s="33" t="str">
        <f t="shared" si="196"/>
        <v/>
      </c>
      <c r="AW180" s="33"/>
      <c r="AX180" s="33" t="str">
        <f t="shared" si="197"/>
        <v/>
      </c>
      <c r="AY180" s="33"/>
      <c r="AZ180" s="33" t="str">
        <f t="shared" si="198"/>
        <v/>
      </c>
      <c r="BA180" s="33"/>
      <c r="BB180" s="33" t="str">
        <f t="shared" si="199"/>
        <v/>
      </c>
      <c r="BC180" s="33"/>
      <c r="BD180" s="33" t="str">
        <f t="shared" si="200"/>
        <v/>
      </c>
      <c r="BE180" s="33"/>
      <c r="BF180" s="33" t="str">
        <f t="shared" si="201"/>
        <v/>
      </c>
      <c r="BG180" s="33"/>
      <c r="BH180" s="33" t="str">
        <f t="shared" si="202"/>
        <v/>
      </c>
      <c r="BI180" s="33"/>
      <c r="BJ180" s="33" t="str">
        <f t="shared" si="203"/>
        <v/>
      </c>
      <c r="BK180" s="33"/>
      <c r="BL180" s="33" t="str">
        <f t="shared" si="204"/>
        <v/>
      </c>
      <c r="BM180" s="33"/>
      <c r="BN180" s="33" t="str">
        <f t="shared" si="205"/>
        <v/>
      </c>
      <c r="BO180" s="33"/>
      <c r="BP180" s="33" t="str">
        <f t="shared" si="206"/>
        <v/>
      </c>
      <c r="BQ180" s="33"/>
      <c r="BR180" s="33" t="str">
        <f t="shared" si="207"/>
        <v/>
      </c>
      <c r="BS180" s="33"/>
      <c r="BT180" s="33" t="str">
        <f t="shared" si="208"/>
        <v/>
      </c>
      <c r="BU180" s="33"/>
      <c r="BV180" s="33" t="str">
        <f t="shared" si="209"/>
        <v/>
      </c>
      <c r="BW180" s="33"/>
      <c r="BX180" s="33" t="str">
        <f t="shared" si="210"/>
        <v/>
      </c>
      <c r="BY180" s="33"/>
      <c r="BZ180" s="33" t="str">
        <f t="shared" si="211"/>
        <v/>
      </c>
      <c r="CA180" s="33"/>
      <c r="CB180" s="34" t="str">
        <f t="shared" si="212"/>
        <v/>
      </c>
      <c r="CC180" t="str">
        <f t="shared" si="213"/>
        <v>Monterrey</v>
      </c>
    </row>
    <row r="181" spans="2:81" x14ac:dyDescent="0.2">
      <c r="B181" s="32">
        <f t="shared" si="214"/>
        <v>55</v>
      </c>
      <c r="C181" s="33"/>
      <c r="D181" s="33" t="str">
        <f t="shared" si="174"/>
        <v/>
      </c>
      <c r="E181" s="33"/>
      <c r="F181" s="33" t="str">
        <f t="shared" si="175"/>
        <v/>
      </c>
      <c r="G181" s="33"/>
      <c r="H181" s="33" t="str">
        <f t="shared" si="176"/>
        <v/>
      </c>
      <c r="I181" s="33"/>
      <c r="J181" s="33" t="str">
        <f t="shared" si="177"/>
        <v/>
      </c>
      <c r="K181" s="33"/>
      <c r="L181" s="33" t="str">
        <f t="shared" si="178"/>
        <v/>
      </c>
      <c r="M181" s="33"/>
      <c r="N181" s="33" t="str">
        <f t="shared" si="179"/>
        <v/>
      </c>
      <c r="O181" s="33"/>
      <c r="P181" s="33" t="str">
        <f t="shared" si="180"/>
        <v/>
      </c>
      <c r="Q181" s="33"/>
      <c r="R181" s="33" t="str">
        <f t="shared" si="181"/>
        <v/>
      </c>
      <c r="S181" s="33"/>
      <c r="T181" s="33" t="str">
        <f t="shared" si="182"/>
        <v/>
      </c>
      <c r="U181" s="33"/>
      <c r="V181" s="33" t="str">
        <f t="shared" si="183"/>
        <v/>
      </c>
      <c r="W181" s="33"/>
      <c r="X181" s="33" t="str">
        <f t="shared" si="184"/>
        <v/>
      </c>
      <c r="Y181" s="33"/>
      <c r="Z181" s="33" t="str">
        <f t="shared" si="185"/>
        <v/>
      </c>
      <c r="AA181" s="33"/>
      <c r="AB181" s="33" t="str">
        <f t="shared" si="186"/>
        <v/>
      </c>
      <c r="AC181" s="33"/>
      <c r="AD181" s="33" t="str">
        <f t="shared" si="187"/>
        <v/>
      </c>
      <c r="AE181" s="33"/>
      <c r="AF181" s="33" t="str">
        <f t="shared" si="188"/>
        <v>Philadephia</v>
      </c>
      <c r="AG181" s="33"/>
      <c r="AH181" s="33" t="str">
        <f t="shared" si="189"/>
        <v/>
      </c>
      <c r="AI181" s="33"/>
      <c r="AJ181" s="33" t="str">
        <f t="shared" si="190"/>
        <v/>
      </c>
      <c r="AK181" s="33"/>
      <c r="AL181" s="33" t="str">
        <f t="shared" si="191"/>
        <v/>
      </c>
      <c r="AM181" s="33"/>
      <c r="AN181" s="33" t="str">
        <f t="shared" si="192"/>
        <v/>
      </c>
      <c r="AO181" s="33"/>
      <c r="AP181" s="33" t="str">
        <f t="shared" si="193"/>
        <v/>
      </c>
      <c r="AQ181" s="33"/>
      <c r="AR181" s="33" t="str">
        <f t="shared" si="194"/>
        <v/>
      </c>
      <c r="AS181" s="33"/>
      <c r="AT181" s="33" t="str">
        <f t="shared" si="195"/>
        <v/>
      </c>
      <c r="AU181" s="33"/>
      <c r="AV181" s="33" t="str">
        <f t="shared" si="196"/>
        <v/>
      </c>
      <c r="AW181" s="33"/>
      <c r="AX181" s="33" t="str">
        <f t="shared" si="197"/>
        <v/>
      </c>
      <c r="AY181" s="33"/>
      <c r="AZ181" s="33" t="str">
        <f t="shared" si="198"/>
        <v/>
      </c>
      <c r="BA181" s="33"/>
      <c r="BB181" s="33" t="str">
        <f t="shared" si="199"/>
        <v/>
      </c>
      <c r="BC181" s="33"/>
      <c r="BD181" s="33" t="str">
        <f t="shared" si="200"/>
        <v/>
      </c>
      <c r="BE181" s="33"/>
      <c r="BF181" s="33" t="str">
        <f t="shared" si="201"/>
        <v/>
      </c>
      <c r="BG181" s="33"/>
      <c r="BH181" s="33" t="str">
        <f t="shared" si="202"/>
        <v/>
      </c>
      <c r="BI181" s="33"/>
      <c r="BJ181" s="33" t="str">
        <f t="shared" si="203"/>
        <v/>
      </c>
      <c r="BK181" s="33"/>
      <c r="BL181" s="33" t="str">
        <f t="shared" si="204"/>
        <v/>
      </c>
      <c r="BM181" s="33"/>
      <c r="BN181" s="33" t="str">
        <f t="shared" si="205"/>
        <v/>
      </c>
      <c r="BO181" s="33"/>
      <c r="BP181" s="33" t="str">
        <f t="shared" si="206"/>
        <v/>
      </c>
      <c r="BQ181" s="33"/>
      <c r="BR181" s="33" t="str">
        <f t="shared" si="207"/>
        <v/>
      </c>
      <c r="BS181" s="33"/>
      <c r="BT181" s="33" t="str">
        <f t="shared" si="208"/>
        <v/>
      </c>
      <c r="BU181" s="33"/>
      <c r="BV181" s="33" t="str">
        <f t="shared" si="209"/>
        <v/>
      </c>
      <c r="BW181" s="33"/>
      <c r="BX181" s="33" t="str">
        <f t="shared" si="210"/>
        <v/>
      </c>
      <c r="BY181" s="33"/>
      <c r="BZ181" s="33" t="str">
        <f t="shared" si="211"/>
        <v/>
      </c>
      <c r="CA181" s="33"/>
      <c r="CB181" s="34" t="str">
        <f t="shared" si="212"/>
        <v/>
      </c>
      <c r="CC181" t="str">
        <f t="shared" si="213"/>
        <v>Philadephia</v>
      </c>
    </row>
    <row r="182" spans="2:81" x14ac:dyDescent="0.2">
      <c r="B182" s="32">
        <f t="shared" si="214"/>
        <v>56</v>
      </c>
      <c r="C182" s="33"/>
      <c r="D182" s="33" t="str">
        <f t="shared" si="174"/>
        <v/>
      </c>
      <c r="E182" s="33"/>
      <c r="F182" s="33" t="str">
        <f t="shared" si="175"/>
        <v/>
      </c>
      <c r="G182" s="33"/>
      <c r="H182" s="33" t="str">
        <f t="shared" si="176"/>
        <v/>
      </c>
      <c r="I182" s="33"/>
      <c r="J182" s="33" t="str">
        <f t="shared" si="177"/>
        <v/>
      </c>
      <c r="K182" s="33"/>
      <c r="L182" s="33" t="str">
        <f t="shared" si="178"/>
        <v/>
      </c>
      <c r="M182" s="33"/>
      <c r="N182" s="33" t="str">
        <f t="shared" si="179"/>
        <v/>
      </c>
      <c r="O182" s="33"/>
      <c r="P182" s="33" t="str">
        <f t="shared" si="180"/>
        <v/>
      </c>
      <c r="Q182" s="33"/>
      <c r="R182" s="33" t="str">
        <f t="shared" si="181"/>
        <v/>
      </c>
      <c r="S182" s="33"/>
      <c r="T182" s="33" t="str">
        <f t="shared" si="182"/>
        <v/>
      </c>
      <c r="U182" s="33"/>
      <c r="V182" s="33" t="str">
        <f t="shared" si="183"/>
        <v/>
      </c>
      <c r="W182" s="33"/>
      <c r="X182" s="33" t="str">
        <f t="shared" si="184"/>
        <v/>
      </c>
      <c r="Y182" s="33"/>
      <c r="Z182" s="33" t="str">
        <f t="shared" si="185"/>
        <v/>
      </c>
      <c r="AA182" s="33"/>
      <c r="AB182" s="33" t="str">
        <f t="shared" si="186"/>
        <v/>
      </c>
      <c r="AC182" s="33"/>
      <c r="AD182" s="33" t="str">
        <f t="shared" si="187"/>
        <v/>
      </c>
      <c r="AE182" s="33"/>
      <c r="AF182" s="33" t="str">
        <f t="shared" si="188"/>
        <v>New York New Jersey</v>
      </c>
      <c r="AG182" s="33"/>
      <c r="AH182" s="33" t="str">
        <f t="shared" si="189"/>
        <v/>
      </c>
      <c r="AI182" s="33"/>
      <c r="AJ182" s="33" t="str">
        <f t="shared" si="190"/>
        <v/>
      </c>
      <c r="AK182" s="33"/>
      <c r="AL182" s="33" t="str">
        <f t="shared" si="191"/>
        <v/>
      </c>
      <c r="AM182" s="33"/>
      <c r="AN182" s="33" t="str">
        <f t="shared" si="192"/>
        <v/>
      </c>
      <c r="AO182" s="33"/>
      <c r="AP182" s="33" t="str">
        <f t="shared" si="193"/>
        <v/>
      </c>
      <c r="AQ182" s="33"/>
      <c r="AR182" s="33" t="str">
        <f t="shared" si="194"/>
        <v/>
      </c>
      <c r="AS182" s="33"/>
      <c r="AT182" s="33" t="str">
        <f t="shared" si="195"/>
        <v/>
      </c>
      <c r="AU182" s="33"/>
      <c r="AV182" s="33" t="str">
        <f t="shared" si="196"/>
        <v/>
      </c>
      <c r="AW182" s="33"/>
      <c r="AX182" s="33" t="str">
        <f t="shared" si="197"/>
        <v/>
      </c>
      <c r="AY182" s="33"/>
      <c r="AZ182" s="33" t="str">
        <f t="shared" si="198"/>
        <v/>
      </c>
      <c r="BA182" s="33"/>
      <c r="BB182" s="33" t="str">
        <f t="shared" si="199"/>
        <v/>
      </c>
      <c r="BC182" s="33"/>
      <c r="BD182" s="33" t="str">
        <f t="shared" si="200"/>
        <v/>
      </c>
      <c r="BE182" s="33"/>
      <c r="BF182" s="33" t="str">
        <f t="shared" si="201"/>
        <v/>
      </c>
      <c r="BG182" s="33"/>
      <c r="BH182" s="33" t="str">
        <f t="shared" si="202"/>
        <v/>
      </c>
      <c r="BI182" s="33"/>
      <c r="BJ182" s="33" t="str">
        <f t="shared" si="203"/>
        <v/>
      </c>
      <c r="BK182" s="33"/>
      <c r="BL182" s="33" t="str">
        <f t="shared" si="204"/>
        <v/>
      </c>
      <c r="BM182" s="33"/>
      <c r="BN182" s="33" t="str">
        <f t="shared" si="205"/>
        <v/>
      </c>
      <c r="BO182" s="33"/>
      <c r="BP182" s="33" t="str">
        <f t="shared" si="206"/>
        <v/>
      </c>
      <c r="BQ182" s="33"/>
      <c r="BR182" s="33" t="str">
        <f t="shared" si="207"/>
        <v/>
      </c>
      <c r="BS182" s="33"/>
      <c r="BT182" s="33" t="str">
        <f t="shared" si="208"/>
        <v/>
      </c>
      <c r="BU182" s="33"/>
      <c r="BV182" s="33" t="str">
        <f t="shared" si="209"/>
        <v/>
      </c>
      <c r="BW182" s="33"/>
      <c r="BX182" s="33" t="str">
        <f t="shared" si="210"/>
        <v/>
      </c>
      <c r="BY182" s="33"/>
      <c r="BZ182" s="33" t="str">
        <f t="shared" si="211"/>
        <v/>
      </c>
      <c r="CA182" s="33"/>
      <c r="CB182" s="34" t="str">
        <f t="shared" si="212"/>
        <v/>
      </c>
      <c r="CC182" t="str">
        <f t="shared" si="213"/>
        <v>New York New Jersey</v>
      </c>
    </row>
    <row r="183" spans="2:81" x14ac:dyDescent="0.2">
      <c r="B183" s="32">
        <f t="shared" si="214"/>
        <v>57</v>
      </c>
      <c r="C183" s="33"/>
      <c r="D183" s="33" t="str">
        <f t="shared" si="174"/>
        <v/>
      </c>
      <c r="E183" s="33"/>
      <c r="F183" s="33" t="str">
        <f t="shared" si="175"/>
        <v/>
      </c>
      <c r="G183" s="33"/>
      <c r="H183" s="33" t="str">
        <f t="shared" si="176"/>
        <v/>
      </c>
      <c r="I183" s="33"/>
      <c r="J183" s="33" t="str">
        <f t="shared" si="177"/>
        <v/>
      </c>
      <c r="K183" s="33"/>
      <c r="L183" s="33" t="str">
        <f t="shared" si="178"/>
        <v/>
      </c>
      <c r="M183" s="33"/>
      <c r="N183" s="33" t="str">
        <f t="shared" si="179"/>
        <v/>
      </c>
      <c r="O183" s="33"/>
      <c r="P183" s="33" t="str">
        <f t="shared" si="180"/>
        <v/>
      </c>
      <c r="Q183" s="33"/>
      <c r="R183" s="33" t="str">
        <f t="shared" si="181"/>
        <v/>
      </c>
      <c r="S183" s="33"/>
      <c r="T183" s="33" t="str">
        <f t="shared" si="182"/>
        <v/>
      </c>
      <c r="U183" s="33"/>
      <c r="V183" s="33" t="str">
        <f t="shared" si="183"/>
        <v/>
      </c>
      <c r="W183" s="33"/>
      <c r="X183" s="33" t="str">
        <f t="shared" si="184"/>
        <v/>
      </c>
      <c r="Y183" s="33"/>
      <c r="Z183" s="33" t="str">
        <f t="shared" si="185"/>
        <v/>
      </c>
      <c r="AA183" s="33"/>
      <c r="AB183" s="33" t="str">
        <f t="shared" si="186"/>
        <v/>
      </c>
      <c r="AC183" s="33"/>
      <c r="AD183" s="33" t="str">
        <f t="shared" si="187"/>
        <v/>
      </c>
      <c r="AE183" s="33"/>
      <c r="AF183" s="33" t="str">
        <f t="shared" si="188"/>
        <v>Dallas</v>
      </c>
      <c r="AG183" s="33"/>
      <c r="AH183" s="33" t="str">
        <f t="shared" si="189"/>
        <v/>
      </c>
      <c r="AI183" s="33"/>
      <c r="AJ183" s="33" t="str">
        <f t="shared" si="190"/>
        <v/>
      </c>
      <c r="AK183" s="33"/>
      <c r="AL183" s="33" t="str">
        <f t="shared" si="191"/>
        <v/>
      </c>
      <c r="AM183" s="33"/>
      <c r="AN183" s="33" t="str">
        <f t="shared" si="192"/>
        <v/>
      </c>
      <c r="AO183" s="33"/>
      <c r="AP183" s="33" t="str">
        <f t="shared" si="193"/>
        <v/>
      </c>
      <c r="AQ183" s="33"/>
      <c r="AR183" s="33" t="str">
        <f t="shared" si="194"/>
        <v/>
      </c>
      <c r="AS183" s="33"/>
      <c r="AT183" s="33" t="str">
        <f t="shared" si="195"/>
        <v/>
      </c>
      <c r="AU183" s="33"/>
      <c r="AV183" s="33" t="str">
        <f t="shared" si="196"/>
        <v/>
      </c>
      <c r="AW183" s="33"/>
      <c r="AX183" s="33" t="str">
        <f t="shared" si="197"/>
        <v/>
      </c>
      <c r="AY183" s="33"/>
      <c r="AZ183" s="33" t="str">
        <f t="shared" si="198"/>
        <v/>
      </c>
      <c r="BA183" s="33"/>
      <c r="BB183" s="33" t="str">
        <f t="shared" si="199"/>
        <v/>
      </c>
      <c r="BC183" s="33"/>
      <c r="BD183" s="33" t="str">
        <f t="shared" si="200"/>
        <v/>
      </c>
      <c r="BE183" s="33"/>
      <c r="BF183" s="33" t="str">
        <f t="shared" si="201"/>
        <v/>
      </c>
      <c r="BG183" s="33"/>
      <c r="BH183" s="33" t="str">
        <f t="shared" si="202"/>
        <v/>
      </c>
      <c r="BI183" s="33"/>
      <c r="BJ183" s="33" t="str">
        <f t="shared" si="203"/>
        <v/>
      </c>
      <c r="BK183" s="33"/>
      <c r="BL183" s="33" t="str">
        <f t="shared" si="204"/>
        <v/>
      </c>
      <c r="BM183" s="33"/>
      <c r="BN183" s="33" t="str">
        <f t="shared" si="205"/>
        <v/>
      </c>
      <c r="BO183" s="33"/>
      <c r="BP183" s="33" t="str">
        <f t="shared" si="206"/>
        <v/>
      </c>
      <c r="BQ183" s="33"/>
      <c r="BR183" s="33" t="str">
        <f t="shared" si="207"/>
        <v/>
      </c>
      <c r="BS183" s="33"/>
      <c r="BT183" s="33" t="str">
        <f t="shared" si="208"/>
        <v/>
      </c>
      <c r="BU183" s="33"/>
      <c r="BV183" s="33" t="str">
        <f t="shared" si="209"/>
        <v/>
      </c>
      <c r="BW183" s="33"/>
      <c r="BX183" s="33" t="str">
        <f t="shared" si="210"/>
        <v/>
      </c>
      <c r="BY183" s="33"/>
      <c r="BZ183" s="33" t="str">
        <f t="shared" si="211"/>
        <v/>
      </c>
      <c r="CA183" s="33"/>
      <c r="CB183" s="34" t="str">
        <f t="shared" si="212"/>
        <v/>
      </c>
      <c r="CC183" t="str">
        <f t="shared" si="213"/>
        <v>Dallas</v>
      </c>
    </row>
    <row r="184" spans="2:81" x14ac:dyDescent="0.2">
      <c r="B184" s="32">
        <f t="shared" si="214"/>
        <v>58</v>
      </c>
      <c r="C184" s="33"/>
      <c r="D184" s="33" t="str">
        <f t="shared" si="174"/>
        <v/>
      </c>
      <c r="E184" s="33"/>
      <c r="F184" s="33" t="str">
        <f t="shared" si="175"/>
        <v/>
      </c>
      <c r="G184" s="33"/>
      <c r="H184" s="33" t="str">
        <f t="shared" si="176"/>
        <v/>
      </c>
      <c r="I184" s="33"/>
      <c r="J184" s="33" t="str">
        <f t="shared" si="177"/>
        <v/>
      </c>
      <c r="K184" s="33"/>
      <c r="L184" s="33" t="str">
        <f t="shared" si="178"/>
        <v/>
      </c>
      <c r="M184" s="33"/>
      <c r="N184" s="33" t="str">
        <f t="shared" si="179"/>
        <v/>
      </c>
      <c r="O184" s="33"/>
      <c r="P184" s="33" t="str">
        <f t="shared" si="180"/>
        <v/>
      </c>
      <c r="Q184" s="33"/>
      <c r="R184" s="33" t="str">
        <f t="shared" si="181"/>
        <v/>
      </c>
      <c r="S184" s="33"/>
      <c r="T184" s="33" t="str">
        <f t="shared" si="182"/>
        <v/>
      </c>
      <c r="U184" s="33"/>
      <c r="V184" s="33" t="str">
        <f t="shared" si="183"/>
        <v/>
      </c>
      <c r="W184" s="33"/>
      <c r="X184" s="33" t="str">
        <f t="shared" si="184"/>
        <v/>
      </c>
      <c r="Y184" s="33"/>
      <c r="Z184" s="33" t="str">
        <f t="shared" si="185"/>
        <v/>
      </c>
      <c r="AA184" s="33"/>
      <c r="AB184" s="33" t="str">
        <f t="shared" si="186"/>
        <v/>
      </c>
      <c r="AC184" s="33"/>
      <c r="AD184" s="33" t="str">
        <f t="shared" si="187"/>
        <v/>
      </c>
      <c r="AE184" s="33"/>
      <c r="AF184" s="33" t="str">
        <f t="shared" si="188"/>
        <v>Kansas City</v>
      </c>
      <c r="AG184" s="33"/>
      <c r="AH184" s="33" t="str">
        <f t="shared" si="189"/>
        <v/>
      </c>
      <c r="AI184" s="33"/>
      <c r="AJ184" s="33" t="str">
        <f t="shared" si="190"/>
        <v/>
      </c>
      <c r="AK184" s="33"/>
      <c r="AL184" s="33" t="str">
        <f t="shared" si="191"/>
        <v/>
      </c>
      <c r="AM184" s="33"/>
      <c r="AN184" s="33" t="str">
        <f t="shared" si="192"/>
        <v/>
      </c>
      <c r="AO184" s="33"/>
      <c r="AP184" s="33" t="str">
        <f t="shared" si="193"/>
        <v/>
      </c>
      <c r="AQ184" s="33"/>
      <c r="AR184" s="33" t="str">
        <f t="shared" si="194"/>
        <v/>
      </c>
      <c r="AS184" s="33"/>
      <c r="AT184" s="33" t="str">
        <f t="shared" si="195"/>
        <v/>
      </c>
      <c r="AU184" s="33"/>
      <c r="AV184" s="33" t="str">
        <f t="shared" si="196"/>
        <v/>
      </c>
      <c r="AW184" s="33"/>
      <c r="AX184" s="33" t="str">
        <f t="shared" si="197"/>
        <v/>
      </c>
      <c r="AY184" s="33"/>
      <c r="AZ184" s="33" t="str">
        <f t="shared" si="198"/>
        <v/>
      </c>
      <c r="BA184" s="33"/>
      <c r="BB184" s="33" t="str">
        <f t="shared" si="199"/>
        <v/>
      </c>
      <c r="BC184" s="33"/>
      <c r="BD184" s="33" t="str">
        <f t="shared" si="200"/>
        <v/>
      </c>
      <c r="BE184" s="33"/>
      <c r="BF184" s="33" t="str">
        <f t="shared" si="201"/>
        <v/>
      </c>
      <c r="BG184" s="33"/>
      <c r="BH184" s="33" t="str">
        <f t="shared" si="202"/>
        <v/>
      </c>
      <c r="BI184" s="33"/>
      <c r="BJ184" s="33" t="str">
        <f t="shared" si="203"/>
        <v/>
      </c>
      <c r="BK184" s="33"/>
      <c r="BL184" s="33" t="str">
        <f t="shared" si="204"/>
        <v/>
      </c>
      <c r="BM184" s="33"/>
      <c r="BN184" s="33" t="str">
        <f t="shared" si="205"/>
        <v/>
      </c>
      <c r="BO184" s="33"/>
      <c r="BP184" s="33" t="str">
        <f t="shared" si="206"/>
        <v/>
      </c>
      <c r="BQ184" s="33"/>
      <c r="BR184" s="33" t="str">
        <f t="shared" si="207"/>
        <v/>
      </c>
      <c r="BS184" s="33"/>
      <c r="BT184" s="33" t="str">
        <f t="shared" si="208"/>
        <v/>
      </c>
      <c r="BU184" s="33"/>
      <c r="BV184" s="33" t="str">
        <f t="shared" si="209"/>
        <v/>
      </c>
      <c r="BW184" s="33"/>
      <c r="BX184" s="33" t="str">
        <f t="shared" si="210"/>
        <v/>
      </c>
      <c r="BY184" s="33"/>
      <c r="BZ184" s="33" t="str">
        <f t="shared" si="211"/>
        <v/>
      </c>
      <c r="CA184" s="33"/>
      <c r="CB184" s="34" t="str">
        <f t="shared" si="212"/>
        <v/>
      </c>
      <c r="CC184" t="str">
        <f t="shared" si="213"/>
        <v>Kansas City</v>
      </c>
    </row>
    <row r="185" spans="2:81" x14ac:dyDescent="0.2">
      <c r="B185" s="32">
        <f t="shared" si="214"/>
        <v>59</v>
      </c>
      <c r="C185" s="33"/>
      <c r="D185" s="33" t="str">
        <f t="shared" si="174"/>
        <v/>
      </c>
      <c r="E185" s="33"/>
      <c r="F185" s="33" t="str">
        <f t="shared" si="175"/>
        <v/>
      </c>
      <c r="G185" s="33"/>
      <c r="H185" s="33" t="str">
        <f t="shared" si="176"/>
        <v/>
      </c>
      <c r="I185" s="33"/>
      <c r="J185" s="33" t="str">
        <f t="shared" si="177"/>
        <v/>
      </c>
      <c r="K185" s="33"/>
      <c r="L185" s="33" t="str">
        <f t="shared" si="178"/>
        <v/>
      </c>
      <c r="M185" s="33"/>
      <c r="N185" s="33" t="str">
        <f t="shared" si="179"/>
        <v/>
      </c>
      <c r="O185" s="33"/>
      <c r="P185" s="33" t="str">
        <f t="shared" si="180"/>
        <v/>
      </c>
      <c r="Q185" s="33"/>
      <c r="R185" s="33" t="str">
        <f t="shared" si="181"/>
        <v/>
      </c>
      <c r="S185" s="33"/>
      <c r="T185" s="33" t="str">
        <f t="shared" si="182"/>
        <v/>
      </c>
      <c r="U185" s="33"/>
      <c r="V185" s="33" t="str">
        <f t="shared" si="183"/>
        <v/>
      </c>
      <c r="W185" s="33"/>
      <c r="X185" s="33" t="str">
        <f t="shared" si="184"/>
        <v/>
      </c>
      <c r="Y185" s="33"/>
      <c r="Z185" s="33" t="str">
        <f t="shared" si="185"/>
        <v/>
      </c>
      <c r="AA185" s="33"/>
      <c r="AB185" s="33" t="str">
        <f t="shared" si="186"/>
        <v/>
      </c>
      <c r="AC185" s="33"/>
      <c r="AD185" s="33" t="str">
        <f t="shared" si="187"/>
        <v/>
      </c>
      <c r="AE185" s="33"/>
      <c r="AF185" s="33" t="str">
        <f t="shared" si="188"/>
        <v>Los Angeles</v>
      </c>
      <c r="AG185" s="33"/>
      <c r="AH185" s="33" t="str">
        <f t="shared" si="189"/>
        <v/>
      </c>
      <c r="AI185" s="33"/>
      <c r="AJ185" s="33" t="str">
        <f t="shared" si="190"/>
        <v/>
      </c>
      <c r="AK185" s="33"/>
      <c r="AL185" s="33" t="str">
        <f t="shared" si="191"/>
        <v/>
      </c>
      <c r="AM185" s="33"/>
      <c r="AN185" s="33" t="str">
        <f t="shared" si="192"/>
        <v/>
      </c>
      <c r="AO185" s="33"/>
      <c r="AP185" s="33" t="str">
        <f t="shared" si="193"/>
        <v/>
      </c>
      <c r="AQ185" s="33"/>
      <c r="AR185" s="33" t="str">
        <f t="shared" si="194"/>
        <v/>
      </c>
      <c r="AS185" s="33"/>
      <c r="AT185" s="33" t="str">
        <f t="shared" si="195"/>
        <v/>
      </c>
      <c r="AU185" s="33"/>
      <c r="AV185" s="33" t="str">
        <f t="shared" si="196"/>
        <v/>
      </c>
      <c r="AW185" s="33"/>
      <c r="AX185" s="33" t="str">
        <f t="shared" si="197"/>
        <v/>
      </c>
      <c r="AY185" s="33"/>
      <c r="AZ185" s="33" t="str">
        <f t="shared" si="198"/>
        <v/>
      </c>
      <c r="BA185" s="33"/>
      <c r="BB185" s="33" t="str">
        <f t="shared" si="199"/>
        <v/>
      </c>
      <c r="BC185" s="33"/>
      <c r="BD185" s="33" t="str">
        <f t="shared" si="200"/>
        <v/>
      </c>
      <c r="BE185" s="33"/>
      <c r="BF185" s="33" t="str">
        <f t="shared" si="201"/>
        <v/>
      </c>
      <c r="BG185" s="33"/>
      <c r="BH185" s="33" t="str">
        <f t="shared" si="202"/>
        <v/>
      </c>
      <c r="BI185" s="33"/>
      <c r="BJ185" s="33" t="str">
        <f t="shared" si="203"/>
        <v/>
      </c>
      <c r="BK185" s="33"/>
      <c r="BL185" s="33" t="str">
        <f t="shared" si="204"/>
        <v/>
      </c>
      <c r="BM185" s="33"/>
      <c r="BN185" s="33" t="str">
        <f t="shared" si="205"/>
        <v/>
      </c>
      <c r="BO185" s="33"/>
      <c r="BP185" s="33" t="str">
        <f t="shared" si="206"/>
        <v/>
      </c>
      <c r="BQ185" s="33"/>
      <c r="BR185" s="33" t="str">
        <f t="shared" si="207"/>
        <v/>
      </c>
      <c r="BS185" s="33"/>
      <c r="BT185" s="33" t="str">
        <f t="shared" si="208"/>
        <v/>
      </c>
      <c r="BU185" s="33"/>
      <c r="BV185" s="33" t="str">
        <f t="shared" si="209"/>
        <v/>
      </c>
      <c r="BW185" s="33"/>
      <c r="BX185" s="33" t="str">
        <f t="shared" si="210"/>
        <v/>
      </c>
      <c r="BY185" s="33"/>
      <c r="BZ185" s="33" t="str">
        <f t="shared" si="211"/>
        <v/>
      </c>
      <c r="CA185" s="33"/>
      <c r="CB185" s="34" t="str">
        <f t="shared" si="212"/>
        <v/>
      </c>
      <c r="CC185" t="str">
        <f t="shared" si="213"/>
        <v>Los Angeles</v>
      </c>
    </row>
    <row r="186" spans="2:81" x14ac:dyDescent="0.2">
      <c r="B186" s="32">
        <f t="shared" si="214"/>
        <v>60</v>
      </c>
      <c r="C186" s="33"/>
      <c r="D186" s="33" t="str">
        <f t="shared" si="174"/>
        <v/>
      </c>
      <c r="E186" s="33"/>
      <c r="F186" s="33" t="str">
        <f t="shared" si="175"/>
        <v/>
      </c>
      <c r="G186" s="33"/>
      <c r="H186" s="33" t="str">
        <f t="shared" si="176"/>
        <v/>
      </c>
      <c r="I186" s="33"/>
      <c r="J186" s="33" t="str">
        <f t="shared" si="177"/>
        <v/>
      </c>
      <c r="K186" s="33"/>
      <c r="L186" s="33" t="str">
        <f t="shared" si="178"/>
        <v/>
      </c>
      <c r="M186" s="33"/>
      <c r="N186" s="33" t="str">
        <f t="shared" si="179"/>
        <v/>
      </c>
      <c r="O186" s="33"/>
      <c r="P186" s="33" t="str">
        <f t="shared" si="180"/>
        <v/>
      </c>
      <c r="Q186" s="33"/>
      <c r="R186" s="33" t="str">
        <f t="shared" si="181"/>
        <v/>
      </c>
      <c r="S186" s="33"/>
      <c r="T186" s="33" t="str">
        <f t="shared" si="182"/>
        <v/>
      </c>
      <c r="U186" s="33"/>
      <c r="V186" s="33" t="str">
        <f t="shared" si="183"/>
        <v/>
      </c>
      <c r="W186" s="33"/>
      <c r="X186" s="33" t="str">
        <f t="shared" si="184"/>
        <v/>
      </c>
      <c r="Y186" s="33"/>
      <c r="Z186" s="33" t="str">
        <f t="shared" si="185"/>
        <v/>
      </c>
      <c r="AA186" s="33"/>
      <c r="AB186" s="33" t="str">
        <f t="shared" si="186"/>
        <v/>
      </c>
      <c r="AC186" s="33"/>
      <c r="AD186" s="33" t="str">
        <f t="shared" si="187"/>
        <v/>
      </c>
      <c r="AE186" s="33"/>
      <c r="AF186" s="33" t="str">
        <f t="shared" si="188"/>
        <v>San Francisco Bay Area</v>
      </c>
      <c r="AG186" s="33"/>
      <c r="AH186" s="33" t="str">
        <f t="shared" si="189"/>
        <v/>
      </c>
      <c r="AI186" s="33"/>
      <c r="AJ186" s="33" t="str">
        <f t="shared" si="190"/>
        <v/>
      </c>
      <c r="AK186" s="33"/>
      <c r="AL186" s="33" t="str">
        <f t="shared" si="191"/>
        <v/>
      </c>
      <c r="AM186" s="33"/>
      <c r="AN186" s="33" t="str">
        <f t="shared" si="192"/>
        <v/>
      </c>
      <c r="AO186" s="33"/>
      <c r="AP186" s="33" t="str">
        <f t="shared" si="193"/>
        <v/>
      </c>
      <c r="AQ186" s="33"/>
      <c r="AR186" s="33" t="str">
        <f t="shared" si="194"/>
        <v/>
      </c>
      <c r="AS186" s="33"/>
      <c r="AT186" s="33" t="str">
        <f t="shared" si="195"/>
        <v/>
      </c>
      <c r="AU186" s="33"/>
      <c r="AV186" s="33" t="str">
        <f t="shared" si="196"/>
        <v/>
      </c>
      <c r="AW186" s="33"/>
      <c r="AX186" s="33" t="str">
        <f t="shared" si="197"/>
        <v/>
      </c>
      <c r="AY186" s="33"/>
      <c r="AZ186" s="33" t="str">
        <f t="shared" si="198"/>
        <v/>
      </c>
      <c r="BA186" s="33"/>
      <c r="BB186" s="33" t="str">
        <f t="shared" si="199"/>
        <v/>
      </c>
      <c r="BC186" s="33"/>
      <c r="BD186" s="33" t="str">
        <f t="shared" si="200"/>
        <v/>
      </c>
      <c r="BE186" s="33"/>
      <c r="BF186" s="33" t="str">
        <f t="shared" si="201"/>
        <v/>
      </c>
      <c r="BG186" s="33"/>
      <c r="BH186" s="33" t="str">
        <f t="shared" si="202"/>
        <v/>
      </c>
      <c r="BI186" s="33"/>
      <c r="BJ186" s="33" t="str">
        <f t="shared" si="203"/>
        <v/>
      </c>
      <c r="BK186" s="33"/>
      <c r="BL186" s="33" t="str">
        <f t="shared" si="204"/>
        <v/>
      </c>
      <c r="BM186" s="33"/>
      <c r="BN186" s="33" t="str">
        <f t="shared" si="205"/>
        <v/>
      </c>
      <c r="BO186" s="33"/>
      <c r="BP186" s="33" t="str">
        <f t="shared" si="206"/>
        <v/>
      </c>
      <c r="BQ186" s="33"/>
      <c r="BR186" s="33" t="str">
        <f t="shared" si="207"/>
        <v/>
      </c>
      <c r="BS186" s="33"/>
      <c r="BT186" s="33" t="str">
        <f t="shared" si="208"/>
        <v/>
      </c>
      <c r="BU186" s="33"/>
      <c r="BV186" s="33" t="str">
        <f t="shared" si="209"/>
        <v/>
      </c>
      <c r="BW186" s="33"/>
      <c r="BX186" s="33" t="str">
        <f t="shared" si="210"/>
        <v/>
      </c>
      <c r="BY186" s="33"/>
      <c r="BZ186" s="33" t="str">
        <f t="shared" si="211"/>
        <v/>
      </c>
      <c r="CA186" s="33"/>
      <c r="CB186" s="34" t="str">
        <f t="shared" si="212"/>
        <v/>
      </c>
      <c r="CC186" t="str">
        <f t="shared" si="213"/>
        <v>San Francisco Bay Area</v>
      </c>
    </row>
    <row r="187" spans="2:81" x14ac:dyDescent="0.2">
      <c r="B187" s="32">
        <f t="shared" si="214"/>
        <v>61</v>
      </c>
      <c r="C187" s="33"/>
      <c r="D187" s="33" t="str">
        <f t="shared" si="174"/>
        <v/>
      </c>
      <c r="E187" s="33"/>
      <c r="F187" s="33" t="str">
        <f t="shared" si="175"/>
        <v/>
      </c>
      <c r="G187" s="33"/>
      <c r="H187" s="33" t="str">
        <f t="shared" si="176"/>
        <v/>
      </c>
      <c r="I187" s="33"/>
      <c r="J187" s="33" t="str">
        <f t="shared" si="177"/>
        <v/>
      </c>
      <c r="K187" s="33"/>
      <c r="L187" s="33" t="str">
        <f t="shared" si="178"/>
        <v/>
      </c>
      <c r="M187" s="33"/>
      <c r="N187" s="33" t="str">
        <f t="shared" si="179"/>
        <v/>
      </c>
      <c r="O187" s="33"/>
      <c r="P187" s="33" t="str">
        <f t="shared" si="180"/>
        <v/>
      </c>
      <c r="Q187" s="33"/>
      <c r="R187" s="33" t="str">
        <f t="shared" si="181"/>
        <v/>
      </c>
      <c r="S187" s="33"/>
      <c r="T187" s="33" t="str">
        <f t="shared" si="182"/>
        <v/>
      </c>
      <c r="U187" s="33"/>
      <c r="V187" s="33" t="str">
        <f t="shared" si="183"/>
        <v/>
      </c>
      <c r="W187" s="33"/>
      <c r="X187" s="33" t="str">
        <f t="shared" si="184"/>
        <v/>
      </c>
      <c r="Y187" s="33"/>
      <c r="Z187" s="33" t="str">
        <f t="shared" si="185"/>
        <v/>
      </c>
      <c r="AA187" s="33"/>
      <c r="AB187" s="33" t="str">
        <f t="shared" si="186"/>
        <v/>
      </c>
      <c r="AC187" s="33"/>
      <c r="AD187" s="33" t="str">
        <f t="shared" si="187"/>
        <v/>
      </c>
      <c r="AE187" s="33"/>
      <c r="AF187" s="33" t="str">
        <f t="shared" si="188"/>
        <v/>
      </c>
      <c r="AG187" s="33"/>
      <c r="AH187" s="33" t="str">
        <f t="shared" si="189"/>
        <v>Boston</v>
      </c>
      <c r="AI187" s="33"/>
      <c r="AJ187" s="33" t="str">
        <f t="shared" si="190"/>
        <v/>
      </c>
      <c r="AK187" s="33"/>
      <c r="AL187" s="33" t="str">
        <f t="shared" si="191"/>
        <v/>
      </c>
      <c r="AM187" s="33"/>
      <c r="AN187" s="33" t="str">
        <f t="shared" si="192"/>
        <v/>
      </c>
      <c r="AO187" s="33"/>
      <c r="AP187" s="33" t="str">
        <f t="shared" si="193"/>
        <v/>
      </c>
      <c r="AQ187" s="33"/>
      <c r="AR187" s="33" t="str">
        <f t="shared" si="194"/>
        <v/>
      </c>
      <c r="AS187" s="33"/>
      <c r="AT187" s="33" t="str">
        <f t="shared" si="195"/>
        <v/>
      </c>
      <c r="AU187" s="33"/>
      <c r="AV187" s="33" t="str">
        <f t="shared" si="196"/>
        <v/>
      </c>
      <c r="AW187" s="33"/>
      <c r="AX187" s="33" t="str">
        <f t="shared" si="197"/>
        <v/>
      </c>
      <c r="AY187" s="33"/>
      <c r="AZ187" s="33" t="str">
        <f t="shared" si="198"/>
        <v/>
      </c>
      <c r="BA187" s="33"/>
      <c r="BB187" s="33" t="str">
        <f t="shared" si="199"/>
        <v/>
      </c>
      <c r="BC187" s="33"/>
      <c r="BD187" s="33" t="str">
        <f t="shared" si="200"/>
        <v/>
      </c>
      <c r="BE187" s="33"/>
      <c r="BF187" s="33" t="str">
        <f t="shared" si="201"/>
        <v/>
      </c>
      <c r="BG187" s="33"/>
      <c r="BH187" s="33" t="str">
        <f t="shared" si="202"/>
        <v/>
      </c>
      <c r="BI187" s="33"/>
      <c r="BJ187" s="33" t="str">
        <f t="shared" si="203"/>
        <v/>
      </c>
      <c r="BK187" s="33"/>
      <c r="BL187" s="33" t="str">
        <f t="shared" si="204"/>
        <v/>
      </c>
      <c r="BM187" s="33"/>
      <c r="BN187" s="33" t="str">
        <f t="shared" si="205"/>
        <v/>
      </c>
      <c r="BO187" s="33"/>
      <c r="BP187" s="33" t="str">
        <f t="shared" si="206"/>
        <v/>
      </c>
      <c r="BQ187" s="33"/>
      <c r="BR187" s="33" t="str">
        <f t="shared" si="207"/>
        <v/>
      </c>
      <c r="BS187" s="33"/>
      <c r="BT187" s="33" t="str">
        <f t="shared" si="208"/>
        <v/>
      </c>
      <c r="BU187" s="33"/>
      <c r="BV187" s="33" t="str">
        <f t="shared" si="209"/>
        <v/>
      </c>
      <c r="BW187" s="33"/>
      <c r="BX187" s="33" t="str">
        <f t="shared" si="210"/>
        <v/>
      </c>
      <c r="BY187" s="33"/>
      <c r="BZ187" s="33" t="str">
        <f t="shared" si="211"/>
        <v/>
      </c>
      <c r="CA187" s="33"/>
      <c r="CB187" s="34" t="str">
        <f t="shared" si="212"/>
        <v/>
      </c>
      <c r="CC187" t="str">
        <f t="shared" si="213"/>
        <v>Boston</v>
      </c>
    </row>
    <row r="188" spans="2:81" x14ac:dyDescent="0.2">
      <c r="B188" s="32">
        <f t="shared" si="214"/>
        <v>62</v>
      </c>
      <c r="C188" s="33"/>
      <c r="D188" s="33" t="str">
        <f t="shared" si="174"/>
        <v/>
      </c>
      <c r="E188" s="33"/>
      <c r="F188" s="33" t="str">
        <f t="shared" si="175"/>
        <v/>
      </c>
      <c r="G188" s="33"/>
      <c r="H188" s="33" t="str">
        <f t="shared" si="176"/>
        <v/>
      </c>
      <c r="I188" s="33"/>
      <c r="J188" s="33" t="str">
        <f t="shared" si="177"/>
        <v/>
      </c>
      <c r="K188" s="33"/>
      <c r="L188" s="33" t="str">
        <f t="shared" si="178"/>
        <v/>
      </c>
      <c r="M188" s="33"/>
      <c r="N188" s="33" t="str">
        <f t="shared" si="179"/>
        <v/>
      </c>
      <c r="O188" s="33"/>
      <c r="P188" s="33" t="str">
        <f t="shared" si="180"/>
        <v/>
      </c>
      <c r="Q188" s="33"/>
      <c r="R188" s="33" t="str">
        <f t="shared" si="181"/>
        <v/>
      </c>
      <c r="S188" s="33"/>
      <c r="T188" s="33" t="str">
        <f t="shared" si="182"/>
        <v/>
      </c>
      <c r="U188" s="33"/>
      <c r="V188" s="33" t="str">
        <f t="shared" si="183"/>
        <v/>
      </c>
      <c r="W188" s="33"/>
      <c r="X188" s="33" t="str">
        <f t="shared" si="184"/>
        <v/>
      </c>
      <c r="Y188" s="33"/>
      <c r="Z188" s="33" t="str">
        <f t="shared" si="185"/>
        <v/>
      </c>
      <c r="AA188" s="33"/>
      <c r="AB188" s="33" t="str">
        <f t="shared" si="186"/>
        <v/>
      </c>
      <c r="AC188" s="33"/>
      <c r="AD188" s="33" t="str">
        <f t="shared" si="187"/>
        <v/>
      </c>
      <c r="AE188" s="33"/>
      <c r="AF188" s="33" t="str">
        <f t="shared" si="188"/>
        <v/>
      </c>
      <c r="AG188" s="33"/>
      <c r="AH188" s="33" t="str">
        <f t="shared" si="189"/>
        <v>Toronto</v>
      </c>
      <c r="AI188" s="33"/>
      <c r="AJ188" s="33" t="str">
        <f t="shared" si="190"/>
        <v/>
      </c>
      <c r="AK188" s="33"/>
      <c r="AL188" s="33" t="str">
        <f t="shared" si="191"/>
        <v/>
      </c>
      <c r="AM188" s="33"/>
      <c r="AN188" s="33" t="str">
        <f t="shared" si="192"/>
        <v/>
      </c>
      <c r="AO188" s="33"/>
      <c r="AP188" s="33" t="str">
        <f t="shared" si="193"/>
        <v/>
      </c>
      <c r="AQ188" s="33"/>
      <c r="AR188" s="33" t="str">
        <f t="shared" si="194"/>
        <v/>
      </c>
      <c r="AS188" s="33"/>
      <c r="AT188" s="33" t="str">
        <f t="shared" si="195"/>
        <v/>
      </c>
      <c r="AU188" s="33"/>
      <c r="AV188" s="33" t="str">
        <f t="shared" si="196"/>
        <v/>
      </c>
      <c r="AW188" s="33"/>
      <c r="AX188" s="33" t="str">
        <f t="shared" si="197"/>
        <v/>
      </c>
      <c r="AY188" s="33"/>
      <c r="AZ188" s="33" t="str">
        <f t="shared" si="198"/>
        <v/>
      </c>
      <c r="BA188" s="33"/>
      <c r="BB188" s="33" t="str">
        <f t="shared" si="199"/>
        <v/>
      </c>
      <c r="BC188" s="33"/>
      <c r="BD188" s="33" t="str">
        <f t="shared" si="200"/>
        <v/>
      </c>
      <c r="BE188" s="33"/>
      <c r="BF188" s="33" t="str">
        <f t="shared" si="201"/>
        <v/>
      </c>
      <c r="BG188" s="33"/>
      <c r="BH188" s="33" t="str">
        <f t="shared" si="202"/>
        <v/>
      </c>
      <c r="BI188" s="33"/>
      <c r="BJ188" s="33" t="str">
        <f t="shared" si="203"/>
        <v/>
      </c>
      <c r="BK188" s="33"/>
      <c r="BL188" s="33" t="str">
        <f t="shared" si="204"/>
        <v/>
      </c>
      <c r="BM188" s="33"/>
      <c r="BN188" s="33" t="str">
        <f t="shared" si="205"/>
        <v/>
      </c>
      <c r="BO188" s="33"/>
      <c r="BP188" s="33" t="str">
        <f t="shared" si="206"/>
        <v/>
      </c>
      <c r="BQ188" s="33"/>
      <c r="BR188" s="33" t="str">
        <f t="shared" si="207"/>
        <v/>
      </c>
      <c r="BS188" s="33"/>
      <c r="BT188" s="33" t="str">
        <f t="shared" si="208"/>
        <v/>
      </c>
      <c r="BU188" s="33"/>
      <c r="BV188" s="33" t="str">
        <f t="shared" si="209"/>
        <v/>
      </c>
      <c r="BW188" s="33"/>
      <c r="BX188" s="33" t="str">
        <f t="shared" si="210"/>
        <v/>
      </c>
      <c r="BY188" s="33"/>
      <c r="BZ188" s="33" t="str">
        <f t="shared" si="211"/>
        <v/>
      </c>
      <c r="CA188" s="33"/>
      <c r="CB188" s="34" t="str">
        <f t="shared" si="212"/>
        <v/>
      </c>
      <c r="CC188" t="str">
        <f t="shared" si="213"/>
        <v>Toronto</v>
      </c>
    </row>
    <row r="189" spans="2:81" x14ac:dyDescent="0.2">
      <c r="B189" s="32">
        <f t="shared" si="214"/>
        <v>63</v>
      </c>
      <c r="C189" s="33"/>
      <c r="D189" s="33" t="str">
        <f t="shared" si="174"/>
        <v/>
      </c>
      <c r="E189" s="33"/>
      <c r="F189" s="33" t="str">
        <f t="shared" si="175"/>
        <v/>
      </c>
      <c r="G189" s="33"/>
      <c r="H189" s="33" t="str">
        <f t="shared" si="176"/>
        <v/>
      </c>
      <c r="I189" s="33"/>
      <c r="J189" s="33" t="str">
        <f t="shared" si="177"/>
        <v/>
      </c>
      <c r="K189" s="33"/>
      <c r="L189" s="33" t="str">
        <f t="shared" si="178"/>
        <v/>
      </c>
      <c r="M189" s="33"/>
      <c r="N189" s="33" t="str">
        <f t="shared" si="179"/>
        <v/>
      </c>
      <c r="O189" s="33"/>
      <c r="P189" s="33" t="str">
        <f t="shared" si="180"/>
        <v/>
      </c>
      <c r="Q189" s="33"/>
      <c r="R189" s="33" t="str">
        <f t="shared" si="181"/>
        <v/>
      </c>
      <c r="S189" s="33"/>
      <c r="T189" s="33" t="str">
        <f t="shared" si="182"/>
        <v/>
      </c>
      <c r="U189" s="33"/>
      <c r="V189" s="33" t="str">
        <f t="shared" si="183"/>
        <v/>
      </c>
      <c r="W189" s="33"/>
      <c r="X189" s="33" t="str">
        <f t="shared" si="184"/>
        <v/>
      </c>
      <c r="Y189" s="33"/>
      <c r="Z189" s="33" t="str">
        <f t="shared" si="185"/>
        <v/>
      </c>
      <c r="AA189" s="33"/>
      <c r="AB189" s="33" t="str">
        <f t="shared" si="186"/>
        <v/>
      </c>
      <c r="AC189" s="33"/>
      <c r="AD189" s="33" t="str">
        <f t="shared" si="187"/>
        <v/>
      </c>
      <c r="AE189" s="33"/>
      <c r="AF189" s="33" t="str">
        <f t="shared" si="188"/>
        <v/>
      </c>
      <c r="AG189" s="33"/>
      <c r="AH189" s="33" t="str">
        <f t="shared" si="189"/>
        <v>Seattle</v>
      </c>
      <c r="AI189" s="33"/>
      <c r="AJ189" s="33" t="str">
        <f t="shared" si="190"/>
        <v/>
      </c>
      <c r="AK189" s="33"/>
      <c r="AL189" s="33" t="str">
        <f t="shared" si="191"/>
        <v/>
      </c>
      <c r="AM189" s="33"/>
      <c r="AN189" s="33" t="str">
        <f t="shared" si="192"/>
        <v/>
      </c>
      <c r="AO189" s="33"/>
      <c r="AP189" s="33" t="str">
        <f t="shared" si="193"/>
        <v/>
      </c>
      <c r="AQ189" s="33"/>
      <c r="AR189" s="33" t="str">
        <f t="shared" si="194"/>
        <v/>
      </c>
      <c r="AS189" s="33"/>
      <c r="AT189" s="33" t="str">
        <f t="shared" si="195"/>
        <v/>
      </c>
      <c r="AU189" s="33"/>
      <c r="AV189" s="33" t="str">
        <f t="shared" si="196"/>
        <v/>
      </c>
      <c r="AW189" s="33"/>
      <c r="AX189" s="33" t="str">
        <f t="shared" si="197"/>
        <v/>
      </c>
      <c r="AY189" s="33"/>
      <c r="AZ189" s="33" t="str">
        <f t="shared" si="198"/>
        <v/>
      </c>
      <c r="BA189" s="33"/>
      <c r="BB189" s="33" t="str">
        <f t="shared" si="199"/>
        <v/>
      </c>
      <c r="BC189" s="33"/>
      <c r="BD189" s="33" t="str">
        <f t="shared" si="200"/>
        <v/>
      </c>
      <c r="BE189" s="33"/>
      <c r="BF189" s="33" t="str">
        <f t="shared" si="201"/>
        <v/>
      </c>
      <c r="BG189" s="33"/>
      <c r="BH189" s="33" t="str">
        <f t="shared" si="202"/>
        <v/>
      </c>
      <c r="BI189" s="33"/>
      <c r="BJ189" s="33" t="str">
        <f t="shared" si="203"/>
        <v/>
      </c>
      <c r="BK189" s="33"/>
      <c r="BL189" s="33" t="str">
        <f t="shared" si="204"/>
        <v/>
      </c>
      <c r="BM189" s="33"/>
      <c r="BN189" s="33" t="str">
        <f t="shared" si="205"/>
        <v/>
      </c>
      <c r="BO189" s="33"/>
      <c r="BP189" s="33" t="str">
        <f t="shared" si="206"/>
        <v/>
      </c>
      <c r="BQ189" s="33"/>
      <c r="BR189" s="33" t="str">
        <f t="shared" si="207"/>
        <v/>
      </c>
      <c r="BS189" s="33"/>
      <c r="BT189" s="33" t="str">
        <f t="shared" si="208"/>
        <v/>
      </c>
      <c r="BU189" s="33"/>
      <c r="BV189" s="33" t="str">
        <f t="shared" si="209"/>
        <v/>
      </c>
      <c r="BW189" s="33"/>
      <c r="BX189" s="33" t="str">
        <f t="shared" si="210"/>
        <v/>
      </c>
      <c r="BY189" s="33"/>
      <c r="BZ189" s="33" t="str">
        <f t="shared" si="211"/>
        <v/>
      </c>
      <c r="CA189" s="33"/>
      <c r="CB189" s="34" t="str">
        <f t="shared" si="212"/>
        <v/>
      </c>
      <c r="CC189" t="str">
        <f t="shared" si="213"/>
        <v>Seattle</v>
      </c>
    </row>
    <row r="190" spans="2:81" x14ac:dyDescent="0.2">
      <c r="B190" s="32">
        <f t="shared" si="214"/>
        <v>64</v>
      </c>
      <c r="C190" s="33"/>
      <c r="D190" s="33" t="str">
        <f t="shared" si="174"/>
        <v/>
      </c>
      <c r="E190" s="33"/>
      <c r="F190" s="33" t="str">
        <f t="shared" si="175"/>
        <v/>
      </c>
      <c r="G190" s="33"/>
      <c r="H190" s="33" t="str">
        <f t="shared" si="176"/>
        <v/>
      </c>
      <c r="I190" s="33"/>
      <c r="J190" s="33" t="str">
        <f t="shared" si="177"/>
        <v/>
      </c>
      <c r="K190" s="33"/>
      <c r="L190" s="33" t="str">
        <f t="shared" si="178"/>
        <v/>
      </c>
      <c r="M190" s="33"/>
      <c r="N190" s="33" t="str">
        <f t="shared" si="179"/>
        <v/>
      </c>
      <c r="O190" s="33"/>
      <c r="P190" s="33" t="str">
        <f t="shared" si="180"/>
        <v/>
      </c>
      <c r="Q190" s="33"/>
      <c r="R190" s="33" t="str">
        <f t="shared" si="181"/>
        <v/>
      </c>
      <c r="S190" s="33"/>
      <c r="T190" s="33" t="str">
        <f t="shared" si="182"/>
        <v/>
      </c>
      <c r="U190" s="33"/>
      <c r="V190" s="33" t="str">
        <f t="shared" si="183"/>
        <v/>
      </c>
      <c r="W190" s="33"/>
      <c r="X190" s="33" t="str">
        <f t="shared" si="184"/>
        <v/>
      </c>
      <c r="Y190" s="33"/>
      <c r="Z190" s="33" t="str">
        <f t="shared" si="185"/>
        <v/>
      </c>
      <c r="AA190" s="33"/>
      <c r="AB190" s="33" t="str">
        <f t="shared" si="186"/>
        <v/>
      </c>
      <c r="AC190" s="33"/>
      <c r="AD190" s="33" t="str">
        <f t="shared" si="187"/>
        <v/>
      </c>
      <c r="AE190" s="33"/>
      <c r="AF190" s="33" t="str">
        <f t="shared" si="188"/>
        <v/>
      </c>
      <c r="AG190" s="33"/>
      <c r="AH190" s="33" t="str">
        <f t="shared" si="189"/>
        <v>Vancouver</v>
      </c>
      <c r="AI190" s="33"/>
      <c r="AJ190" s="33" t="str">
        <f t="shared" si="190"/>
        <v/>
      </c>
      <c r="AK190" s="33"/>
      <c r="AL190" s="33" t="str">
        <f t="shared" si="191"/>
        <v/>
      </c>
      <c r="AM190" s="33"/>
      <c r="AN190" s="33" t="str">
        <f t="shared" si="192"/>
        <v/>
      </c>
      <c r="AO190" s="33"/>
      <c r="AP190" s="33" t="str">
        <f t="shared" si="193"/>
        <v/>
      </c>
      <c r="AQ190" s="33"/>
      <c r="AR190" s="33" t="str">
        <f t="shared" si="194"/>
        <v/>
      </c>
      <c r="AS190" s="33"/>
      <c r="AT190" s="33" t="str">
        <f t="shared" si="195"/>
        <v/>
      </c>
      <c r="AU190" s="33"/>
      <c r="AV190" s="33" t="str">
        <f t="shared" si="196"/>
        <v/>
      </c>
      <c r="AW190" s="33"/>
      <c r="AX190" s="33" t="str">
        <f t="shared" si="197"/>
        <v/>
      </c>
      <c r="AY190" s="33"/>
      <c r="AZ190" s="33" t="str">
        <f t="shared" si="198"/>
        <v/>
      </c>
      <c r="BA190" s="33"/>
      <c r="BB190" s="33" t="str">
        <f t="shared" si="199"/>
        <v/>
      </c>
      <c r="BC190" s="33"/>
      <c r="BD190" s="33" t="str">
        <f t="shared" si="200"/>
        <v/>
      </c>
      <c r="BE190" s="33"/>
      <c r="BF190" s="33" t="str">
        <f t="shared" si="201"/>
        <v/>
      </c>
      <c r="BG190" s="33"/>
      <c r="BH190" s="33" t="str">
        <f t="shared" si="202"/>
        <v/>
      </c>
      <c r="BI190" s="33"/>
      <c r="BJ190" s="33" t="str">
        <f t="shared" si="203"/>
        <v/>
      </c>
      <c r="BK190" s="33"/>
      <c r="BL190" s="33" t="str">
        <f t="shared" si="204"/>
        <v/>
      </c>
      <c r="BM190" s="33"/>
      <c r="BN190" s="33" t="str">
        <f t="shared" si="205"/>
        <v/>
      </c>
      <c r="BO190" s="33"/>
      <c r="BP190" s="33" t="str">
        <f t="shared" si="206"/>
        <v/>
      </c>
      <c r="BQ190" s="33"/>
      <c r="BR190" s="33" t="str">
        <f t="shared" si="207"/>
        <v/>
      </c>
      <c r="BS190" s="33"/>
      <c r="BT190" s="33" t="str">
        <f t="shared" si="208"/>
        <v/>
      </c>
      <c r="BU190" s="33"/>
      <c r="BV190" s="33" t="str">
        <f t="shared" si="209"/>
        <v/>
      </c>
      <c r="BW190" s="33"/>
      <c r="BX190" s="33" t="str">
        <f t="shared" si="210"/>
        <v/>
      </c>
      <c r="BY190" s="33"/>
      <c r="BZ190" s="33" t="str">
        <f t="shared" si="211"/>
        <v/>
      </c>
      <c r="CA190" s="33"/>
      <c r="CB190" s="34" t="str">
        <f t="shared" si="212"/>
        <v/>
      </c>
      <c r="CC190" t="str">
        <f t="shared" si="213"/>
        <v>Vancouver</v>
      </c>
    </row>
    <row r="191" spans="2:81" x14ac:dyDescent="0.2">
      <c r="B191" s="32">
        <f t="shared" si="214"/>
        <v>65</v>
      </c>
      <c r="C191" s="33"/>
      <c r="D191" s="33" t="str">
        <f t="shared" ref="D191:D222" si="215">IFERROR(INDEX($B$2:$B$17,MATCH($B191,C$2:C$17,0)),"")</f>
        <v/>
      </c>
      <c r="E191" s="33"/>
      <c r="F191" s="33" t="str">
        <f t="shared" ref="F191:F222" si="216">IFERROR(INDEX($B$2:$B$17,MATCH($B191,E$2:E$17,0)),"")</f>
        <v/>
      </c>
      <c r="G191" s="33"/>
      <c r="H191" s="33" t="str">
        <f t="shared" ref="H191:H222" si="217">IFERROR(INDEX($B$2:$B$17,MATCH($B191,G$2:G$17,0)),"")</f>
        <v/>
      </c>
      <c r="I191" s="33"/>
      <c r="J191" s="33" t="str">
        <f t="shared" ref="J191:J222" si="218">IFERROR(INDEX($B$2:$B$17,MATCH($B191,I$2:I$17,0)),"")</f>
        <v/>
      </c>
      <c r="K191" s="33"/>
      <c r="L191" s="33" t="str">
        <f t="shared" ref="L191:L222" si="219">IFERROR(INDEX($B$2:$B$17,MATCH($B191,K$2:K$17,0)),"")</f>
        <v/>
      </c>
      <c r="M191" s="33"/>
      <c r="N191" s="33" t="str">
        <f t="shared" ref="N191:N222" si="220">IFERROR(INDEX($B$2:$B$17,MATCH($B191,M$2:M$17,0)),"")</f>
        <v/>
      </c>
      <c r="O191" s="33"/>
      <c r="P191" s="33" t="str">
        <f t="shared" ref="P191:P222" si="221">IFERROR(INDEX($B$2:$B$17,MATCH($B191,O$2:O$17,0)),"")</f>
        <v/>
      </c>
      <c r="Q191" s="33"/>
      <c r="R191" s="33" t="str">
        <f t="shared" ref="R191:R222" si="222">IFERROR(INDEX($B$2:$B$17,MATCH($B191,Q$2:Q$17,0)),"")</f>
        <v/>
      </c>
      <c r="S191" s="33"/>
      <c r="T191" s="33" t="str">
        <f t="shared" ref="T191:T222" si="223">IFERROR(INDEX($B$2:$B$17,MATCH($B191,S$2:S$17,0)),"")</f>
        <v/>
      </c>
      <c r="U191" s="33"/>
      <c r="V191" s="33" t="str">
        <f t="shared" ref="V191:V222" si="224">IFERROR(INDEX($B$2:$B$17,MATCH($B191,U$2:U$17,0)),"")</f>
        <v/>
      </c>
      <c r="W191" s="33"/>
      <c r="X191" s="33" t="str">
        <f t="shared" ref="X191:X222" si="225">IFERROR(INDEX($B$2:$B$17,MATCH($B191,W$2:W$17,0)),"")</f>
        <v/>
      </c>
      <c r="Y191" s="33"/>
      <c r="Z191" s="33" t="str">
        <f t="shared" ref="Z191:Z222" si="226">IFERROR(INDEX($B$2:$B$17,MATCH($B191,Y$2:Y$17,0)),"")</f>
        <v/>
      </c>
      <c r="AA191" s="33"/>
      <c r="AB191" s="33" t="str">
        <f t="shared" ref="AB191:AB222" si="227">IFERROR(INDEX($B$2:$B$17,MATCH($B191,AA$2:AA$17,0)),"")</f>
        <v/>
      </c>
      <c r="AC191" s="33"/>
      <c r="AD191" s="33" t="str">
        <f t="shared" ref="AD191:AD222" si="228">IFERROR(INDEX($B$2:$B$17,MATCH($B191,AC$2:AC$17,0)),"")</f>
        <v/>
      </c>
      <c r="AE191" s="33"/>
      <c r="AF191" s="33" t="str">
        <f t="shared" ref="AF191:AF222" si="229">IFERROR(INDEX($B$2:$B$17,MATCH($B191,AE$2:AE$17,0)),"")</f>
        <v/>
      </c>
      <c r="AG191" s="33"/>
      <c r="AH191" s="33" t="str">
        <f t="shared" ref="AH191:AH222" si="230">IFERROR(INDEX($B$2:$B$17,MATCH($B191,AG$2:AG$17,0)),"")</f>
        <v>Houston</v>
      </c>
      <c r="AI191" s="33"/>
      <c r="AJ191" s="33" t="str">
        <f t="shared" ref="AJ191:AJ222" si="231">IFERROR(INDEX($B$2:$B$17,MATCH($B191,AI$2:AI$17,0)),"")</f>
        <v/>
      </c>
      <c r="AK191" s="33"/>
      <c r="AL191" s="33" t="str">
        <f t="shared" ref="AL191:AL222" si="232">IFERROR(INDEX($B$2:$B$17,MATCH($B191,AK$2:AK$17,0)),"")</f>
        <v/>
      </c>
      <c r="AM191" s="33"/>
      <c r="AN191" s="33" t="str">
        <f t="shared" ref="AN191:AN222" si="233">IFERROR(INDEX($B$2:$B$17,MATCH($B191,AM$2:AM$17,0)),"")</f>
        <v/>
      </c>
      <c r="AO191" s="33"/>
      <c r="AP191" s="33" t="str">
        <f t="shared" ref="AP191:AP222" si="234">IFERROR(INDEX($B$2:$B$17,MATCH($B191,AO$2:AO$17,0)),"")</f>
        <v/>
      </c>
      <c r="AQ191" s="33"/>
      <c r="AR191" s="33" t="str">
        <f t="shared" ref="AR191:AR222" si="235">IFERROR(INDEX($B$2:$B$17,MATCH($B191,AQ$2:AQ$17,0)),"")</f>
        <v/>
      </c>
      <c r="AS191" s="33"/>
      <c r="AT191" s="33" t="str">
        <f t="shared" ref="AT191:AT222" si="236">IFERROR(INDEX($B$2:$B$17,MATCH($B191,AS$2:AS$17,0)),"")</f>
        <v/>
      </c>
      <c r="AU191" s="33"/>
      <c r="AV191" s="33" t="str">
        <f t="shared" ref="AV191:AV222" si="237">IFERROR(INDEX($B$2:$B$17,MATCH($B191,AU$2:AU$17,0)),"")</f>
        <v/>
      </c>
      <c r="AW191" s="33"/>
      <c r="AX191" s="33" t="str">
        <f t="shared" ref="AX191:AX222" si="238">IFERROR(INDEX($B$2:$B$17,MATCH($B191,AW$2:AW$17,0)),"")</f>
        <v/>
      </c>
      <c r="AY191" s="33"/>
      <c r="AZ191" s="33" t="str">
        <f t="shared" ref="AZ191:AZ222" si="239">IFERROR(INDEX($B$2:$B$17,MATCH($B191,AY$2:AY$17,0)),"")</f>
        <v/>
      </c>
      <c r="BA191" s="33"/>
      <c r="BB191" s="33" t="str">
        <f t="shared" ref="BB191:BB222" si="240">IFERROR(INDEX($B$2:$B$17,MATCH($B191,BA$2:BA$17,0)),"")</f>
        <v/>
      </c>
      <c r="BC191" s="33"/>
      <c r="BD191" s="33" t="str">
        <f t="shared" ref="BD191:BD222" si="241">IFERROR(INDEX($B$2:$B$17,MATCH($B191,BC$2:BC$17,0)),"")</f>
        <v/>
      </c>
      <c r="BE191" s="33"/>
      <c r="BF191" s="33" t="str">
        <f t="shared" ref="BF191:BF222" si="242">IFERROR(INDEX($B$2:$B$17,MATCH($B191,BE$2:BE$17,0)),"")</f>
        <v/>
      </c>
      <c r="BG191" s="33"/>
      <c r="BH191" s="33" t="str">
        <f t="shared" ref="BH191:BH222" si="243">IFERROR(INDEX($B$2:$B$17,MATCH($B191,BG$2:BG$17,0)),"")</f>
        <v/>
      </c>
      <c r="BI191" s="33"/>
      <c r="BJ191" s="33" t="str">
        <f t="shared" ref="BJ191:BJ222" si="244">IFERROR(INDEX($B$2:$B$17,MATCH($B191,BI$2:BI$17,0)),"")</f>
        <v/>
      </c>
      <c r="BK191" s="33"/>
      <c r="BL191" s="33" t="str">
        <f t="shared" ref="BL191:BL222" si="245">IFERROR(INDEX($B$2:$B$17,MATCH($B191,BK$2:BK$17,0)),"")</f>
        <v/>
      </c>
      <c r="BM191" s="33"/>
      <c r="BN191" s="33" t="str">
        <f t="shared" ref="BN191:BN222" si="246">IFERROR(INDEX($B$2:$B$17,MATCH($B191,BM$2:BM$17,0)),"")</f>
        <v/>
      </c>
      <c r="BO191" s="33"/>
      <c r="BP191" s="33" t="str">
        <f t="shared" ref="BP191:BP222" si="247">IFERROR(INDEX($B$2:$B$17,MATCH($B191,BO$2:BO$17,0)),"")</f>
        <v/>
      </c>
      <c r="BQ191" s="33"/>
      <c r="BR191" s="33" t="str">
        <f t="shared" ref="BR191:BR222" si="248">IFERROR(INDEX($B$2:$B$17,MATCH($B191,BQ$2:BQ$17,0)),"")</f>
        <v/>
      </c>
      <c r="BS191" s="33"/>
      <c r="BT191" s="33" t="str">
        <f t="shared" ref="BT191:BT222" si="249">IFERROR(INDEX($B$2:$B$17,MATCH($B191,BS$2:BS$17,0)),"")</f>
        <v/>
      </c>
      <c r="BU191" s="33"/>
      <c r="BV191" s="33" t="str">
        <f t="shared" ref="BV191:BV222" si="250">IFERROR(INDEX($B$2:$B$17,MATCH($B191,BU$2:BU$17,0)),"")</f>
        <v/>
      </c>
      <c r="BW191" s="33"/>
      <c r="BX191" s="33" t="str">
        <f t="shared" ref="BX191:BX222" si="251">IFERROR(INDEX($B$2:$B$17,MATCH($B191,BW$2:BW$17,0)),"")</f>
        <v/>
      </c>
      <c r="BY191" s="33"/>
      <c r="BZ191" s="33" t="str">
        <f t="shared" ref="BZ191:BZ222" si="252">IFERROR(INDEX($B$2:$B$17,MATCH($B191,BY$2:BY$17,0)),"")</f>
        <v/>
      </c>
      <c r="CA191" s="33"/>
      <c r="CB191" s="34" t="str">
        <f t="shared" ref="CB191:CB222" si="253">IFERROR(INDEX($B$2:$B$17,MATCH($B191,CA$2:CA$17,0)),"")</f>
        <v/>
      </c>
      <c r="CC191" t="str">
        <f t="shared" ref="CC191:CC222" si="254">CONCATENATE(D191,F191,H191,J191,L191,N191,P191,R191,T191,V191,X191,Z191,AB191,AD191,AF191,AH191,AJ191,AL191,AN191,AP191,AR191,AT191,AV191,AX191,AZ191,BB191,BD191,BF191,BH191,BJ191,BL191,BN191,BP191,BR191,BT191,BV191,BX191,BZ191,CB191,)</f>
        <v>Houston</v>
      </c>
    </row>
    <row r="192" spans="2:81" x14ac:dyDescent="0.2">
      <c r="B192" s="32">
        <f t="shared" ref="B192:B223" si="255">B191+1</f>
        <v>66</v>
      </c>
      <c r="C192" s="33"/>
      <c r="D192" s="33" t="str">
        <f t="shared" si="215"/>
        <v/>
      </c>
      <c r="E192" s="33"/>
      <c r="F192" s="33" t="str">
        <f t="shared" si="216"/>
        <v/>
      </c>
      <c r="G192" s="33"/>
      <c r="H192" s="33" t="str">
        <f t="shared" si="217"/>
        <v/>
      </c>
      <c r="I192" s="33"/>
      <c r="J192" s="33" t="str">
        <f t="shared" si="218"/>
        <v/>
      </c>
      <c r="K192" s="33"/>
      <c r="L192" s="33" t="str">
        <f t="shared" si="219"/>
        <v/>
      </c>
      <c r="M192" s="33"/>
      <c r="N192" s="33" t="str">
        <f t="shared" si="220"/>
        <v/>
      </c>
      <c r="O192" s="33"/>
      <c r="P192" s="33" t="str">
        <f t="shared" si="221"/>
        <v/>
      </c>
      <c r="Q192" s="33"/>
      <c r="R192" s="33" t="str">
        <f t="shared" si="222"/>
        <v/>
      </c>
      <c r="S192" s="33"/>
      <c r="T192" s="33" t="str">
        <f t="shared" si="223"/>
        <v/>
      </c>
      <c r="U192" s="33"/>
      <c r="V192" s="33" t="str">
        <f t="shared" si="224"/>
        <v/>
      </c>
      <c r="W192" s="33"/>
      <c r="X192" s="33" t="str">
        <f t="shared" si="225"/>
        <v/>
      </c>
      <c r="Y192" s="33"/>
      <c r="Z192" s="33" t="str">
        <f t="shared" si="226"/>
        <v/>
      </c>
      <c r="AA192" s="33"/>
      <c r="AB192" s="33" t="str">
        <f t="shared" si="227"/>
        <v/>
      </c>
      <c r="AC192" s="33"/>
      <c r="AD192" s="33" t="str">
        <f t="shared" si="228"/>
        <v/>
      </c>
      <c r="AE192" s="33"/>
      <c r="AF192" s="33" t="str">
        <f t="shared" si="229"/>
        <v/>
      </c>
      <c r="AG192" s="33"/>
      <c r="AH192" s="33" t="str">
        <f t="shared" si="230"/>
        <v>Guadalahara</v>
      </c>
      <c r="AI192" s="33"/>
      <c r="AJ192" s="33" t="str">
        <f t="shared" si="231"/>
        <v/>
      </c>
      <c r="AK192" s="33"/>
      <c r="AL192" s="33" t="str">
        <f t="shared" si="232"/>
        <v/>
      </c>
      <c r="AM192" s="33"/>
      <c r="AN192" s="33" t="str">
        <f t="shared" si="233"/>
        <v/>
      </c>
      <c r="AO192" s="33"/>
      <c r="AP192" s="33" t="str">
        <f t="shared" si="234"/>
        <v/>
      </c>
      <c r="AQ192" s="33"/>
      <c r="AR192" s="33" t="str">
        <f t="shared" si="235"/>
        <v/>
      </c>
      <c r="AS192" s="33"/>
      <c r="AT192" s="33" t="str">
        <f t="shared" si="236"/>
        <v/>
      </c>
      <c r="AU192" s="33"/>
      <c r="AV192" s="33" t="str">
        <f t="shared" si="237"/>
        <v/>
      </c>
      <c r="AW192" s="33"/>
      <c r="AX192" s="33" t="str">
        <f t="shared" si="238"/>
        <v/>
      </c>
      <c r="AY192" s="33"/>
      <c r="AZ192" s="33" t="str">
        <f t="shared" si="239"/>
        <v/>
      </c>
      <c r="BA192" s="33"/>
      <c r="BB192" s="33" t="str">
        <f t="shared" si="240"/>
        <v/>
      </c>
      <c r="BC192" s="33"/>
      <c r="BD192" s="33" t="str">
        <f t="shared" si="241"/>
        <v/>
      </c>
      <c r="BE192" s="33"/>
      <c r="BF192" s="33" t="str">
        <f t="shared" si="242"/>
        <v/>
      </c>
      <c r="BG192" s="33"/>
      <c r="BH192" s="33" t="str">
        <f t="shared" si="243"/>
        <v/>
      </c>
      <c r="BI192" s="33"/>
      <c r="BJ192" s="33" t="str">
        <f t="shared" si="244"/>
        <v/>
      </c>
      <c r="BK192" s="33"/>
      <c r="BL192" s="33" t="str">
        <f t="shared" si="245"/>
        <v/>
      </c>
      <c r="BM192" s="33"/>
      <c r="BN192" s="33" t="str">
        <f t="shared" si="246"/>
        <v/>
      </c>
      <c r="BO192" s="33"/>
      <c r="BP192" s="33" t="str">
        <f t="shared" si="247"/>
        <v/>
      </c>
      <c r="BQ192" s="33"/>
      <c r="BR192" s="33" t="str">
        <f t="shared" si="248"/>
        <v/>
      </c>
      <c r="BS192" s="33"/>
      <c r="BT192" s="33" t="str">
        <f t="shared" si="249"/>
        <v/>
      </c>
      <c r="BU192" s="33"/>
      <c r="BV192" s="33" t="str">
        <f t="shared" si="250"/>
        <v/>
      </c>
      <c r="BW192" s="33"/>
      <c r="BX192" s="33" t="str">
        <f t="shared" si="251"/>
        <v/>
      </c>
      <c r="BY192" s="33"/>
      <c r="BZ192" s="33" t="str">
        <f t="shared" si="252"/>
        <v/>
      </c>
      <c r="CA192" s="33"/>
      <c r="CB192" s="34" t="str">
        <f t="shared" si="253"/>
        <v/>
      </c>
      <c r="CC192" t="str">
        <f t="shared" si="254"/>
        <v>Guadalahara</v>
      </c>
    </row>
    <row r="193" spans="2:81" x14ac:dyDescent="0.2">
      <c r="B193" s="32">
        <f t="shared" si="255"/>
        <v>67</v>
      </c>
      <c r="C193" s="33"/>
      <c r="D193" s="33" t="str">
        <f t="shared" si="215"/>
        <v/>
      </c>
      <c r="E193" s="33"/>
      <c r="F193" s="33" t="str">
        <f t="shared" si="216"/>
        <v/>
      </c>
      <c r="G193" s="33"/>
      <c r="H193" s="33" t="str">
        <f t="shared" si="217"/>
        <v/>
      </c>
      <c r="I193" s="33"/>
      <c r="J193" s="33" t="str">
        <f t="shared" si="218"/>
        <v/>
      </c>
      <c r="K193" s="33"/>
      <c r="L193" s="33" t="str">
        <f t="shared" si="219"/>
        <v/>
      </c>
      <c r="M193" s="33"/>
      <c r="N193" s="33" t="str">
        <f t="shared" si="220"/>
        <v/>
      </c>
      <c r="O193" s="33"/>
      <c r="P193" s="33" t="str">
        <f t="shared" si="221"/>
        <v/>
      </c>
      <c r="Q193" s="33"/>
      <c r="R193" s="33" t="str">
        <f t="shared" si="222"/>
        <v/>
      </c>
      <c r="S193" s="33"/>
      <c r="T193" s="33" t="str">
        <f t="shared" si="223"/>
        <v/>
      </c>
      <c r="U193" s="33"/>
      <c r="V193" s="33" t="str">
        <f t="shared" si="224"/>
        <v/>
      </c>
      <c r="W193" s="33"/>
      <c r="X193" s="33" t="str">
        <f t="shared" si="225"/>
        <v/>
      </c>
      <c r="Y193" s="33"/>
      <c r="Z193" s="33" t="str">
        <f t="shared" si="226"/>
        <v/>
      </c>
      <c r="AA193" s="33"/>
      <c r="AB193" s="33" t="str">
        <f t="shared" si="227"/>
        <v/>
      </c>
      <c r="AC193" s="33"/>
      <c r="AD193" s="33" t="str">
        <f t="shared" si="228"/>
        <v/>
      </c>
      <c r="AE193" s="33"/>
      <c r="AF193" s="33" t="str">
        <f t="shared" si="229"/>
        <v/>
      </c>
      <c r="AG193" s="33"/>
      <c r="AH193" s="33" t="str">
        <f t="shared" si="230"/>
        <v/>
      </c>
      <c r="AI193" s="33"/>
      <c r="AJ193" s="33" t="str">
        <f t="shared" si="231"/>
        <v>New York New Jersey</v>
      </c>
      <c r="AK193" s="33"/>
      <c r="AL193" s="33" t="str">
        <f t="shared" si="232"/>
        <v/>
      </c>
      <c r="AM193" s="33"/>
      <c r="AN193" s="33" t="str">
        <f t="shared" si="233"/>
        <v/>
      </c>
      <c r="AO193" s="33"/>
      <c r="AP193" s="33" t="str">
        <f t="shared" si="234"/>
        <v/>
      </c>
      <c r="AQ193" s="33"/>
      <c r="AR193" s="33" t="str">
        <f t="shared" si="235"/>
        <v/>
      </c>
      <c r="AS193" s="33"/>
      <c r="AT193" s="33" t="str">
        <f t="shared" si="236"/>
        <v/>
      </c>
      <c r="AU193" s="33"/>
      <c r="AV193" s="33" t="str">
        <f t="shared" si="237"/>
        <v/>
      </c>
      <c r="AW193" s="33"/>
      <c r="AX193" s="33" t="str">
        <f t="shared" si="238"/>
        <v/>
      </c>
      <c r="AY193" s="33"/>
      <c r="AZ193" s="33" t="str">
        <f t="shared" si="239"/>
        <v/>
      </c>
      <c r="BA193" s="33"/>
      <c r="BB193" s="33" t="str">
        <f t="shared" si="240"/>
        <v/>
      </c>
      <c r="BC193" s="33"/>
      <c r="BD193" s="33" t="str">
        <f t="shared" si="241"/>
        <v/>
      </c>
      <c r="BE193" s="33"/>
      <c r="BF193" s="33" t="str">
        <f t="shared" si="242"/>
        <v/>
      </c>
      <c r="BG193" s="33"/>
      <c r="BH193" s="33" t="str">
        <f t="shared" si="243"/>
        <v/>
      </c>
      <c r="BI193" s="33"/>
      <c r="BJ193" s="33" t="str">
        <f t="shared" si="244"/>
        <v/>
      </c>
      <c r="BK193" s="33"/>
      <c r="BL193" s="33" t="str">
        <f t="shared" si="245"/>
        <v/>
      </c>
      <c r="BM193" s="33"/>
      <c r="BN193" s="33" t="str">
        <f t="shared" si="246"/>
        <v/>
      </c>
      <c r="BO193" s="33"/>
      <c r="BP193" s="33" t="str">
        <f t="shared" si="247"/>
        <v/>
      </c>
      <c r="BQ193" s="33"/>
      <c r="BR193" s="33" t="str">
        <f t="shared" si="248"/>
        <v/>
      </c>
      <c r="BS193" s="33"/>
      <c r="BT193" s="33" t="str">
        <f t="shared" si="249"/>
        <v/>
      </c>
      <c r="BU193" s="33"/>
      <c r="BV193" s="33" t="str">
        <f t="shared" si="250"/>
        <v/>
      </c>
      <c r="BW193" s="33"/>
      <c r="BX193" s="33" t="str">
        <f t="shared" si="251"/>
        <v/>
      </c>
      <c r="BY193" s="33"/>
      <c r="BZ193" s="33" t="str">
        <f t="shared" si="252"/>
        <v/>
      </c>
      <c r="CA193" s="33"/>
      <c r="CB193" s="34" t="str">
        <f t="shared" si="253"/>
        <v/>
      </c>
      <c r="CC193" t="str">
        <f t="shared" si="254"/>
        <v>New York New Jersey</v>
      </c>
    </row>
    <row r="194" spans="2:81" x14ac:dyDescent="0.2">
      <c r="B194" s="32">
        <f t="shared" si="255"/>
        <v>68</v>
      </c>
      <c r="C194" s="33"/>
      <c r="D194" s="33" t="str">
        <f t="shared" si="215"/>
        <v/>
      </c>
      <c r="E194" s="33"/>
      <c r="F194" s="33" t="str">
        <f t="shared" si="216"/>
        <v/>
      </c>
      <c r="G194" s="33"/>
      <c r="H194" s="33" t="str">
        <f t="shared" si="217"/>
        <v/>
      </c>
      <c r="I194" s="33"/>
      <c r="J194" s="33" t="str">
        <f t="shared" si="218"/>
        <v/>
      </c>
      <c r="K194" s="33"/>
      <c r="L194" s="33" t="str">
        <f t="shared" si="219"/>
        <v/>
      </c>
      <c r="M194" s="33"/>
      <c r="N194" s="33" t="str">
        <f t="shared" si="220"/>
        <v/>
      </c>
      <c r="O194" s="33"/>
      <c r="P194" s="33" t="str">
        <f t="shared" si="221"/>
        <v/>
      </c>
      <c r="Q194" s="33"/>
      <c r="R194" s="33" t="str">
        <f t="shared" si="222"/>
        <v/>
      </c>
      <c r="S194" s="33"/>
      <c r="T194" s="33" t="str">
        <f t="shared" si="223"/>
        <v/>
      </c>
      <c r="U194" s="33"/>
      <c r="V194" s="33" t="str">
        <f t="shared" si="224"/>
        <v/>
      </c>
      <c r="W194" s="33"/>
      <c r="X194" s="33" t="str">
        <f t="shared" si="225"/>
        <v/>
      </c>
      <c r="Y194" s="33"/>
      <c r="Z194" s="33" t="str">
        <f t="shared" si="226"/>
        <v/>
      </c>
      <c r="AA194" s="33"/>
      <c r="AB194" s="33" t="str">
        <f t="shared" si="227"/>
        <v/>
      </c>
      <c r="AC194" s="33"/>
      <c r="AD194" s="33" t="str">
        <f t="shared" si="228"/>
        <v/>
      </c>
      <c r="AE194" s="33"/>
      <c r="AF194" s="33" t="str">
        <f t="shared" si="229"/>
        <v/>
      </c>
      <c r="AG194" s="33"/>
      <c r="AH194" s="33" t="str">
        <f t="shared" si="230"/>
        <v/>
      </c>
      <c r="AI194" s="33"/>
      <c r="AJ194" s="33" t="str">
        <f t="shared" si="231"/>
        <v>Philadephia</v>
      </c>
      <c r="AK194" s="33"/>
      <c r="AL194" s="33" t="str">
        <f t="shared" si="232"/>
        <v/>
      </c>
      <c r="AM194" s="33"/>
      <c r="AN194" s="33" t="str">
        <f t="shared" si="233"/>
        <v/>
      </c>
      <c r="AO194" s="33"/>
      <c r="AP194" s="33" t="str">
        <f t="shared" si="234"/>
        <v/>
      </c>
      <c r="AQ194" s="33"/>
      <c r="AR194" s="33" t="str">
        <f t="shared" si="235"/>
        <v/>
      </c>
      <c r="AS194" s="33"/>
      <c r="AT194" s="33" t="str">
        <f t="shared" si="236"/>
        <v/>
      </c>
      <c r="AU194" s="33"/>
      <c r="AV194" s="33" t="str">
        <f t="shared" si="237"/>
        <v/>
      </c>
      <c r="AW194" s="33"/>
      <c r="AX194" s="33" t="str">
        <f t="shared" si="238"/>
        <v/>
      </c>
      <c r="AY194" s="33"/>
      <c r="AZ194" s="33" t="str">
        <f t="shared" si="239"/>
        <v/>
      </c>
      <c r="BA194" s="33"/>
      <c r="BB194" s="33" t="str">
        <f t="shared" si="240"/>
        <v/>
      </c>
      <c r="BC194" s="33"/>
      <c r="BD194" s="33" t="str">
        <f t="shared" si="241"/>
        <v/>
      </c>
      <c r="BE194" s="33"/>
      <c r="BF194" s="33" t="str">
        <f t="shared" si="242"/>
        <v/>
      </c>
      <c r="BG194" s="33"/>
      <c r="BH194" s="33" t="str">
        <f t="shared" si="243"/>
        <v/>
      </c>
      <c r="BI194" s="33"/>
      <c r="BJ194" s="33" t="str">
        <f t="shared" si="244"/>
        <v/>
      </c>
      <c r="BK194" s="33"/>
      <c r="BL194" s="33" t="str">
        <f t="shared" si="245"/>
        <v/>
      </c>
      <c r="BM194" s="33"/>
      <c r="BN194" s="33" t="str">
        <f t="shared" si="246"/>
        <v/>
      </c>
      <c r="BO194" s="33"/>
      <c r="BP194" s="33" t="str">
        <f t="shared" si="247"/>
        <v/>
      </c>
      <c r="BQ194" s="33"/>
      <c r="BR194" s="33" t="str">
        <f t="shared" si="248"/>
        <v/>
      </c>
      <c r="BS194" s="33"/>
      <c r="BT194" s="33" t="str">
        <f t="shared" si="249"/>
        <v/>
      </c>
      <c r="BU194" s="33"/>
      <c r="BV194" s="33" t="str">
        <f t="shared" si="250"/>
        <v/>
      </c>
      <c r="BW194" s="33"/>
      <c r="BX194" s="33" t="str">
        <f t="shared" si="251"/>
        <v/>
      </c>
      <c r="BY194" s="33"/>
      <c r="BZ194" s="33" t="str">
        <f t="shared" si="252"/>
        <v/>
      </c>
      <c r="CA194" s="33"/>
      <c r="CB194" s="34" t="str">
        <f t="shared" si="253"/>
        <v/>
      </c>
      <c r="CC194" t="str">
        <f t="shared" si="254"/>
        <v>Philadephia</v>
      </c>
    </row>
    <row r="195" spans="2:81" x14ac:dyDescent="0.2">
      <c r="B195" s="32">
        <f t="shared" si="255"/>
        <v>69</v>
      </c>
      <c r="C195" s="33"/>
      <c r="D195" s="33" t="str">
        <f t="shared" si="215"/>
        <v/>
      </c>
      <c r="E195" s="33"/>
      <c r="F195" s="33" t="str">
        <f t="shared" si="216"/>
        <v/>
      </c>
      <c r="G195" s="33"/>
      <c r="H195" s="33" t="str">
        <f t="shared" si="217"/>
        <v/>
      </c>
      <c r="I195" s="33"/>
      <c r="J195" s="33" t="str">
        <f t="shared" si="218"/>
        <v/>
      </c>
      <c r="K195" s="33"/>
      <c r="L195" s="33" t="str">
        <f t="shared" si="219"/>
        <v/>
      </c>
      <c r="M195" s="33"/>
      <c r="N195" s="33" t="str">
        <f t="shared" si="220"/>
        <v/>
      </c>
      <c r="O195" s="33"/>
      <c r="P195" s="33" t="str">
        <f t="shared" si="221"/>
        <v/>
      </c>
      <c r="Q195" s="33"/>
      <c r="R195" s="33" t="str">
        <f t="shared" si="222"/>
        <v/>
      </c>
      <c r="S195" s="33"/>
      <c r="T195" s="33" t="str">
        <f t="shared" si="223"/>
        <v/>
      </c>
      <c r="U195" s="33"/>
      <c r="V195" s="33" t="str">
        <f t="shared" si="224"/>
        <v/>
      </c>
      <c r="W195" s="33"/>
      <c r="X195" s="33" t="str">
        <f t="shared" si="225"/>
        <v/>
      </c>
      <c r="Y195" s="33"/>
      <c r="Z195" s="33" t="str">
        <f t="shared" si="226"/>
        <v/>
      </c>
      <c r="AA195" s="33"/>
      <c r="AB195" s="33" t="str">
        <f t="shared" si="227"/>
        <v/>
      </c>
      <c r="AC195" s="33"/>
      <c r="AD195" s="33" t="str">
        <f t="shared" si="228"/>
        <v/>
      </c>
      <c r="AE195" s="33"/>
      <c r="AF195" s="33" t="str">
        <f t="shared" si="229"/>
        <v/>
      </c>
      <c r="AG195" s="33"/>
      <c r="AH195" s="33" t="str">
        <f t="shared" si="230"/>
        <v/>
      </c>
      <c r="AI195" s="33"/>
      <c r="AJ195" s="33" t="str">
        <f t="shared" si="231"/>
        <v>Kansas City</v>
      </c>
      <c r="AK195" s="33"/>
      <c r="AL195" s="33" t="str">
        <f t="shared" si="232"/>
        <v/>
      </c>
      <c r="AM195" s="33"/>
      <c r="AN195" s="33" t="str">
        <f t="shared" si="233"/>
        <v/>
      </c>
      <c r="AO195" s="33"/>
      <c r="AP195" s="33" t="str">
        <f t="shared" si="234"/>
        <v/>
      </c>
      <c r="AQ195" s="33"/>
      <c r="AR195" s="33" t="str">
        <f t="shared" si="235"/>
        <v/>
      </c>
      <c r="AS195" s="33"/>
      <c r="AT195" s="33" t="str">
        <f t="shared" si="236"/>
        <v/>
      </c>
      <c r="AU195" s="33"/>
      <c r="AV195" s="33" t="str">
        <f t="shared" si="237"/>
        <v/>
      </c>
      <c r="AW195" s="33"/>
      <c r="AX195" s="33" t="str">
        <f t="shared" si="238"/>
        <v/>
      </c>
      <c r="AY195" s="33"/>
      <c r="AZ195" s="33" t="str">
        <f t="shared" si="239"/>
        <v/>
      </c>
      <c r="BA195" s="33"/>
      <c r="BB195" s="33" t="str">
        <f t="shared" si="240"/>
        <v/>
      </c>
      <c r="BC195" s="33"/>
      <c r="BD195" s="33" t="str">
        <f t="shared" si="241"/>
        <v/>
      </c>
      <c r="BE195" s="33"/>
      <c r="BF195" s="33" t="str">
        <f t="shared" si="242"/>
        <v/>
      </c>
      <c r="BG195" s="33"/>
      <c r="BH195" s="33" t="str">
        <f t="shared" si="243"/>
        <v/>
      </c>
      <c r="BI195" s="33"/>
      <c r="BJ195" s="33" t="str">
        <f t="shared" si="244"/>
        <v/>
      </c>
      <c r="BK195" s="33"/>
      <c r="BL195" s="33" t="str">
        <f t="shared" si="245"/>
        <v/>
      </c>
      <c r="BM195" s="33"/>
      <c r="BN195" s="33" t="str">
        <f t="shared" si="246"/>
        <v/>
      </c>
      <c r="BO195" s="33"/>
      <c r="BP195" s="33" t="str">
        <f t="shared" si="247"/>
        <v/>
      </c>
      <c r="BQ195" s="33"/>
      <c r="BR195" s="33" t="str">
        <f t="shared" si="248"/>
        <v/>
      </c>
      <c r="BS195" s="33"/>
      <c r="BT195" s="33" t="str">
        <f t="shared" si="249"/>
        <v/>
      </c>
      <c r="BU195" s="33"/>
      <c r="BV195" s="33" t="str">
        <f t="shared" si="250"/>
        <v/>
      </c>
      <c r="BW195" s="33"/>
      <c r="BX195" s="33" t="str">
        <f t="shared" si="251"/>
        <v/>
      </c>
      <c r="BY195" s="33"/>
      <c r="BZ195" s="33" t="str">
        <f t="shared" si="252"/>
        <v/>
      </c>
      <c r="CA195" s="33"/>
      <c r="CB195" s="34" t="str">
        <f t="shared" si="253"/>
        <v/>
      </c>
      <c r="CC195" t="str">
        <f t="shared" si="254"/>
        <v>Kansas City</v>
      </c>
    </row>
    <row r="196" spans="2:81" x14ac:dyDescent="0.2">
      <c r="B196" s="32">
        <f t="shared" si="255"/>
        <v>70</v>
      </c>
      <c r="C196" s="33"/>
      <c r="D196" s="33" t="str">
        <f t="shared" si="215"/>
        <v/>
      </c>
      <c r="E196" s="33"/>
      <c r="F196" s="33" t="str">
        <f t="shared" si="216"/>
        <v/>
      </c>
      <c r="G196" s="33"/>
      <c r="H196" s="33" t="str">
        <f t="shared" si="217"/>
        <v/>
      </c>
      <c r="I196" s="33"/>
      <c r="J196" s="33" t="str">
        <f t="shared" si="218"/>
        <v/>
      </c>
      <c r="K196" s="33"/>
      <c r="L196" s="33" t="str">
        <f t="shared" si="219"/>
        <v/>
      </c>
      <c r="M196" s="33"/>
      <c r="N196" s="33" t="str">
        <f t="shared" si="220"/>
        <v/>
      </c>
      <c r="O196" s="33"/>
      <c r="P196" s="33" t="str">
        <f t="shared" si="221"/>
        <v/>
      </c>
      <c r="Q196" s="33"/>
      <c r="R196" s="33" t="str">
        <f t="shared" si="222"/>
        <v/>
      </c>
      <c r="S196" s="33"/>
      <c r="T196" s="33" t="str">
        <f t="shared" si="223"/>
        <v/>
      </c>
      <c r="U196" s="33"/>
      <c r="V196" s="33" t="str">
        <f t="shared" si="224"/>
        <v/>
      </c>
      <c r="W196" s="33"/>
      <c r="X196" s="33" t="str">
        <f t="shared" si="225"/>
        <v/>
      </c>
      <c r="Y196" s="33"/>
      <c r="Z196" s="33" t="str">
        <f t="shared" si="226"/>
        <v/>
      </c>
      <c r="AA196" s="33"/>
      <c r="AB196" s="33" t="str">
        <f t="shared" si="227"/>
        <v/>
      </c>
      <c r="AC196" s="33"/>
      <c r="AD196" s="33" t="str">
        <f t="shared" si="228"/>
        <v/>
      </c>
      <c r="AE196" s="33"/>
      <c r="AF196" s="33" t="str">
        <f t="shared" si="229"/>
        <v/>
      </c>
      <c r="AG196" s="33"/>
      <c r="AH196" s="33" t="str">
        <f t="shared" si="230"/>
        <v/>
      </c>
      <c r="AI196" s="33"/>
      <c r="AJ196" s="33" t="str">
        <f t="shared" si="231"/>
        <v>Dallas</v>
      </c>
      <c r="AK196" s="33"/>
      <c r="AL196" s="33" t="str">
        <f t="shared" si="232"/>
        <v/>
      </c>
      <c r="AM196" s="33"/>
      <c r="AN196" s="33" t="str">
        <f t="shared" si="233"/>
        <v/>
      </c>
      <c r="AO196" s="33"/>
      <c r="AP196" s="33" t="str">
        <f t="shared" si="234"/>
        <v/>
      </c>
      <c r="AQ196" s="33"/>
      <c r="AR196" s="33" t="str">
        <f t="shared" si="235"/>
        <v/>
      </c>
      <c r="AS196" s="33"/>
      <c r="AT196" s="33" t="str">
        <f t="shared" si="236"/>
        <v/>
      </c>
      <c r="AU196" s="33"/>
      <c r="AV196" s="33" t="str">
        <f t="shared" si="237"/>
        <v/>
      </c>
      <c r="AW196" s="33"/>
      <c r="AX196" s="33" t="str">
        <f t="shared" si="238"/>
        <v/>
      </c>
      <c r="AY196" s="33"/>
      <c r="AZ196" s="33" t="str">
        <f t="shared" si="239"/>
        <v/>
      </c>
      <c r="BA196" s="33"/>
      <c r="BB196" s="33" t="str">
        <f t="shared" si="240"/>
        <v/>
      </c>
      <c r="BC196" s="33"/>
      <c r="BD196" s="33" t="str">
        <f t="shared" si="241"/>
        <v/>
      </c>
      <c r="BE196" s="33"/>
      <c r="BF196" s="33" t="str">
        <f t="shared" si="242"/>
        <v/>
      </c>
      <c r="BG196" s="33"/>
      <c r="BH196" s="33" t="str">
        <f t="shared" si="243"/>
        <v/>
      </c>
      <c r="BI196" s="33"/>
      <c r="BJ196" s="33" t="str">
        <f t="shared" si="244"/>
        <v/>
      </c>
      <c r="BK196" s="33"/>
      <c r="BL196" s="33" t="str">
        <f t="shared" si="245"/>
        <v/>
      </c>
      <c r="BM196" s="33"/>
      <c r="BN196" s="33" t="str">
        <f t="shared" si="246"/>
        <v/>
      </c>
      <c r="BO196" s="33"/>
      <c r="BP196" s="33" t="str">
        <f t="shared" si="247"/>
        <v/>
      </c>
      <c r="BQ196" s="33"/>
      <c r="BR196" s="33" t="str">
        <f t="shared" si="248"/>
        <v/>
      </c>
      <c r="BS196" s="33"/>
      <c r="BT196" s="33" t="str">
        <f t="shared" si="249"/>
        <v/>
      </c>
      <c r="BU196" s="33"/>
      <c r="BV196" s="33" t="str">
        <f t="shared" si="250"/>
        <v/>
      </c>
      <c r="BW196" s="33"/>
      <c r="BX196" s="33" t="str">
        <f t="shared" si="251"/>
        <v/>
      </c>
      <c r="BY196" s="33"/>
      <c r="BZ196" s="33" t="str">
        <f t="shared" si="252"/>
        <v/>
      </c>
      <c r="CA196" s="33"/>
      <c r="CB196" s="34" t="str">
        <f t="shared" si="253"/>
        <v/>
      </c>
      <c r="CC196" t="str">
        <f t="shared" si="254"/>
        <v>Dallas</v>
      </c>
    </row>
    <row r="197" spans="2:81" x14ac:dyDescent="0.2">
      <c r="B197" s="32">
        <f t="shared" si="255"/>
        <v>71</v>
      </c>
      <c r="C197" s="33"/>
      <c r="D197" s="33" t="str">
        <f t="shared" si="215"/>
        <v/>
      </c>
      <c r="E197" s="33"/>
      <c r="F197" s="33" t="str">
        <f t="shared" si="216"/>
        <v/>
      </c>
      <c r="G197" s="33"/>
      <c r="H197" s="33" t="str">
        <f t="shared" si="217"/>
        <v/>
      </c>
      <c r="I197" s="33"/>
      <c r="J197" s="33" t="str">
        <f t="shared" si="218"/>
        <v/>
      </c>
      <c r="K197" s="33"/>
      <c r="L197" s="33" t="str">
        <f t="shared" si="219"/>
        <v/>
      </c>
      <c r="M197" s="33"/>
      <c r="N197" s="33" t="str">
        <f t="shared" si="220"/>
        <v/>
      </c>
      <c r="O197" s="33"/>
      <c r="P197" s="33" t="str">
        <f t="shared" si="221"/>
        <v/>
      </c>
      <c r="Q197" s="33"/>
      <c r="R197" s="33" t="str">
        <f t="shared" si="222"/>
        <v/>
      </c>
      <c r="S197" s="33"/>
      <c r="T197" s="33" t="str">
        <f t="shared" si="223"/>
        <v/>
      </c>
      <c r="U197" s="33"/>
      <c r="V197" s="33" t="str">
        <f t="shared" si="224"/>
        <v/>
      </c>
      <c r="W197" s="33"/>
      <c r="X197" s="33" t="str">
        <f t="shared" si="225"/>
        <v/>
      </c>
      <c r="Y197" s="33"/>
      <c r="Z197" s="33" t="str">
        <f t="shared" si="226"/>
        <v/>
      </c>
      <c r="AA197" s="33"/>
      <c r="AB197" s="33" t="str">
        <f t="shared" si="227"/>
        <v/>
      </c>
      <c r="AC197" s="33"/>
      <c r="AD197" s="33" t="str">
        <f t="shared" si="228"/>
        <v/>
      </c>
      <c r="AE197" s="33"/>
      <c r="AF197" s="33" t="str">
        <f t="shared" si="229"/>
        <v/>
      </c>
      <c r="AG197" s="33"/>
      <c r="AH197" s="33" t="str">
        <f t="shared" si="230"/>
        <v/>
      </c>
      <c r="AI197" s="33"/>
      <c r="AJ197" s="33" t="str">
        <f t="shared" si="231"/>
        <v>Miami</v>
      </c>
      <c r="AK197" s="33"/>
      <c r="AL197" s="33" t="str">
        <f t="shared" si="232"/>
        <v/>
      </c>
      <c r="AM197" s="33"/>
      <c r="AN197" s="33" t="str">
        <f t="shared" si="233"/>
        <v/>
      </c>
      <c r="AO197" s="33"/>
      <c r="AP197" s="33" t="str">
        <f t="shared" si="234"/>
        <v/>
      </c>
      <c r="AQ197" s="33"/>
      <c r="AR197" s="33" t="str">
        <f t="shared" si="235"/>
        <v/>
      </c>
      <c r="AS197" s="33"/>
      <c r="AT197" s="33" t="str">
        <f t="shared" si="236"/>
        <v/>
      </c>
      <c r="AU197" s="33"/>
      <c r="AV197" s="33" t="str">
        <f t="shared" si="237"/>
        <v/>
      </c>
      <c r="AW197" s="33"/>
      <c r="AX197" s="33" t="str">
        <f t="shared" si="238"/>
        <v/>
      </c>
      <c r="AY197" s="33"/>
      <c r="AZ197" s="33" t="str">
        <f t="shared" si="239"/>
        <v/>
      </c>
      <c r="BA197" s="33"/>
      <c r="BB197" s="33" t="str">
        <f t="shared" si="240"/>
        <v/>
      </c>
      <c r="BC197" s="33"/>
      <c r="BD197" s="33" t="str">
        <f t="shared" si="241"/>
        <v/>
      </c>
      <c r="BE197" s="33"/>
      <c r="BF197" s="33" t="str">
        <f t="shared" si="242"/>
        <v/>
      </c>
      <c r="BG197" s="33"/>
      <c r="BH197" s="33" t="str">
        <f t="shared" si="243"/>
        <v/>
      </c>
      <c r="BI197" s="33"/>
      <c r="BJ197" s="33" t="str">
        <f t="shared" si="244"/>
        <v/>
      </c>
      <c r="BK197" s="33"/>
      <c r="BL197" s="33" t="str">
        <f t="shared" si="245"/>
        <v/>
      </c>
      <c r="BM197" s="33"/>
      <c r="BN197" s="33" t="str">
        <f t="shared" si="246"/>
        <v/>
      </c>
      <c r="BO197" s="33"/>
      <c r="BP197" s="33" t="str">
        <f t="shared" si="247"/>
        <v/>
      </c>
      <c r="BQ197" s="33"/>
      <c r="BR197" s="33" t="str">
        <f t="shared" si="248"/>
        <v/>
      </c>
      <c r="BS197" s="33"/>
      <c r="BT197" s="33" t="str">
        <f t="shared" si="249"/>
        <v/>
      </c>
      <c r="BU197" s="33"/>
      <c r="BV197" s="33" t="str">
        <f t="shared" si="250"/>
        <v/>
      </c>
      <c r="BW197" s="33"/>
      <c r="BX197" s="33" t="str">
        <f t="shared" si="251"/>
        <v/>
      </c>
      <c r="BY197" s="33"/>
      <c r="BZ197" s="33" t="str">
        <f t="shared" si="252"/>
        <v/>
      </c>
      <c r="CA197" s="33"/>
      <c r="CB197" s="34" t="str">
        <f t="shared" si="253"/>
        <v/>
      </c>
      <c r="CC197" t="str">
        <f t="shared" si="254"/>
        <v>Miami</v>
      </c>
    </row>
    <row r="198" spans="2:81" x14ac:dyDescent="0.2">
      <c r="B198" s="32">
        <f t="shared" si="255"/>
        <v>72</v>
      </c>
      <c r="C198" s="33"/>
      <c r="D198" s="33" t="str">
        <f t="shared" si="215"/>
        <v/>
      </c>
      <c r="E198" s="33"/>
      <c r="F198" s="33" t="str">
        <f t="shared" si="216"/>
        <v/>
      </c>
      <c r="G198" s="33"/>
      <c r="H198" s="33" t="str">
        <f t="shared" si="217"/>
        <v/>
      </c>
      <c r="I198" s="33"/>
      <c r="J198" s="33" t="str">
        <f t="shared" si="218"/>
        <v/>
      </c>
      <c r="K198" s="33"/>
      <c r="L198" s="33" t="str">
        <f t="shared" si="219"/>
        <v/>
      </c>
      <c r="M198" s="33"/>
      <c r="N198" s="33" t="str">
        <f t="shared" si="220"/>
        <v/>
      </c>
      <c r="O198" s="33"/>
      <c r="P198" s="33" t="str">
        <f t="shared" si="221"/>
        <v/>
      </c>
      <c r="Q198" s="33"/>
      <c r="R198" s="33" t="str">
        <f t="shared" si="222"/>
        <v/>
      </c>
      <c r="S198" s="33"/>
      <c r="T198" s="33" t="str">
        <f t="shared" si="223"/>
        <v/>
      </c>
      <c r="U198" s="33"/>
      <c r="V198" s="33" t="str">
        <f t="shared" si="224"/>
        <v/>
      </c>
      <c r="W198" s="33"/>
      <c r="X198" s="33" t="str">
        <f t="shared" si="225"/>
        <v/>
      </c>
      <c r="Y198" s="33"/>
      <c r="Z198" s="33" t="str">
        <f t="shared" si="226"/>
        <v/>
      </c>
      <c r="AA198" s="33"/>
      <c r="AB198" s="33" t="str">
        <f t="shared" si="227"/>
        <v/>
      </c>
      <c r="AC198" s="33"/>
      <c r="AD198" s="33" t="str">
        <f t="shared" si="228"/>
        <v/>
      </c>
      <c r="AE198" s="33"/>
      <c r="AF198" s="33" t="str">
        <f t="shared" si="229"/>
        <v/>
      </c>
      <c r="AG198" s="33"/>
      <c r="AH198" s="33" t="str">
        <f t="shared" si="230"/>
        <v/>
      </c>
      <c r="AI198" s="33"/>
      <c r="AJ198" s="33" t="str">
        <f t="shared" si="231"/>
        <v>Atlanta</v>
      </c>
      <c r="AK198" s="33"/>
      <c r="AL198" s="33" t="str">
        <f t="shared" si="232"/>
        <v/>
      </c>
      <c r="AM198" s="33"/>
      <c r="AN198" s="33" t="str">
        <f t="shared" si="233"/>
        <v/>
      </c>
      <c r="AO198" s="33"/>
      <c r="AP198" s="33" t="str">
        <f t="shared" si="234"/>
        <v/>
      </c>
      <c r="AQ198" s="33"/>
      <c r="AR198" s="33" t="str">
        <f t="shared" si="235"/>
        <v/>
      </c>
      <c r="AS198" s="33"/>
      <c r="AT198" s="33" t="str">
        <f t="shared" si="236"/>
        <v/>
      </c>
      <c r="AU198" s="33"/>
      <c r="AV198" s="33" t="str">
        <f t="shared" si="237"/>
        <v/>
      </c>
      <c r="AW198" s="33"/>
      <c r="AX198" s="33" t="str">
        <f t="shared" si="238"/>
        <v/>
      </c>
      <c r="AY198" s="33"/>
      <c r="AZ198" s="33" t="str">
        <f t="shared" si="239"/>
        <v/>
      </c>
      <c r="BA198" s="33"/>
      <c r="BB198" s="33" t="str">
        <f t="shared" si="240"/>
        <v/>
      </c>
      <c r="BC198" s="33"/>
      <c r="BD198" s="33" t="str">
        <f t="shared" si="241"/>
        <v/>
      </c>
      <c r="BE198" s="33"/>
      <c r="BF198" s="33" t="str">
        <f t="shared" si="242"/>
        <v/>
      </c>
      <c r="BG198" s="33"/>
      <c r="BH198" s="33" t="str">
        <f t="shared" si="243"/>
        <v/>
      </c>
      <c r="BI198" s="33"/>
      <c r="BJ198" s="33" t="str">
        <f t="shared" si="244"/>
        <v/>
      </c>
      <c r="BK198" s="33"/>
      <c r="BL198" s="33" t="str">
        <f t="shared" si="245"/>
        <v/>
      </c>
      <c r="BM198" s="33"/>
      <c r="BN198" s="33" t="str">
        <f t="shared" si="246"/>
        <v/>
      </c>
      <c r="BO198" s="33"/>
      <c r="BP198" s="33" t="str">
        <f t="shared" si="247"/>
        <v/>
      </c>
      <c r="BQ198" s="33"/>
      <c r="BR198" s="33" t="str">
        <f t="shared" si="248"/>
        <v/>
      </c>
      <c r="BS198" s="33"/>
      <c r="BT198" s="33" t="str">
        <f t="shared" si="249"/>
        <v/>
      </c>
      <c r="BU198" s="33"/>
      <c r="BV198" s="33" t="str">
        <f t="shared" si="250"/>
        <v/>
      </c>
      <c r="BW198" s="33"/>
      <c r="BX198" s="33" t="str">
        <f t="shared" si="251"/>
        <v/>
      </c>
      <c r="BY198" s="33"/>
      <c r="BZ198" s="33" t="str">
        <f t="shared" si="252"/>
        <v/>
      </c>
      <c r="CA198" s="33"/>
      <c r="CB198" s="34" t="str">
        <f t="shared" si="253"/>
        <v/>
      </c>
      <c r="CC198" t="str">
        <f t="shared" si="254"/>
        <v>Atlanta</v>
      </c>
    </row>
    <row r="199" spans="2:81" x14ac:dyDescent="0.2">
      <c r="B199" s="32">
        <f t="shared" si="255"/>
        <v>73</v>
      </c>
      <c r="C199" s="33"/>
      <c r="D199" s="33" t="str">
        <f t="shared" si="215"/>
        <v/>
      </c>
      <c r="E199" s="33"/>
      <c r="F199" s="33" t="str">
        <f t="shared" si="216"/>
        <v/>
      </c>
      <c r="G199" s="33"/>
      <c r="H199" s="33" t="str">
        <f t="shared" si="217"/>
        <v/>
      </c>
      <c r="I199" s="33"/>
      <c r="J199" s="33" t="str">
        <f t="shared" si="218"/>
        <v/>
      </c>
      <c r="K199" s="33"/>
      <c r="L199" s="33" t="str">
        <f t="shared" si="219"/>
        <v/>
      </c>
      <c r="M199" s="33"/>
      <c r="N199" s="33" t="str">
        <f t="shared" si="220"/>
        <v/>
      </c>
      <c r="O199" s="33"/>
      <c r="P199" s="33" t="str">
        <f t="shared" si="221"/>
        <v/>
      </c>
      <c r="Q199" s="33"/>
      <c r="R199" s="33" t="str">
        <f t="shared" si="222"/>
        <v/>
      </c>
      <c r="S199" s="33"/>
      <c r="T199" s="33" t="str">
        <f t="shared" si="223"/>
        <v/>
      </c>
      <c r="U199" s="33"/>
      <c r="V199" s="33" t="str">
        <f t="shared" si="224"/>
        <v/>
      </c>
      <c r="W199" s="33"/>
      <c r="X199" s="33" t="str">
        <f t="shared" si="225"/>
        <v/>
      </c>
      <c r="Y199" s="33"/>
      <c r="Z199" s="33" t="str">
        <f t="shared" si="226"/>
        <v/>
      </c>
      <c r="AA199" s="33"/>
      <c r="AB199" s="33" t="str">
        <f t="shared" si="227"/>
        <v/>
      </c>
      <c r="AC199" s="33"/>
      <c r="AD199" s="33" t="str">
        <f t="shared" si="228"/>
        <v/>
      </c>
      <c r="AE199" s="33"/>
      <c r="AF199" s="33" t="str">
        <f t="shared" si="229"/>
        <v/>
      </c>
      <c r="AG199" s="33"/>
      <c r="AH199" s="33" t="str">
        <f t="shared" si="230"/>
        <v/>
      </c>
      <c r="AI199" s="33"/>
      <c r="AJ199" s="33" t="str">
        <f t="shared" si="231"/>
        <v/>
      </c>
      <c r="AK199" s="33"/>
      <c r="AL199" s="33" t="str">
        <f t="shared" si="232"/>
        <v/>
      </c>
      <c r="AM199" s="33"/>
      <c r="AN199" s="33" t="str">
        <f t="shared" si="233"/>
        <v/>
      </c>
      <c r="AO199" s="33"/>
      <c r="AP199" s="33" t="str">
        <f t="shared" si="234"/>
        <v/>
      </c>
      <c r="AQ199" s="33"/>
      <c r="AR199" s="33" t="str">
        <f t="shared" si="235"/>
        <v/>
      </c>
      <c r="AS199" s="33"/>
      <c r="AT199" s="33" t="str">
        <f t="shared" si="236"/>
        <v/>
      </c>
      <c r="AU199" s="33"/>
      <c r="AV199" s="33" t="str">
        <f t="shared" si="237"/>
        <v/>
      </c>
      <c r="AW199" s="33"/>
      <c r="AX199" s="33" t="str">
        <f t="shared" si="238"/>
        <v/>
      </c>
      <c r="AY199" s="33"/>
      <c r="AZ199" s="33" t="str">
        <f t="shared" si="239"/>
        <v/>
      </c>
      <c r="BA199" s="33"/>
      <c r="BB199" s="33" t="str">
        <f t="shared" si="240"/>
        <v/>
      </c>
      <c r="BC199" s="33"/>
      <c r="BD199" s="33" t="str">
        <f t="shared" si="241"/>
        <v/>
      </c>
      <c r="BE199" s="33"/>
      <c r="BF199" s="33" t="str">
        <f t="shared" si="242"/>
        <v/>
      </c>
      <c r="BG199" s="33"/>
      <c r="BH199" s="33" t="str">
        <f t="shared" si="243"/>
        <v/>
      </c>
      <c r="BI199" s="33"/>
      <c r="BJ199" s="33" t="str">
        <f t="shared" si="244"/>
        <v/>
      </c>
      <c r="BK199" s="33"/>
      <c r="BL199" s="33" t="str">
        <f t="shared" si="245"/>
        <v/>
      </c>
      <c r="BM199" s="33"/>
      <c r="BN199" s="33" t="str">
        <f t="shared" si="246"/>
        <v/>
      </c>
      <c r="BO199" s="33"/>
      <c r="BP199" s="33" t="str">
        <f t="shared" si="247"/>
        <v/>
      </c>
      <c r="BQ199" s="33"/>
      <c r="BR199" s="33" t="str">
        <f t="shared" si="248"/>
        <v/>
      </c>
      <c r="BS199" s="33"/>
      <c r="BT199" s="33" t="str">
        <f t="shared" si="249"/>
        <v/>
      </c>
      <c r="BU199" s="33"/>
      <c r="BV199" s="33" t="str">
        <f t="shared" si="250"/>
        <v/>
      </c>
      <c r="BW199" s="33"/>
      <c r="BX199" s="33" t="str">
        <f t="shared" si="251"/>
        <v/>
      </c>
      <c r="BY199" s="33"/>
      <c r="BZ199" s="33" t="str">
        <f t="shared" si="252"/>
        <v/>
      </c>
      <c r="CA199" s="33"/>
      <c r="CB199" s="34" t="str">
        <f t="shared" si="253"/>
        <v/>
      </c>
      <c r="CC199" t="str">
        <f t="shared" si="254"/>
        <v/>
      </c>
    </row>
    <row r="200" spans="2:81" x14ac:dyDescent="0.2">
      <c r="B200" s="32">
        <f t="shared" si="255"/>
        <v>74</v>
      </c>
      <c r="C200" s="33"/>
      <c r="D200" s="33" t="str">
        <f t="shared" si="215"/>
        <v/>
      </c>
      <c r="E200" s="33"/>
      <c r="F200" s="33" t="str">
        <f t="shared" si="216"/>
        <v/>
      </c>
      <c r="G200" s="33"/>
      <c r="H200" s="33" t="str">
        <f t="shared" si="217"/>
        <v/>
      </c>
      <c r="I200" s="33"/>
      <c r="J200" s="33" t="str">
        <f t="shared" si="218"/>
        <v/>
      </c>
      <c r="K200" s="33"/>
      <c r="L200" s="33" t="str">
        <f t="shared" si="219"/>
        <v/>
      </c>
      <c r="M200" s="33"/>
      <c r="N200" s="33" t="str">
        <f t="shared" si="220"/>
        <v/>
      </c>
      <c r="O200" s="33"/>
      <c r="P200" s="33" t="str">
        <f t="shared" si="221"/>
        <v/>
      </c>
      <c r="Q200" s="33"/>
      <c r="R200" s="33" t="str">
        <f t="shared" si="222"/>
        <v/>
      </c>
      <c r="S200" s="33"/>
      <c r="T200" s="33" t="str">
        <f t="shared" si="223"/>
        <v/>
      </c>
      <c r="U200" s="33"/>
      <c r="V200" s="33" t="str">
        <f t="shared" si="224"/>
        <v/>
      </c>
      <c r="W200" s="33"/>
      <c r="X200" s="33" t="str">
        <f t="shared" si="225"/>
        <v/>
      </c>
      <c r="Y200" s="33"/>
      <c r="Z200" s="33" t="str">
        <f t="shared" si="226"/>
        <v/>
      </c>
      <c r="AA200" s="33"/>
      <c r="AB200" s="33" t="str">
        <f t="shared" si="227"/>
        <v/>
      </c>
      <c r="AC200" s="33"/>
      <c r="AD200" s="33" t="str">
        <f t="shared" si="228"/>
        <v/>
      </c>
      <c r="AE200" s="33"/>
      <c r="AF200" s="33" t="str">
        <f t="shared" si="229"/>
        <v/>
      </c>
      <c r="AG200" s="33"/>
      <c r="AH200" s="33" t="str">
        <f t="shared" si="230"/>
        <v/>
      </c>
      <c r="AI200" s="33"/>
      <c r="AJ200" s="33" t="str">
        <f t="shared" si="231"/>
        <v/>
      </c>
      <c r="AK200" s="33"/>
      <c r="AL200" s="33" t="str">
        <f t="shared" si="232"/>
        <v/>
      </c>
      <c r="AM200" s="33"/>
      <c r="AN200" s="33" t="str">
        <f t="shared" si="233"/>
        <v/>
      </c>
      <c r="AO200" s="33"/>
      <c r="AP200" s="33" t="str">
        <f t="shared" si="234"/>
        <v/>
      </c>
      <c r="AQ200" s="33"/>
      <c r="AR200" s="33" t="str">
        <f t="shared" si="235"/>
        <v/>
      </c>
      <c r="AS200" s="33"/>
      <c r="AT200" s="33" t="str">
        <f t="shared" si="236"/>
        <v/>
      </c>
      <c r="AU200" s="33"/>
      <c r="AV200" s="33" t="str">
        <f t="shared" si="237"/>
        <v/>
      </c>
      <c r="AW200" s="33"/>
      <c r="AX200" s="33" t="str">
        <f t="shared" si="238"/>
        <v/>
      </c>
      <c r="AY200" s="33"/>
      <c r="AZ200" s="33" t="str">
        <f t="shared" si="239"/>
        <v/>
      </c>
      <c r="BA200" s="33"/>
      <c r="BB200" s="33" t="str">
        <f t="shared" si="240"/>
        <v/>
      </c>
      <c r="BC200" s="33"/>
      <c r="BD200" s="33" t="str">
        <f t="shared" si="241"/>
        <v/>
      </c>
      <c r="BE200" s="33"/>
      <c r="BF200" s="33" t="str">
        <f t="shared" si="242"/>
        <v/>
      </c>
      <c r="BG200" s="33"/>
      <c r="BH200" s="33" t="str">
        <f t="shared" si="243"/>
        <v/>
      </c>
      <c r="BI200" s="33"/>
      <c r="BJ200" s="33" t="str">
        <f t="shared" si="244"/>
        <v/>
      </c>
      <c r="BK200" s="33"/>
      <c r="BL200" s="33" t="str">
        <f t="shared" si="245"/>
        <v/>
      </c>
      <c r="BM200" s="33"/>
      <c r="BN200" s="33" t="str">
        <f t="shared" si="246"/>
        <v/>
      </c>
      <c r="BO200" s="33"/>
      <c r="BP200" s="33" t="str">
        <f t="shared" si="247"/>
        <v/>
      </c>
      <c r="BQ200" s="33"/>
      <c r="BR200" s="33" t="str">
        <f t="shared" si="248"/>
        <v/>
      </c>
      <c r="BS200" s="33"/>
      <c r="BT200" s="33" t="str">
        <f t="shared" si="249"/>
        <v/>
      </c>
      <c r="BU200" s="33"/>
      <c r="BV200" s="33" t="str">
        <f t="shared" si="250"/>
        <v/>
      </c>
      <c r="BW200" s="33"/>
      <c r="BX200" s="33" t="str">
        <f t="shared" si="251"/>
        <v/>
      </c>
      <c r="BY200" s="33"/>
      <c r="BZ200" s="33" t="str">
        <f t="shared" si="252"/>
        <v/>
      </c>
      <c r="CA200" s="33"/>
      <c r="CB200" s="34" t="str">
        <f t="shared" si="253"/>
        <v/>
      </c>
      <c r="CC200" t="str">
        <f t="shared" si="254"/>
        <v/>
      </c>
    </row>
    <row r="201" spans="2:81" x14ac:dyDescent="0.2">
      <c r="B201" s="32">
        <f t="shared" si="255"/>
        <v>75</v>
      </c>
      <c r="C201" s="33"/>
      <c r="D201" s="33" t="str">
        <f t="shared" si="215"/>
        <v/>
      </c>
      <c r="E201" s="33"/>
      <c r="F201" s="33" t="str">
        <f t="shared" si="216"/>
        <v/>
      </c>
      <c r="G201" s="33"/>
      <c r="H201" s="33" t="str">
        <f t="shared" si="217"/>
        <v/>
      </c>
      <c r="I201" s="33"/>
      <c r="J201" s="33" t="str">
        <f t="shared" si="218"/>
        <v/>
      </c>
      <c r="K201" s="33"/>
      <c r="L201" s="33" t="str">
        <f t="shared" si="219"/>
        <v/>
      </c>
      <c r="M201" s="33"/>
      <c r="N201" s="33" t="str">
        <f t="shared" si="220"/>
        <v/>
      </c>
      <c r="O201" s="33"/>
      <c r="P201" s="33" t="str">
        <f t="shared" si="221"/>
        <v/>
      </c>
      <c r="Q201" s="33"/>
      <c r="R201" s="33" t="str">
        <f t="shared" si="222"/>
        <v/>
      </c>
      <c r="S201" s="33"/>
      <c r="T201" s="33" t="str">
        <f t="shared" si="223"/>
        <v/>
      </c>
      <c r="U201" s="33"/>
      <c r="V201" s="33" t="str">
        <f t="shared" si="224"/>
        <v/>
      </c>
      <c r="W201" s="33"/>
      <c r="X201" s="33" t="str">
        <f t="shared" si="225"/>
        <v/>
      </c>
      <c r="Y201" s="33"/>
      <c r="Z201" s="33" t="str">
        <f t="shared" si="226"/>
        <v/>
      </c>
      <c r="AA201" s="33"/>
      <c r="AB201" s="33" t="str">
        <f t="shared" si="227"/>
        <v/>
      </c>
      <c r="AC201" s="33"/>
      <c r="AD201" s="33" t="str">
        <f t="shared" si="228"/>
        <v/>
      </c>
      <c r="AE201" s="33"/>
      <c r="AF201" s="33" t="str">
        <f t="shared" si="229"/>
        <v/>
      </c>
      <c r="AG201" s="33"/>
      <c r="AH201" s="33" t="str">
        <f t="shared" si="230"/>
        <v/>
      </c>
      <c r="AI201" s="33"/>
      <c r="AJ201" s="33" t="str">
        <f t="shared" si="231"/>
        <v/>
      </c>
      <c r="AK201" s="33"/>
      <c r="AL201" s="33" t="str">
        <f t="shared" si="232"/>
        <v/>
      </c>
      <c r="AM201" s="33"/>
      <c r="AN201" s="33" t="str">
        <f t="shared" si="233"/>
        <v/>
      </c>
      <c r="AO201" s="33"/>
      <c r="AP201" s="33" t="str">
        <f t="shared" si="234"/>
        <v/>
      </c>
      <c r="AQ201" s="33"/>
      <c r="AR201" s="33" t="str">
        <f t="shared" si="235"/>
        <v/>
      </c>
      <c r="AS201" s="33"/>
      <c r="AT201" s="33" t="str">
        <f t="shared" si="236"/>
        <v/>
      </c>
      <c r="AU201" s="33"/>
      <c r="AV201" s="33" t="str">
        <f t="shared" si="237"/>
        <v/>
      </c>
      <c r="AW201" s="33"/>
      <c r="AX201" s="33" t="str">
        <f t="shared" si="238"/>
        <v/>
      </c>
      <c r="AY201" s="33"/>
      <c r="AZ201" s="33" t="str">
        <f t="shared" si="239"/>
        <v/>
      </c>
      <c r="BA201" s="33"/>
      <c r="BB201" s="33" t="str">
        <f t="shared" si="240"/>
        <v/>
      </c>
      <c r="BC201" s="33"/>
      <c r="BD201" s="33" t="str">
        <f t="shared" si="241"/>
        <v/>
      </c>
      <c r="BE201" s="33"/>
      <c r="BF201" s="33" t="str">
        <f t="shared" si="242"/>
        <v/>
      </c>
      <c r="BG201" s="33"/>
      <c r="BH201" s="33" t="str">
        <f t="shared" si="243"/>
        <v/>
      </c>
      <c r="BI201" s="33"/>
      <c r="BJ201" s="33" t="str">
        <f t="shared" si="244"/>
        <v/>
      </c>
      <c r="BK201" s="33"/>
      <c r="BL201" s="33" t="str">
        <f t="shared" si="245"/>
        <v/>
      </c>
      <c r="BM201" s="33"/>
      <c r="BN201" s="33" t="str">
        <f t="shared" si="246"/>
        <v/>
      </c>
      <c r="BO201" s="33"/>
      <c r="BP201" s="33" t="str">
        <f t="shared" si="247"/>
        <v/>
      </c>
      <c r="BQ201" s="33"/>
      <c r="BR201" s="33" t="str">
        <f t="shared" si="248"/>
        <v/>
      </c>
      <c r="BS201" s="33"/>
      <c r="BT201" s="33" t="str">
        <f t="shared" si="249"/>
        <v/>
      </c>
      <c r="BU201" s="33"/>
      <c r="BV201" s="33" t="str">
        <f t="shared" si="250"/>
        <v/>
      </c>
      <c r="BW201" s="33"/>
      <c r="BX201" s="33" t="str">
        <f t="shared" si="251"/>
        <v/>
      </c>
      <c r="BY201" s="33"/>
      <c r="BZ201" s="33" t="str">
        <f t="shared" si="252"/>
        <v/>
      </c>
      <c r="CA201" s="33"/>
      <c r="CB201" s="34" t="str">
        <f t="shared" si="253"/>
        <v/>
      </c>
      <c r="CC201" t="str">
        <f t="shared" si="254"/>
        <v/>
      </c>
    </row>
    <row r="202" spans="2:81" x14ac:dyDescent="0.2">
      <c r="B202" s="32">
        <f t="shared" si="255"/>
        <v>76</v>
      </c>
      <c r="C202" s="33"/>
      <c r="D202" s="33" t="str">
        <f t="shared" si="215"/>
        <v/>
      </c>
      <c r="E202" s="33"/>
      <c r="F202" s="33" t="str">
        <f t="shared" si="216"/>
        <v/>
      </c>
      <c r="G202" s="33"/>
      <c r="H202" s="33" t="str">
        <f t="shared" si="217"/>
        <v/>
      </c>
      <c r="I202" s="33"/>
      <c r="J202" s="33" t="str">
        <f t="shared" si="218"/>
        <v/>
      </c>
      <c r="K202" s="33"/>
      <c r="L202" s="33" t="str">
        <f t="shared" si="219"/>
        <v/>
      </c>
      <c r="M202" s="33"/>
      <c r="N202" s="33" t="str">
        <f t="shared" si="220"/>
        <v/>
      </c>
      <c r="O202" s="33"/>
      <c r="P202" s="33" t="str">
        <f t="shared" si="221"/>
        <v/>
      </c>
      <c r="Q202" s="33"/>
      <c r="R202" s="33" t="str">
        <f t="shared" si="222"/>
        <v/>
      </c>
      <c r="S202" s="33"/>
      <c r="T202" s="33" t="str">
        <f t="shared" si="223"/>
        <v/>
      </c>
      <c r="U202" s="33"/>
      <c r="V202" s="33" t="str">
        <f t="shared" si="224"/>
        <v/>
      </c>
      <c r="W202" s="33"/>
      <c r="X202" s="33" t="str">
        <f t="shared" si="225"/>
        <v/>
      </c>
      <c r="Y202" s="33"/>
      <c r="Z202" s="33" t="str">
        <f t="shared" si="226"/>
        <v/>
      </c>
      <c r="AA202" s="33"/>
      <c r="AB202" s="33" t="str">
        <f t="shared" si="227"/>
        <v/>
      </c>
      <c r="AC202" s="33"/>
      <c r="AD202" s="33" t="str">
        <f t="shared" si="228"/>
        <v/>
      </c>
      <c r="AE202" s="33"/>
      <c r="AF202" s="33" t="str">
        <f t="shared" si="229"/>
        <v/>
      </c>
      <c r="AG202" s="33"/>
      <c r="AH202" s="33" t="str">
        <f t="shared" si="230"/>
        <v/>
      </c>
      <c r="AI202" s="33"/>
      <c r="AJ202" s="33" t="str">
        <f t="shared" si="231"/>
        <v/>
      </c>
      <c r="AK202" s="33"/>
      <c r="AL202" s="33" t="str">
        <f t="shared" si="232"/>
        <v/>
      </c>
      <c r="AM202" s="33"/>
      <c r="AN202" s="33" t="str">
        <f t="shared" si="233"/>
        <v/>
      </c>
      <c r="AO202" s="33"/>
      <c r="AP202" s="33" t="str">
        <f t="shared" si="234"/>
        <v/>
      </c>
      <c r="AQ202" s="33"/>
      <c r="AR202" s="33" t="str">
        <f t="shared" si="235"/>
        <v/>
      </c>
      <c r="AS202" s="33"/>
      <c r="AT202" s="33" t="str">
        <f t="shared" si="236"/>
        <v/>
      </c>
      <c r="AU202" s="33"/>
      <c r="AV202" s="33" t="str">
        <f t="shared" si="237"/>
        <v/>
      </c>
      <c r="AW202" s="33"/>
      <c r="AX202" s="33" t="str">
        <f t="shared" si="238"/>
        <v/>
      </c>
      <c r="AY202" s="33"/>
      <c r="AZ202" s="33" t="str">
        <f t="shared" si="239"/>
        <v/>
      </c>
      <c r="BA202" s="33"/>
      <c r="BB202" s="33" t="str">
        <f t="shared" si="240"/>
        <v/>
      </c>
      <c r="BC202" s="33"/>
      <c r="BD202" s="33" t="str">
        <f t="shared" si="241"/>
        <v/>
      </c>
      <c r="BE202" s="33"/>
      <c r="BF202" s="33" t="str">
        <f t="shared" si="242"/>
        <v/>
      </c>
      <c r="BG202" s="33"/>
      <c r="BH202" s="33" t="str">
        <f t="shared" si="243"/>
        <v/>
      </c>
      <c r="BI202" s="33"/>
      <c r="BJ202" s="33" t="str">
        <f t="shared" si="244"/>
        <v/>
      </c>
      <c r="BK202" s="33"/>
      <c r="BL202" s="33" t="str">
        <f t="shared" si="245"/>
        <v/>
      </c>
      <c r="BM202" s="33"/>
      <c r="BN202" s="33" t="str">
        <f t="shared" si="246"/>
        <v/>
      </c>
      <c r="BO202" s="33"/>
      <c r="BP202" s="33" t="str">
        <f t="shared" si="247"/>
        <v/>
      </c>
      <c r="BQ202" s="33"/>
      <c r="BR202" s="33" t="str">
        <f t="shared" si="248"/>
        <v/>
      </c>
      <c r="BS202" s="33"/>
      <c r="BT202" s="33" t="str">
        <f t="shared" si="249"/>
        <v/>
      </c>
      <c r="BU202" s="33"/>
      <c r="BV202" s="33" t="str">
        <f t="shared" si="250"/>
        <v/>
      </c>
      <c r="BW202" s="33"/>
      <c r="BX202" s="33" t="str">
        <f t="shared" si="251"/>
        <v/>
      </c>
      <c r="BY202" s="33"/>
      <c r="BZ202" s="33" t="str">
        <f t="shared" si="252"/>
        <v/>
      </c>
      <c r="CA202" s="33"/>
      <c r="CB202" s="34" t="str">
        <f t="shared" si="253"/>
        <v/>
      </c>
      <c r="CC202" t="str">
        <f t="shared" si="254"/>
        <v/>
      </c>
    </row>
    <row r="203" spans="2:81" x14ac:dyDescent="0.2">
      <c r="B203" s="32">
        <f t="shared" si="255"/>
        <v>77</v>
      </c>
      <c r="C203" s="33"/>
      <c r="D203" s="33" t="str">
        <f t="shared" si="215"/>
        <v/>
      </c>
      <c r="E203" s="33"/>
      <c r="F203" s="33" t="str">
        <f t="shared" si="216"/>
        <v/>
      </c>
      <c r="G203" s="33"/>
      <c r="H203" s="33" t="str">
        <f t="shared" si="217"/>
        <v/>
      </c>
      <c r="I203" s="33"/>
      <c r="J203" s="33" t="str">
        <f t="shared" si="218"/>
        <v/>
      </c>
      <c r="K203" s="33"/>
      <c r="L203" s="33" t="str">
        <f t="shared" si="219"/>
        <v/>
      </c>
      <c r="M203" s="33"/>
      <c r="N203" s="33" t="str">
        <f t="shared" si="220"/>
        <v/>
      </c>
      <c r="O203" s="33"/>
      <c r="P203" s="33" t="str">
        <f t="shared" si="221"/>
        <v/>
      </c>
      <c r="Q203" s="33"/>
      <c r="R203" s="33" t="str">
        <f t="shared" si="222"/>
        <v/>
      </c>
      <c r="S203" s="33"/>
      <c r="T203" s="33" t="str">
        <f t="shared" si="223"/>
        <v/>
      </c>
      <c r="U203" s="33"/>
      <c r="V203" s="33" t="str">
        <f t="shared" si="224"/>
        <v/>
      </c>
      <c r="W203" s="33"/>
      <c r="X203" s="33" t="str">
        <f t="shared" si="225"/>
        <v/>
      </c>
      <c r="Y203" s="33"/>
      <c r="Z203" s="33" t="str">
        <f t="shared" si="226"/>
        <v/>
      </c>
      <c r="AA203" s="33"/>
      <c r="AB203" s="33" t="str">
        <f t="shared" si="227"/>
        <v/>
      </c>
      <c r="AC203" s="33"/>
      <c r="AD203" s="33" t="str">
        <f t="shared" si="228"/>
        <v/>
      </c>
      <c r="AE203" s="33"/>
      <c r="AF203" s="33" t="str">
        <f t="shared" si="229"/>
        <v/>
      </c>
      <c r="AG203" s="33"/>
      <c r="AH203" s="33" t="str">
        <f t="shared" si="230"/>
        <v/>
      </c>
      <c r="AI203" s="33"/>
      <c r="AJ203" s="33" t="str">
        <f t="shared" si="231"/>
        <v/>
      </c>
      <c r="AK203" s="33"/>
      <c r="AL203" s="33" t="str">
        <f t="shared" si="232"/>
        <v/>
      </c>
      <c r="AM203" s="33"/>
      <c r="AN203" s="33" t="str">
        <f t="shared" si="233"/>
        <v/>
      </c>
      <c r="AO203" s="33"/>
      <c r="AP203" s="33" t="str">
        <f t="shared" si="234"/>
        <v/>
      </c>
      <c r="AQ203" s="33"/>
      <c r="AR203" s="33" t="str">
        <f t="shared" si="235"/>
        <v/>
      </c>
      <c r="AS203" s="33"/>
      <c r="AT203" s="33" t="str">
        <f t="shared" si="236"/>
        <v/>
      </c>
      <c r="AU203" s="33"/>
      <c r="AV203" s="33" t="str">
        <f t="shared" si="237"/>
        <v/>
      </c>
      <c r="AW203" s="33"/>
      <c r="AX203" s="33" t="str">
        <f t="shared" si="238"/>
        <v/>
      </c>
      <c r="AY203" s="33"/>
      <c r="AZ203" s="33" t="str">
        <f t="shared" si="239"/>
        <v/>
      </c>
      <c r="BA203" s="33"/>
      <c r="BB203" s="33" t="str">
        <f t="shared" si="240"/>
        <v/>
      </c>
      <c r="BC203" s="33"/>
      <c r="BD203" s="33" t="str">
        <f t="shared" si="241"/>
        <v/>
      </c>
      <c r="BE203" s="33"/>
      <c r="BF203" s="33" t="str">
        <f t="shared" si="242"/>
        <v/>
      </c>
      <c r="BG203" s="33"/>
      <c r="BH203" s="33" t="str">
        <f t="shared" si="243"/>
        <v/>
      </c>
      <c r="BI203" s="33"/>
      <c r="BJ203" s="33" t="str">
        <f t="shared" si="244"/>
        <v/>
      </c>
      <c r="BK203" s="33"/>
      <c r="BL203" s="33" t="str">
        <f t="shared" si="245"/>
        <v/>
      </c>
      <c r="BM203" s="33"/>
      <c r="BN203" s="33" t="str">
        <f t="shared" si="246"/>
        <v/>
      </c>
      <c r="BO203" s="33"/>
      <c r="BP203" s="33" t="str">
        <f t="shared" si="247"/>
        <v/>
      </c>
      <c r="BQ203" s="33"/>
      <c r="BR203" s="33" t="str">
        <f t="shared" si="248"/>
        <v/>
      </c>
      <c r="BS203" s="33"/>
      <c r="BT203" s="33" t="str">
        <f t="shared" si="249"/>
        <v/>
      </c>
      <c r="BU203" s="33"/>
      <c r="BV203" s="33" t="str">
        <f t="shared" si="250"/>
        <v/>
      </c>
      <c r="BW203" s="33"/>
      <c r="BX203" s="33" t="str">
        <f t="shared" si="251"/>
        <v/>
      </c>
      <c r="BY203" s="33"/>
      <c r="BZ203" s="33" t="str">
        <f t="shared" si="252"/>
        <v/>
      </c>
      <c r="CA203" s="33"/>
      <c r="CB203" s="34" t="str">
        <f t="shared" si="253"/>
        <v/>
      </c>
      <c r="CC203" t="str">
        <f t="shared" si="254"/>
        <v/>
      </c>
    </row>
    <row r="204" spans="2:81" x14ac:dyDescent="0.2">
      <c r="B204" s="32">
        <f t="shared" si="255"/>
        <v>78</v>
      </c>
      <c r="C204" s="33"/>
      <c r="D204" s="33" t="str">
        <f t="shared" si="215"/>
        <v/>
      </c>
      <c r="E204" s="33"/>
      <c r="F204" s="33" t="str">
        <f t="shared" si="216"/>
        <v/>
      </c>
      <c r="G204" s="33"/>
      <c r="H204" s="33" t="str">
        <f t="shared" si="217"/>
        <v/>
      </c>
      <c r="I204" s="33"/>
      <c r="J204" s="33" t="str">
        <f t="shared" si="218"/>
        <v/>
      </c>
      <c r="K204" s="33"/>
      <c r="L204" s="33" t="str">
        <f t="shared" si="219"/>
        <v/>
      </c>
      <c r="M204" s="33"/>
      <c r="N204" s="33" t="str">
        <f t="shared" si="220"/>
        <v/>
      </c>
      <c r="O204" s="33"/>
      <c r="P204" s="33" t="str">
        <f t="shared" si="221"/>
        <v/>
      </c>
      <c r="Q204" s="33"/>
      <c r="R204" s="33" t="str">
        <f t="shared" si="222"/>
        <v/>
      </c>
      <c r="S204" s="33"/>
      <c r="T204" s="33" t="str">
        <f t="shared" si="223"/>
        <v/>
      </c>
      <c r="U204" s="33"/>
      <c r="V204" s="33" t="str">
        <f t="shared" si="224"/>
        <v/>
      </c>
      <c r="W204" s="33"/>
      <c r="X204" s="33" t="str">
        <f t="shared" si="225"/>
        <v/>
      </c>
      <c r="Y204" s="33"/>
      <c r="Z204" s="33" t="str">
        <f t="shared" si="226"/>
        <v/>
      </c>
      <c r="AA204" s="33"/>
      <c r="AB204" s="33" t="str">
        <f t="shared" si="227"/>
        <v/>
      </c>
      <c r="AC204" s="33"/>
      <c r="AD204" s="33" t="str">
        <f t="shared" si="228"/>
        <v/>
      </c>
      <c r="AE204" s="33"/>
      <c r="AF204" s="33" t="str">
        <f t="shared" si="229"/>
        <v/>
      </c>
      <c r="AG204" s="33"/>
      <c r="AH204" s="33" t="str">
        <f t="shared" si="230"/>
        <v/>
      </c>
      <c r="AI204" s="33"/>
      <c r="AJ204" s="33" t="str">
        <f t="shared" si="231"/>
        <v/>
      </c>
      <c r="AK204" s="33"/>
      <c r="AL204" s="33" t="str">
        <f t="shared" si="232"/>
        <v/>
      </c>
      <c r="AM204" s="33"/>
      <c r="AN204" s="33" t="str">
        <f t="shared" si="233"/>
        <v/>
      </c>
      <c r="AO204" s="33"/>
      <c r="AP204" s="33" t="str">
        <f t="shared" si="234"/>
        <v/>
      </c>
      <c r="AQ204" s="33"/>
      <c r="AR204" s="33" t="str">
        <f t="shared" si="235"/>
        <v/>
      </c>
      <c r="AS204" s="33"/>
      <c r="AT204" s="33" t="str">
        <f t="shared" si="236"/>
        <v/>
      </c>
      <c r="AU204" s="33"/>
      <c r="AV204" s="33" t="str">
        <f t="shared" si="237"/>
        <v/>
      </c>
      <c r="AW204" s="33"/>
      <c r="AX204" s="33" t="str">
        <f t="shared" si="238"/>
        <v/>
      </c>
      <c r="AY204" s="33"/>
      <c r="AZ204" s="33" t="str">
        <f t="shared" si="239"/>
        <v/>
      </c>
      <c r="BA204" s="33"/>
      <c r="BB204" s="33" t="str">
        <f t="shared" si="240"/>
        <v/>
      </c>
      <c r="BC204" s="33"/>
      <c r="BD204" s="33" t="str">
        <f t="shared" si="241"/>
        <v/>
      </c>
      <c r="BE204" s="33"/>
      <c r="BF204" s="33" t="str">
        <f t="shared" si="242"/>
        <v/>
      </c>
      <c r="BG204" s="33"/>
      <c r="BH204" s="33" t="str">
        <f t="shared" si="243"/>
        <v/>
      </c>
      <c r="BI204" s="33"/>
      <c r="BJ204" s="33" t="str">
        <f t="shared" si="244"/>
        <v/>
      </c>
      <c r="BK204" s="33"/>
      <c r="BL204" s="33" t="str">
        <f t="shared" si="245"/>
        <v/>
      </c>
      <c r="BM204" s="33"/>
      <c r="BN204" s="33" t="str">
        <f t="shared" si="246"/>
        <v/>
      </c>
      <c r="BO204" s="33"/>
      <c r="BP204" s="33" t="str">
        <f t="shared" si="247"/>
        <v/>
      </c>
      <c r="BQ204" s="33"/>
      <c r="BR204" s="33" t="str">
        <f t="shared" si="248"/>
        <v/>
      </c>
      <c r="BS204" s="33"/>
      <c r="BT204" s="33" t="str">
        <f t="shared" si="249"/>
        <v/>
      </c>
      <c r="BU204" s="33"/>
      <c r="BV204" s="33" t="str">
        <f t="shared" si="250"/>
        <v/>
      </c>
      <c r="BW204" s="33"/>
      <c r="BX204" s="33" t="str">
        <f t="shared" si="251"/>
        <v/>
      </c>
      <c r="BY204" s="33"/>
      <c r="BZ204" s="33" t="str">
        <f t="shared" si="252"/>
        <v/>
      </c>
      <c r="CA204" s="33"/>
      <c r="CB204" s="34" t="str">
        <f t="shared" si="253"/>
        <v/>
      </c>
      <c r="CC204" t="str">
        <f t="shared" si="254"/>
        <v/>
      </c>
    </row>
    <row r="205" spans="2:81" x14ac:dyDescent="0.2">
      <c r="B205" s="32">
        <f t="shared" si="255"/>
        <v>79</v>
      </c>
      <c r="C205" s="33"/>
      <c r="D205" s="33" t="str">
        <f t="shared" si="215"/>
        <v/>
      </c>
      <c r="E205" s="33"/>
      <c r="F205" s="33" t="str">
        <f t="shared" si="216"/>
        <v/>
      </c>
      <c r="G205" s="33"/>
      <c r="H205" s="33" t="str">
        <f t="shared" si="217"/>
        <v/>
      </c>
      <c r="I205" s="33"/>
      <c r="J205" s="33" t="str">
        <f t="shared" si="218"/>
        <v/>
      </c>
      <c r="K205" s="33"/>
      <c r="L205" s="33" t="str">
        <f t="shared" si="219"/>
        <v/>
      </c>
      <c r="M205" s="33"/>
      <c r="N205" s="33" t="str">
        <f t="shared" si="220"/>
        <v/>
      </c>
      <c r="O205" s="33"/>
      <c r="P205" s="33" t="str">
        <f t="shared" si="221"/>
        <v/>
      </c>
      <c r="Q205" s="33"/>
      <c r="R205" s="33" t="str">
        <f t="shared" si="222"/>
        <v/>
      </c>
      <c r="S205" s="33"/>
      <c r="T205" s="33" t="str">
        <f t="shared" si="223"/>
        <v/>
      </c>
      <c r="U205" s="33"/>
      <c r="V205" s="33" t="str">
        <f t="shared" si="224"/>
        <v/>
      </c>
      <c r="W205" s="33"/>
      <c r="X205" s="33" t="str">
        <f t="shared" si="225"/>
        <v/>
      </c>
      <c r="Y205" s="33"/>
      <c r="Z205" s="33" t="str">
        <f t="shared" si="226"/>
        <v/>
      </c>
      <c r="AA205" s="33"/>
      <c r="AB205" s="33" t="str">
        <f t="shared" si="227"/>
        <v/>
      </c>
      <c r="AC205" s="33"/>
      <c r="AD205" s="33" t="str">
        <f t="shared" si="228"/>
        <v/>
      </c>
      <c r="AE205" s="33"/>
      <c r="AF205" s="33" t="str">
        <f t="shared" si="229"/>
        <v/>
      </c>
      <c r="AG205" s="33"/>
      <c r="AH205" s="33" t="str">
        <f t="shared" si="230"/>
        <v/>
      </c>
      <c r="AI205" s="33"/>
      <c r="AJ205" s="33" t="str">
        <f t="shared" si="231"/>
        <v/>
      </c>
      <c r="AK205" s="33"/>
      <c r="AL205" s="33" t="str">
        <f t="shared" si="232"/>
        <v/>
      </c>
      <c r="AM205" s="33"/>
      <c r="AN205" s="33" t="str">
        <f t="shared" si="233"/>
        <v/>
      </c>
      <c r="AO205" s="33"/>
      <c r="AP205" s="33" t="str">
        <f t="shared" si="234"/>
        <v/>
      </c>
      <c r="AQ205" s="33"/>
      <c r="AR205" s="33" t="str">
        <f t="shared" si="235"/>
        <v/>
      </c>
      <c r="AS205" s="33"/>
      <c r="AT205" s="33" t="str">
        <f t="shared" si="236"/>
        <v/>
      </c>
      <c r="AU205" s="33"/>
      <c r="AV205" s="33" t="str">
        <f t="shared" si="237"/>
        <v/>
      </c>
      <c r="AW205" s="33"/>
      <c r="AX205" s="33" t="str">
        <f t="shared" si="238"/>
        <v/>
      </c>
      <c r="AY205" s="33"/>
      <c r="AZ205" s="33" t="str">
        <f t="shared" si="239"/>
        <v/>
      </c>
      <c r="BA205" s="33"/>
      <c r="BB205" s="33" t="str">
        <f t="shared" si="240"/>
        <v/>
      </c>
      <c r="BC205" s="33"/>
      <c r="BD205" s="33" t="str">
        <f t="shared" si="241"/>
        <v/>
      </c>
      <c r="BE205" s="33"/>
      <c r="BF205" s="33" t="str">
        <f t="shared" si="242"/>
        <v/>
      </c>
      <c r="BG205" s="33"/>
      <c r="BH205" s="33" t="str">
        <f t="shared" si="243"/>
        <v/>
      </c>
      <c r="BI205" s="33"/>
      <c r="BJ205" s="33" t="str">
        <f t="shared" si="244"/>
        <v/>
      </c>
      <c r="BK205" s="33"/>
      <c r="BL205" s="33" t="str">
        <f t="shared" si="245"/>
        <v/>
      </c>
      <c r="BM205" s="33"/>
      <c r="BN205" s="33" t="str">
        <f t="shared" si="246"/>
        <v/>
      </c>
      <c r="BO205" s="33"/>
      <c r="BP205" s="33" t="str">
        <f t="shared" si="247"/>
        <v/>
      </c>
      <c r="BQ205" s="33"/>
      <c r="BR205" s="33" t="str">
        <f t="shared" si="248"/>
        <v/>
      </c>
      <c r="BS205" s="33"/>
      <c r="BT205" s="33" t="str">
        <f t="shared" si="249"/>
        <v/>
      </c>
      <c r="BU205" s="33"/>
      <c r="BV205" s="33" t="str">
        <f t="shared" si="250"/>
        <v/>
      </c>
      <c r="BW205" s="33"/>
      <c r="BX205" s="33" t="str">
        <f t="shared" si="251"/>
        <v/>
      </c>
      <c r="BY205" s="33"/>
      <c r="BZ205" s="33" t="str">
        <f t="shared" si="252"/>
        <v/>
      </c>
      <c r="CA205" s="33"/>
      <c r="CB205" s="34" t="str">
        <f t="shared" si="253"/>
        <v/>
      </c>
      <c r="CC205" t="str">
        <f t="shared" si="254"/>
        <v/>
      </c>
    </row>
    <row r="206" spans="2:81" x14ac:dyDescent="0.2">
      <c r="B206" s="32">
        <f t="shared" si="255"/>
        <v>80</v>
      </c>
      <c r="C206" s="33"/>
      <c r="D206" s="33" t="str">
        <f t="shared" si="215"/>
        <v/>
      </c>
      <c r="E206" s="33"/>
      <c r="F206" s="33" t="str">
        <f t="shared" si="216"/>
        <v/>
      </c>
      <c r="G206" s="33"/>
      <c r="H206" s="33" t="str">
        <f t="shared" si="217"/>
        <v/>
      </c>
      <c r="I206" s="33"/>
      <c r="J206" s="33" t="str">
        <f t="shared" si="218"/>
        <v/>
      </c>
      <c r="K206" s="33"/>
      <c r="L206" s="33" t="str">
        <f t="shared" si="219"/>
        <v/>
      </c>
      <c r="M206" s="33"/>
      <c r="N206" s="33" t="str">
        <f t="shared" si="220"/>
        <v/>
      </c>
      <c r="O206" s="33"/>
      <c r="P206" s="33" t="str">
        <f t="shared" si="221"/>
        <v/>
      </c>
      <c r="Q206" s="33"/>
      <c r="R206" s="33" t="str">
        <f t="shared" si="222"/>
        <v/>
      </c>
      <c r="S206" s="33"/>
      <c r="T206" s="33" t="str">
        <f t="shared" si="223"/>
        <v/>
      </c>
      <c r="U206" s="33"/>
      <c r="V206" s="33" t="str">
        <f t="shared" si="224"/>
        <v/>
      </c>
      <c r="W206" s="33"/>
      <c r="X206" s="33" t="str">
        <f t="shared" si="225"/>
        <v/>
      </c>
      <c r="Y206" s="33"/>
      <c r="Z206" s="33" t="str">
        <f t="shared" si="226"/>
        <v/>
      </c>
      <c r="AA206" s="33"/>
      <c r="AB206" s="33" t="str">
        <f t="shared" si="227"/>
        <v/>
      </c>
      <c r="AC206" s="33"/>
      <c r="AD206" s="33" t="str">
        <f t="shared" si="228"/>
        <v/>
      </c>
      <c r="AE206" s="33"/>
      <c r="AF206" s="33" t="str">
        <f t="shared" si="229"/>
        <v/>
      </c>
      <c r="AG206" s="33"/>
      <c r="AH206" s="33" t="str">
        <f t="shared" si="230"/>
        <v/>
      </c>
      <c r="AI206" s="33"/>
      <c r="AJ206" s="33" t="str">
        <f t="shared" si="231"/>
        <v/>
      </c>
      <c r="AK206" s="33"/>
      <c r="AL206" s="33" t="str">
        <f t="shared" si="232"/>
        <v/>
      </c>
      <c r="AM206" s="33"/>
      <c r="AN206" s="33" t="str">
        <f t="shared" si="233"/>
        <v/>
      </c>
      <c r="AO206" s="33"/>
      <c r="AP206" s="33" t="str">
        <f t="shared" si="234"/>
        <v/>
      </c>
      <c r="AQ206" s="33"/>
      <c r="AR206" s="33" t="str">
        <f t="shared" si="235"/>
        <v/>
      </c>
      <c r="AS206" s="33"/>
      <c r="AT206" s="33" t="str">
        <f t="shared" si="236"/>
        <v/>
      </c>
      <c r="AU206" s="33"/>
      <c r="AV206" s="33" t="str">
        <f t="shared" si="237"/>
        <v/>
      </c>
      <c r="AW206" s="33"/>
      <c r="AX206" s="33" t="str">
        <f t="shared" si="238"/>
        <v/>
      </c>
      <c r="AY206" s="33"/>
      <c r="AZ206" s="33" t="str">
        <f t="shared" si="239"/>
        <v/>
      </c>
      <c r="BA206" s="33"/>
      <c r="BB206" s="33" t="str">
        <f t="shared" si="240"/>
        <v/>
      </c>
      <c r="BC206" s="33"/>
      <c r="BD206" s="33" t="str">
        <f t="shared" si="241"/>
        <v/>
      </c>
      <c r="BE206" s="33"/>
      <c r="BF206" s="33" t="str">
        <f t="shared" si="242"/>
        <v/>
      </c>
      <c r="BG206" s="33"/>
      <c r="BH206" s="33" t="str">
        <f t="shared" si="243"/>
        <v/>
      </c>
      <c r="BI206" s="33"/>
      <c r="BJ206" s="33" t="str">
        <f t="shared" si="244"/>
        <v/>
      </c>
      <c r="BK206" s="33"/>
      <c r="BL206" s="33" t="str">
        <f t="shared" si="245"/>
        <v/>
      </c>
      <c r="BM206" s="33"/>
      <c r="BN206" s="33" t="str">
        <f t="shared" si="246"/>
        <v/>
      </c>
      <c r="BO206" s="33"/>
      <c r="BP206" s="33" t="str">
        <f t="shared" si="247"/>
        <v/>
      </c>
      <c r="BQ206" s="33"/>
      <c r="BR206" s="33" t="str">
        <f t="shared" si="248"/>
        <v/>
      </c>
      <c r="BS206" s="33"/>
      <c r="BT206" s="33" t="str">
        <f t="shared" si="249"/>
        <v/>
      </c>
      <c r="BU206" s="33"/>
      <c r="BV206" s="33" t="str">
        <f t="shared" si="250"/>
        <v/>
      </c>
      <c r="BW206" s="33"/>
      <c r="BX206" s="33" t="str">
        <f t="shared" si="251"/>
        <v/>
      </c>
      <c r="BY206" s="33"/>
      <c r="BZ206" s="33" t="str">
        <f t="shared" si="252"/>
        <v/>
      </c>
      <c r="CA206" s="33"/>
      <c r="CB206" s="34" t="str">
        <f t="shared" si="253"/>
        <v/>
      </c>
      <c r="CC206" t="str">
        <f t="shared" si="254"/>
        <v/>
      </c>
    </row>
    <row r="207" spans="2:81" x14ac:dyDescent="0.2">
      <c r="B207" s="32">
        <f t="shared" si="255"/>
        <v>81</v>
      </c>
      <c r="C207" s="33"/>
      <c r="D207" s="33" t="str">
        <f t="shared" si="215"/>
        <v/>
      </c>
      <c r="E207" s="33"/>
      <c r="F207" s="33" t="str">
        <f t="shared" si="216"/>
        <v/>
      </c>
      <c r="G207" s="33"/>
      <c r="H207" s="33" t="str">
        <f t="shared" si="217"/>
        <v/>
      </c>
      <c r="I207" s="33"/>
      <c r="J207" s="33" t="str">
        <f t="shared" si="218"/>
        <v/>
      </c>
      <c r="K207" s="33"/>
      <c r="L207" s="33" t="str">
        <f t="shared" si="219"/>
        <v/>
      </c>
      <c r="M207" s="33"/>
      <c r="N207" s="33" t="str">
        <f t="shared" si="220"/>
        <v/>
      </c>
      <c r="O207" s="33"/>
      <c r="P207" s="33" t="str">
        <f t="shared" si="221"/>
        <v/>
      </c>
      <c r="Q207" s="33"/>
      <c r="R207" s="33" t="str">
        <f t="shared" si="222"/>
        <v/>
      </c>
      <c r="S207" s="33"/>
      <c r="T207" s="33" t="str">
        <f t="shared" si="223"/>
        <v/>
      </c>
      <c r="U207" s="33"/>
      <c r="V207" s="33" t="str">
        <f t="shared" si="224"/>
        <v/>
      </c>
      <c r="W207" s="33"/>
      <c r="X207" s="33" t="str">
        <f t="shared" si="225"/>
        <v/>
      </c>
      <c r="Y207" s="33"/>
      <c r="Z207" s="33" t="str">
        <f t="shared" si="226"/>
        <v/>
      </c>
      <c r="AA207" s="33"/>
      <c r="AB207" s="33" t="str">
        <f t="shared" si="227"/>
        <v/>
      </c>
      <c r="AC207" s="33"/>
      <c r="AD207" s="33" t="str">
        <f t="shared" si="228"/>
        <v/>
      </c>
      <c r="AE207" s="33"/>
      <c r="AF207" s="33" t="str">
        <f t="shared" si="229"/>
        <v/>
      </c>
      <c r="AG207" s="33"/>
      <c r="AH207" s="33" t="str">
        <f t="shared" si="230"/>
        <v/>
      </c>
      <c r="AI207" s="33"/>
      <c r="AJ207" s="33" t="str">
        <f t="shared" si="231"/>
        <v/>
      </c>
      <c r="AK207" s="33"/>
      <c r="AL207" s="33" t="str">
        <f t="shared" si="232"/>
        <v/>
      </c>
      <c r="AM207" s="33"/>
      <c r="AN207" s="33" t="str">
        <f t="shared" si="233"/>
        <v/>
      </c>
      <c r="AO207" s="33"/>
      <c r="AP207" s="33" t="str">
        <f t="shared" si="234"/>
        <v/>
      </c>
      <c r="AQ207" s="33"/>
      <c r="AR207" s="33" t="str">
        <f t="shared" si="235"/>
        <v/>
      </c>
      <c r="AS207" s="33"/>
      <c r="AT207" s="33" t="str">
        <f t="shared" si="236"/>
        <v/>
      </c>
      <c r="AU207" s="33"/>
      <c r="AV207" s="33" t="str">
        <f t="shared" si="237"/>
        <v/>
      </c>
      <c r="AW207" s="33"/>
      <c r="AX207" s="33" t="str">
        <f t="shared" si="238"/>
        <v/>
      </c>
      <c r="AY207" s="33"/>
      <c r="AZ207" s="33" t="str">
        <f t="shared" si="239"/>
        <v/>
      </c>
      <c r="BA207" s="33"/>
      <c r="BB207" s="33" t="str">
        <f t="shared" si="240"/>
        <v/>
      </c>
      <c r="BC207" s="33"/>
      <c r="BD207" s="33" t="str">
        <f t="shared" si="241"/>
        <v/>
      </c>
      <c r="BE207" s="33"/>
      <c r="BF207" s="33" t="str">
        <f t="shared" si="242"/>
        <v/>
      </c>
      <c r="BG207" s="33"/>
      <c r="BH207" s="33" t="str">
        <f t="shared" si="243"/>
        <v/>
      </c>
      <c r="BI207" s="33"/>
      <c r="BJ207" s="33" t="str">
        <f t="shared" si="244"/>
        <v/>
      </c>
      <c r="BK207" s="33"/>
      <c r="BL207" s="33" t="str">
        <f t="shared" si="245"/>
        <v/>
      </c>
      <c r="BM207" s="33"/>
      <c r="BN207" s="33" t="str">
        <f t="shared" si="246"/>
        <v/>
      </c>
      <c r="BO207" s="33"/>
      <c r="BP207" s="33" t="str">
        <f t="shared" si="247"/>
        <v/>
      </c>
      <c r="BQ207" s="33"/>
      <c r="BR207" s="33" t="str">
        <f t="shared" si="248"/>
        <v/>
      </c>
      <c r="BS207" s="33"/>
      <c r="BT207" s="33" t="str">
        <f t="shared" si="249"/>
        <v/>
      </c>
      <c r="BU207" s="33"/>
      <c r="BV207" s="33" t="str">
        <f t="shared" si="250"/>
        <v/>
      </c>
      <c r="BW207" s="33"/>
      <c r="BX207" s="33" t="str">
        <f t="shared" si="251"/>
        <v/>
      </c>
      <c r="BY207" s="33"/>
      <c r="BZ207" s="33" t="str">
        <f t="shared" si="252"/>
        <v/>
      </c>
      <c r="CA207" s="33"/>
      <c r="CB207" s="34" t="str">
        <f t="shared" si="253"/>
        <v/>
      </c>
      <c r="CC207" t="str">
        <f t="shared" si="254"/>
        <v/>
      </c>
    </row>
    <row r="208" spans="2:81" x14ac:dyDescent="0.2">
      <c r="B208" s="32">
        <f t="shared" si="255"/>
        <v>82</v>
      </c>
      <c r="C208" s="33"/>
      <c r="D208" s="33" t="str">
        <f t="shared" si="215"/>
        <v/>
      </c>
      <c r="E208" s="33"/>
      <c r="F208" s="33" t="str">
        <f t="shared" si="216"/>
        <v/>
      </c>
      <c r="G208" s="33"/>
      <c r="H208" s="33" t="str">
        <f t="shared" si="217"/>
        <v/>
      </c>
      <c r="I208" s="33"/>
      <c r="J208" s="33" t="str">
        <f t="shared" si="218"/>
        <v/>
      </c>
      <c r="K208" s="33"/>
      <c r="L208" s="33" t="str">
        <f t="shared" si="219"/>
        <v/>
      </c>
      <c r="M208" s="33"/>
      <c r="N208" s="33" t="str">
        <f t="shared" si="220"/>
        <v/>
      </c>
      <c r="O208" s="33"/>
      <c r="P208" s="33" t="str">
        <f t="shared" si="221"/>
        <v/>
      </c>
      <c r="Q208" s="33"/>
      <c r="R208" s="33" t="str">
        <f t="shared" si="222"/>
        <v/>
      </c>
      <c r="S208" s="33"/>
      <c r="T208" s="33" t="str">
        <f t="shared" si="223"/>
        <v/>
      </c>
      <c r="U208" s="33"/>
      <c r="V208" s="33" t="str">
        <f t="shared" si="224"/>
        <v/>
      </c>
      <c r="W208" s="33"/>
      <c r="X208" s="33" t="str">
        <f t="shared" si="225"/>
        <v/>
      </c>
      <c r="Y208" s="33"/>
      <c r="Z208" s="33" t="str">
        <f t="shared" si="226"/>
        <v/>
      </c>
      <c r="AA208" s="33"/>
      <c r="AB208" s="33" t="str">
        <f t="shared" si="227"/>
        <v/>
      </c>
      <c r="AC208" s="33"/>
      <c r="AD208" s="33" t="str">
        <f t="shared" si="228"/>
        <v/>
      </c>
      <c r="AE208" s="33"/>
      <c r="AF208" s="33" t="str">
        <f t="shared" si="229"/>
        <v/>
      </c>
      <c r="AG208" s="33"/>
      <c r="AH208" s="33" t="str">
        <f t="shared" si="230"/>
        <v/>
      </c>
      <c r="AI208" s="33"/>
      <c r="AJ208" s="33" t="str">
        <f t="shared" si="231"/>
        <v/>
      </c>
      <c r="AK208" s="33"/>
      <c r="AL208" s="33" t="str">
        <f t="shared" si="232"/>
        <v/>
      </c>
      <c r="AM208" s="33"/>
      <c r="AN208" s="33" t="str">
        <f t="shared" si="233"/>
        <v/>
      </c>
      <c r="AO208" s="33"/>
      <c r="AP208" s="33" t="str">
        <f t="shared" si="234"/>
        <v/>
      </c>
      <c r="AQ208" s="33"/>
      <c r="AR208" s="33" t="str">
        <f t="shared" si="235"/>
        <v/>
      </c>
      <c r="AS208" s="33"/>
      <c r="AT208" s="33" t="str">
        <f t="shared" si="236"/>
        <v/>
      </c>
      <c r="AU208" s="33"/>
      <c r="AV208" s="33" t="str">
        <f t="shared" si="237"/>
        <v/>
      </c>
      <c r="AW208" s="33"/>
      <c r="AX208" s="33" t="str">
        <f t="shared" si="238"/>
        <v/>
      </c>
      <c r="AY208" s="33"/>
      <c r="AZ208" s="33" t="str">
        <f t="shared" si="239"/>
        <v/>
      </c>
      <c r="BA208" s="33"/>
      <c r="BB208" s="33" t="str">
        <f t="shared" si="240"/>
        <v/>
      </c>
      <c r="BC208" s="33"/>
      <c r="BD208" s="33" t="str">
        <f t="shared" si="241"/>
        <v/>
      </c>
      <c r="BE208" s="33"/>
      <c r="BF208" s="33" t="str">
        <f t="shared" si="242"/>
        <v/>
      </c>
      <c r="BG208" s="33"/>
      <c r="BH208" s="33" t="str">
        <f t="shared" si="243"/>
        <v/>
      </c>
      <c r="BI208" s="33"/>
      <c r="BJ208" s="33" t="str">
        <f t="shared" si="244"/>
        <v/>
      </c>
      <c r="BK208" s="33"/>
      <c r="BL208" s="33" t="str">
        <f t="shared" si="245"/>
        <v/>
      </c>
      <c r="BM208" s="33"/>
      <c r="BN208" s="33" t="str">
        <f t="shared" si="246"/>
        <v/>
      </c>
      <c r="BO208" s="33"/>
      <c r="BP208" s="33" t="str">
        <f t="shared" si="247"/>
        <v/>
      </c>
      <c r="BQ208" s="33"/>
      <c r="BR208" s="33" t="str">
        <f t="shared" si="248"/>
        <v/>
      </c>
      <c r="BS208" s="33"/>
      <c r="BT208" s="33" t="str">
        <f t="shared" si="249"/>
        <v/>
      </c>
      <c r="BU208" s="33"/>
      <c r="BV208" s="33" t="str">
        <f t="shared" si="250"/>
        <v/>
      </c>
      <c r="BW208" s="33"/>
      <c r="BX208" s="33" t="str">
        <f t="shared" si="251"/>
        <v/>
      </c>
      <c r="BY208" s="33"/>
      <c r="BZ208" s="33" t="str">
        <f t="shared" si="252"/>
        <v/>
      </c>
      <c r="CA208" s="33"/>
      <c r="CB208" s="34" t="str">
        <f t="shared" si="253"/>
        <v/>
      </c>
      <c r="CC208" t="str">
        <f t="shared" si="254"/>
        <v/>
      </c>
    </row>
    <row r="209" spans="2:81" x14ac:dyDescent="0.2">
      <c r="B209" s="32">
        <f t="shared" si="255"/>
        <v>83</v>
      </c>
      <c r="C209" s="33"/>
      <c r="D209" s="33" t="str">
        <f t="shared" si="215"/>
        <v/>
      </c>
      <c r="E209" s="33"/>
      <c r="F209" s="33" t="str">
        <f t="shared" si="216"/>
        <v/>
      </c>
      <c r="G209" s="33"/>
      <c r="H209" s="33" t="str">
        <f t="shared" si="217"/>
        <v/>
      </c>
      <c r="I209" s="33"/>
      <c r="J209" s="33" t="str">
        <f t="shared" si="218"/>
        <v/>
      </c>
      <c r="K209" s="33"/>
      <c r="L209" s="33" t="str">
        <f t="shared" si="219"/>
        <v/>
      </c>
      <c r="M209" s="33"/>
      <c r="N209" s="33" t="str">
        <f t="shared" si="220"/>
        <v/>
      </c>
      <c r="O209" s="33"/>
      <c r="P209" s="33" t="str">
        <f t="shared" si="221"/>
        <v/>
      </c>
      <c r="Q209" s="33"/>
      <c r="R209" s="33" t="str">
        <f t="shared" si="222"/>
        <v/>
      </c>
      <c r="S209" s="33"/>
      <c r="T209" s="33" t="str">
        <f t="shared" si="223"/>
        <v/>
      </c>
      <c r="U209" s="33"/>
      <c r="V209" s="33" t="str">
        <f t="shared" si="224"/>
        <v/>
      </c>
      <c r="W209" s="33"/>
      <c r="X209" s="33" t="str">
        <f t="shared" si="225"/>
        <v/>
      </c>
      <c r="Y209" s="33"/>
      <c r="Z209" s="33" t="str">
        <f t="shared" si="226"/>
        <v/>
      </c>
      <c r="AA209" s="33"/>
      <c r="AB209" s="33" t="str">
        <f t="shared" si="227"/>
        <v/>
      </c>
      <c r="AC209" s="33"/>
      <c r="AD209" s="33" t="str">
        <f t="shared" si="228"/>
        <v/>
      </c>
      <c r="AE209" s="33"/>
      <c r="AF209" s="33" t="str">
        <f t="shared" si="229"/>
        <v/>
      </c>
      <c r="AG209" s="33"/>
      <c r="AH209" s="33" t="str">
        <f t="shared" si="230"/>
        <v/>
      </c>
      <c r="AI209" s="33"/>
      <c r="AJ209" s="33" t="str">
        <f t="shared" si="231"/>
        <v/>
      </c>
      <c r="AK209" s="33"/>
      <c r="AL209" s="33" t="str">
        <f t="shared" si="232"/>
        <v/>
      </c>
      <c r="AM209" s="33"/>
      <c r="AN209" s="33" t="str">
        <f t="shared" si="233"/>
        <v/>
      </c>
      <c r="AO209" s="33"/>
      <c r="AP209" s="33" t="str">
        <f t="shared" si="234"/>
        <v/>
      </c>
      <c r="AQ209" s="33"/>
      <c r="AR209" s="33" t="str">
        <f t="shared" si="235"/>
        <v/>
      </c>
      <c r="AS209" s="33"/>
      <c r="AT209" s="33" t="str">
        <f t="shared" si="236"/>
        <v/>
      </c>
      <c r="AU209" s="33"/>
      <c r="AV209" s="33" t="str">
        <f t="shared" si="237"/>
        <v/>
      </c>
      <c r="AW209" s="33"/>
      <c r="AX209" s="33" t="str">
        <f t="shared" si="238"/>
        <v/>
      </c>
      <c r="AY209" s="33"/>
      <c r="AZ209" s="33" t="str">
        <f t="shared" si="239"/>
        <v/>
      </c>
      <c r="BA209" s="33"/>
      <c r="BB209" s="33" t="str">
        <f t="shared" si="240"/>
        <v/>
      </c>
      <c r="BC209" s="33"/>
      <c r="BD209" s="33" t="str">
        <f t="shared" si="241"/>
        <v/>
      </c>
      <c r="BE209" s="33"/>
      <c r="BF209" s="33" t="str">
        <f t="shared" si="242"/>
        <v/>
      </c>
      <c r="BG209" s="33"/>
      <c r="BH209" s="33" t="str">
        <f t="shared" si="243"/>
        <v/>
      </c>
      <c r="BI209" s="33"/>
      <c r="BJ209" s="33" t="str">
        <f t="shared" si="244"/>
        <v/>
      </c>
      <c r="BK209" s="33"/>
      <c r="BL209" s="33" t="str">
        <f t="shared" si="245"/>
        <v/>
      </c>
      <c r="BM209" s="33"/>
      <c r="BN209" s="33" t="str">
        <f t="shared" si="246"/>
        <v/>
      </c>
      <c r="BO209" s="33"/>
      <c r="BP209" s="33" t="str">
        <f t="shared" si="247"/>
        <v/>
      </c>
      <c r="BQ209" s="33"/>
      <c r="BR209" s="33" t="str">
        <f t="shared" si="248"/>
        <v/>
      </c>
      <c r="BS209" s="33"/>
      <c r="BT209" s="33" t="str">
        <f t="shared" si="249"/>
        <v/>
      </c>
      <c r="BU209" s="33"/>
      <c r="BV209" s="33" t="str">
        <f t="shared" si="250"/>
        <v/>
      </c>
      <c r="BW209" s="33"/>
      <c r="BX209" s="33" t="str">
        <f t="shared" si="251"/>
        <v/>
      </c>
      <c r="BY209" s="33"/>
      <c r="BZ209" s="33" t="str">
        <f t="shared" si="252"/>
        <v/>
      </c>
      <c r="CA209" s="33"/>
      <c r="CB209" s="34" t="str">
        <f t="shared" si="253"/>
        <v/>
      </c>
      <c r="CC209" t="str">
        <f t="shared" si="254"/>
        <v/>
      </c>
    </row>
    <row r="210" spans="2:81" x14ac:dyDescent="0.2">
      <c r="B210" s="32">
        <f t="shared" si="255"/>
        <v>84</v>
      </c>
      <c r="C210" s="33"/>
      <c r="D210" s="33" t="str">
        <f t="shared" si="215"/>
        <v/>
      </c>
      <c r="E210" s="33"/>
      <c r="F210" s="33" t="str">
        <f t="shared" si="216"/>
        <v/>
      </c>
      <c r="G210" s="33"/>
      <c r="H210" s="33" t="str">
        <f t="shared" si="217"/>
        <v/>
      </c>
      <c r="I210" s="33"/>
      <c r="J210" s="33" t="str">
        <f t="shared" si="218"/>
        <v/>
      </c>
      <c r="K210" s="33"/>
      <c r="L210" s="33" t="str">
        <f t="shared" si="219"/>
        <v/>
      </c>
      <c r="M210" s="33"/>
      <c r="N210" s="33" t="str">
        <f t="shared" si="220"/>
        <v/>
      </c>
      <c r="O210" s="33"/>
      <c r="P210" s="33" t="str">
        <f t="shared" si="221"/>
        <v/>
      </c>
      <c r="Q210" s="33"/>
      <c r="R210" s="33" t="str">
        <f t="shared" si="222"/>
        <v/>
      </c>
      <c r="S210" s="33"/>
      <c r="T210" s="33" t="str">
        <f t="shared" si="223"/>
        <v/>
      </c>
      <c r="U210" s="33"/>
      <c r="V210" s="33" t="str">
        <f t="shared" si="224"/>
        <v/>
      </c>
      <c r="W210" s="33"/>
      <c r="X210" s="33" t="str">
        <f t="shared" si="225"/>
        <v/>
      </c>
      <c r="Y210" s="33"/>
      <c r="Z210" s="33" t="str">
        <f t="shared" si="226"/>
        <v/>
      </c>
      <c r="AA210" s="33"/>
      <c r="AB210" s="33" t="str">
        <f t="shared" si="227"/>
        <v/>
      </c>
      <c r="AC210" s="33"/>
      <c r="AD210" s="33" t="str">
        <f t="shared" si="228"/>
        <v/>
      </c>
      <c r="AE210" s="33"/>
      <c r="AF210" s="33" t="str">
        <f t="shared" si="229"/>
        <v/>
      </c>
      <c r="AG210" s="33"/>
      <c r="AH210" s="33" t="str">
        <f t="shared" si="230"/>
        <v/>
      </c>
      <c r="AI210" s="33"/>
      <c r="AJ210" s="33" t="str">
        <f t="shared" si="231"/>
        <v/>
      </c>
      <c r="AK210" s="33"/>
      <c r="AL210" s="33" t="str">
        <f t="shared" si="232"/>
        <v/>
      </c>
      <c r="AM210" s="33"/>
      <c r="AN210" s="33" t="str">
        <f t="shared" si="233"/>
        <v/>
      </c>
      <c r="AO210" s="33"/>
      <c r="AP210" s="33" t="str">
        <f t="shared" si="234"/>
        <v/>
      </c>
      <c r="AQ210" s="33"/>
      <c r="AR210" s="33" t="str">
        <f t="shared" si="235"/>
        <v/>
      </c>
      <c r="AS210" s="33"/>
      <c r="AT210" s="33" t="str">
        <f t="shared" si="236"/>
        <v/>
      </c>
      <c r="AU210" s="33"/>
      <c r="AV210" s="33" t="str">
        <f t="shared" si="237"/>
        <v/>
      </c>
      <c r="AW210" s="33"/>
      <c r="AX210" s="33" t="str">
        <f t="shared" si="238"/>
        <v/>
      </c>
      <c r="AY210" s="33"/>
      <c r="AZ210" s="33" t="str">
        <f t="shared" si="239"/>
        <v/>
      </c>
      <c r="BA210" s="33"/>
      <c r="BB210" s="33" t="str">
        <f t="shared" si="240"/>
        <v/>
      </c>
      <c r="BC210" s="33"/>
      <c r="BD210" s="33" t="str">
        <f t="shared" si="241"/>
        <v/>
      </c>
      <c r="BE210" s="33"/>
      <c r="BF210" s="33" t="str">
        <f t="shared" si="242"/>
        <v/>
      </c>
      <c r="BG210" s="33"/>
      <c r="BH210" s="33" t="str">
        <f t="shared" si="243"/>
        <v/>
      </c>
      <c r="BI210" s="33"/>
      <c r="BJ210" s="33" t="str">
        <f t="shared" si="244"/>
        <v/>
      </c>
      <c r="BK210" s="33"/>
      <c r="BL210" s="33" t="str">
        <f t="shared" si="245"/>
        <v/>
      </c>
      <c r="BM210" s="33"/>
      <c r="BN210" s="33" t="str">
        <f t="shared" si="246"/>
        <v/>
      </c>
      <c r="BO210" s="33"/>
      <c r="BP210" s="33" t="str">
        <f t="shared" si="247"/>
        <v/>
      </c>
      <c r="BQ210" s="33"/>
      <c r="BR210" s="33" t="str">
        <f t="shared" si="248"/>
        <v/>
      </c>
      <c r="BS210" s="33"/>
      <c r="BT210" s="33" t="str">
        <f t="shared" si="249"/>
        <v/>
      </c>
      <c r="BU210" s="33"/>
      <c r="BV210" s="33" t="str">
        <f t="shared" si="250"/>
        <v/>
      </c>
      <c r="BW210" s="33"/>
      <c r="BX210" s="33" t="str">
        <f t="shared" si="251"/>
        <v/>
      </c>
      <c r="BY210" s="33"/>
      <c r="BZ210" s="33" t="str">
        <f t="shared" si="252"/>
        <v/>
      </c>
      <c r="CA210" s="33"/>
      <c r="CB210" s="34" t="str">
        <f t="shared" si="253"/>
        <v/>
      </c>
      <c r="CC210" t="str">
        <f t="shared" si="254"/>
        <v/>
      </c>
    </row>
    <row r="211" spans="2:81" x14ac:dyDescent="0.2">
      <c r="B211" s="32">
        <f t="shared" si="255"/>
        <v>85</v>
      </c>
      <c r="C211" s="33"/>
      <c r="D211" s="33" t="str">
        <f t="shared" si="215"/>
        <v/>
      </c>
      <c r="E211" s="33"/>
      <c r="F211" s="33" t="str">
        <f t="shared" si="216"/>
        <v/>
      </c>
      <c r="G211" s="33"/>
      <c r="H211" s="33" t="str">
        <f t="shared" si="217"/>
        <v/>
      </c>
      <c r="I211" s="33"/>
      <c r="J211" s="33" t="str">
        <f t="shared" si="218"/>
        <v/>
      </c>
      <c r="K211" s="33"/>
      <c r="L211" s="33" t="str">
        <f t="shared" si="219"/>
        <v/>
      </c>
      <c r="M211" s="33"/>
      <c r="N211" s="33" t="str">
        <f t="shared" si="220"/>
        <v/>
      </c>
      <c r="O211" s="33"/>
      <c r="P211" s="33" t="str">
        <f t="shared" si="221"/>
        <v/>
      </c>
      <c r="Q211" s="33"/>
      <c r="R211" s="33" t="str">
        <f t="shared" si="222"/>
        <v/>
      </c>
      <c r="S211" s="33"/>
      <c r="T211" s="33" t="str">
        <f t="shared" si="223"/>
        <v/>
      </c>
      <c r="U211" s="33"/>
      <c r="V211" s="33" t="str">
        <f t="shared" si="224"/>
        <v/>
      </c>
      <c r="W211" s="33"/>
      <c r="X211" s="33" t="str">
        <f t="shared" si="225"/>
        <v/>
      </c>
      <c r="Y211" s="33"/>
      <c r="Z211" s="33" t="str">
        <f t="shared" si="226"/>
        <v/>
      </c>
      <c r="AA211" s="33"/>
      <c r="AB211" s="33" t="str">
        <f t="shared" si="227"/>
        <v/>
      </c>
      <c r="AC211" s="33"/>
      <c r="AD211" s="33" t="str">
        <f t="shared" si="228"/>
        <v/>
      </c>
      <c r="AE211" s="33"/>
      <c r="AF211" s="33" t="str">
        <f t="shared" si="229"/>
        <v/>
      </c>
      <c r="AG211" s="33"/>
      <c r="AH211" s="33" t="str">
        <f t="shared" si="230"/>
        <v/>
      </c>
      <c r="AI211" s="33"/>
      <c r="AJ211" s="33" t="str">
        <f t="shared" si="231"/>
        <v/>
      </c>
      <c r="AK211" s="33"/>
      <c r="AL211" s="33" t="str">
        <f t="shared" si="232"/>
        <v/>
      </c>
      <c r="AM211" s="33"/>
      <c r="AN211" s="33" t="str">
        <f t="shared" si="233"/>
        <v/>
      </c>
      <c r="AO211" s="33"/>
      <c r="AP211" s="33" t="str">
        <f t="shared" si="234"/>
        <v/>
      </c>
      <c r="AQ211" s="33"/>
      <c r="AR211" s="33" t="str">
        <f t="shared" si="235"/>
        <v/>
      </c>
      <c r="AS211" s="33"/>
      <c r="AT211" s="33" t="str">
        <f t="shared" si="236"/>
        <v/>
      </c>
      <c r="AU211" s="33"/>
      <c r="AV211" s="33" t="str">
        <f t="shared" si="237"/>
        <v/>
      </c>
      <c r="AW211" s="33"/>
      <c r="AX211" s="33" t="str">
        <f t="shared" si="238"/>
        <v/>
      </c>
      <c r="AY211" s="33"/>
      <c r="AZ211" s="33" t="str">
        <f t="shared" si="239"/>
        <v/>
      </c>
      <c r="BA211" s="33"/>
      <c r="BB211" s="33" t="str">
        <f t="shared" si="240"/>
        <v/>
      </c>
      <c r="BC211" s="33"/>
      <c r="BD211" s="33" t="str">
        <f t="shared" si="241"/>
        <v/>
      </c>
      <c r="BE211" s="33"/>
      <c r="BF211" s="33" t="str">
        <f t="shared" si="242"/>
        <v/>
      </c>
      <c r="BG211" s="33"/>
      <c r="BH211" s="33" t="str">
        <f t="shared" si="243"/>
        <v/>
      </c>
      <c r="BI211" s="33"/>
      <c r="BJ211" s="33" t="str">
        <f t="shared" si="244"/>
        <v/>
      </c>
      <c r="BK211" s="33"/>
      <c r="BL211" s="33" t="str">
        <f t="shared" si="245"/>
        <v/>
      </c>
      <c r="BM211" s="33"/>
      <c r="BN211" s="33" t="str">
        <f t="shared" si="246"/>
        <v/>
      </c>
      <c r="BO211" s="33"/>
      <c r="BP211" s="33" t="str">
        <f t="shared" si="247"/>
        <v/>
      </c>
      <c r="BQ211" s="33"/>
      <c r="BR211" s="33" t="str">
        <f t="shared" si="248"/>
        <v/>
      </c>
      <c r="BS211" s="33"/>
      <c r="BT211" s="33" t="str">
        <f t="shared" si="249"/>
        <v/>
      </c>
      <c r="BU211" s="33"/>
      <c r="BV211" s="33" t="str">
        <f t="shared" si="250"/>
        <v/>
      </c>
      <c r="BW211" s="33"/>
      <c r="BX211" s="33" t="str">
        <f t="shared" si="251"/>
        <v/>
      </c>
      <c r="BY211" s="33"/>
      <c r="BZ211" s="33" t="str">
        <f t="shared" si="252"/>
        <v/>
      </c>
      <c r="CA211" s="33"/>
      <c r="CB211" s="34" t="str">
        <f t="shared" si="253"/>
        <v/>
      </c>
      <c r="CC211" t="str">
        <f t="shared" si="254"/>
        <v/>
      </c>
    </row>
    <row r="212" spans="2:81" x14ac:dyDescent="0.2">
      <c r="B212" s="32">
        <f t="shared" si="255"/>
        <v>86</v>
      </c>
      <c r="C212" s="33"/>
      <c r="D212" s="33" t="str">
        <f t="shared" si="215"/>
        <v/>
      </c>
      <c r="E212" s="33"/>
      <c r="F212" s="33" t="str">
        <f t="shared" si="216"/>
        <v/>
      </c>
      <c r="G212" s="33"/>
      <c r="H212" s="33" t="str">
        <f t="shared" si="217"/>
        <v/>
      </c>
      <c r="I212" s="33"/>
      <c r="J212" s="33" t="str">
        <f t="shared" si="218"/>
        <v/>
      </c>
      <c r="K212" s="33"/>
      <c r="L212" s="33" t="str">
        <f t="shared" si="219"/>
        <v/>
      </c>
      <c r="M212" s="33"/>
      <c r="N212" s="33" t="str">
        <f t="shared" si="220"/>
        <v/>
      </c>
      <c r="O212" s="33"/>
      <c r="P212" s="33" t="str">
        <f t="shared" si="221"/>
        <v/>
      </c>
      <c r="Q212" s="33"/>
      <c r="R212" s="33" t="str">
        <f t="shared" si="222"/>
        <v/>
      </c>
      <c r="S212" s="33"/>
      <c r="T212" s="33" t="str">
        <f t="shared" si="223"/>
        <v/>
      </c>
      <c r="U212" s="33"/>
      <c r="V212" s="33" t="str">
        <f t="shared" si="224"/>
        <v/>
      </c>
      <c r="W212" s="33"/>
      <c r="X212" s="33" t="str">
        <f t="shared" si="225"/>
        <v/>
      </c>
      <c r="Y212" s="33"/>
      <c r="Z212" s="33" t="str">
        <f t="shared" si="226"/>
        <v/>
      </c>
      <c r="AA212" s="33"/>
      <c r="AB212" s="33" t="str">
        <f t="shared" si="227"/>
        <v/>
      </c>
      <c r="AC212" s="33"/>
      <c r="AD212" s="33" t="str">
        <f t="shared" si="228"/>
        <v/>
      </c>
      <c r="AE212" s="33"/>
      <c r="AF212" s="33" t="str">
        <f t="shared" si="229"/>
        <v/>
      </c>
      <c r="AG212" s="33"/>
      <c r="AH212" s="33" t="str">
        <f t="shared" si="230"/>
        <v/>
      </c>
      <c r="AI212" s="33"/>
      <c r="AJ212" s="33" t="str">
        <f t="shared" si="231"/>
        <v/>
      </c>
      <c r="AK212" s="33"/>
      <c r="AL212" s="33" t="str">
        <f t="shared" si="232"/>
        <v/>
      </c>
      <c r="AM212" s="33"/>
      <c r="AN212" s="33" t="str">
        <f t="shared" si="233"/>
        <v/>
      </c>
      <c r="AO212" s="33"/>
      <c r="AP212" s="33" t="str">
        <f t="shared" si="234"/>
        <v/>
      </c>
      <c r="AQ212" s="33"/>
      <c r="AR212" s="33" t="str">
        <f t="shared" si="235"/>
        <v/>
      </c>
      <c r="AS212" s="33"/>
      <c r="AT212" s="33" t="str">
        <f t="shared" si="236"/>
        <v/>
      </c>
      <c r="AU212" s="33"/>
      <c r="AV212" s="33" t="str">
        <f t="shared" si="237"/>
        <v/>
      </c>
      <c r="AW212" s="33"/>
      <c r="AX212" s="33" t="str">
        <f t="shared" si="238"/>
        <v/>
      </c>
      <c r="AY212" s="33"/>
      <c r="AZ212" s="33" t="str">
        <f t="shared" si="239"/>
        <v/>
      </c>
      <c r="BA212" s="33"/>
      <c r="BB212" s="33" t="str">
        <f t="shared" si="240"/>
        <v/>
      </c>
      <c r="BC212" s="33"/>
      <c r="BD212" s="33" t="str">
        <f t="shared" si="241"/>
        <v/>
      </c>
      <c r="BE212" s="33"/>
      <c r="BF212" s="33" t="str">
        <f t="shared" si="242"/>
        <v/>
      </c>
      <c r="BG212" s="33"/>
      <c r="BH212" s="33" t="str">
        <f t="shared" si="243"/>
        <v/>
      </c>
      <c r="BI212" s="33"/>
      <c r="BJ212" s="33" t="str">
        <f t="shared" si="244"/>
        <v/>
      </c>
      <c r="BK212" s="33"/>
      <c r="BL212" s="33" t="str">
        <f t="shared" si="245"/>
        <v/>
      </c>
      <c r="BM212" s="33"/>
      <c r="BN212" s="33" t="str">
        <f t="shared" si="246"/>
        <v/>
      </c>
      <c r="BO212" s="33"/>
      <c r="BP212" s="33" t="str">
        <f t="shared" si="247"/>
        <v/>
      </c>
      <c r="BQ212" s="33"/>
      <c r="BR212" s="33" t="str">
        <f t="shared" si="248"/>
        <v/>
      </c>
      <c r="BS212" s="33"/>
      <c r="BT212" s="33" t="str">
        <f t="shared" si="249"/>
        <v/>
      </c>
      <c r="BU212" s="33"/>
      <c r="BV212" s="33" t="str">
        <f t="shared" si="250"/>
        <v/>
      </c>
      <c r="BW212" s="33"/>
      <c r="BX212" s="33" t="str">
        <f t="shared" si="251"/>
        <v/>
      </c>
      <c r="BY212" s="33"/>
      <c r="BZ212" s="33" t="str">
        <f t="shared" si="252"/>
        <v/>
      </c>
      <c r="CA212" s="33"/>
      <c r="CB212" s="34" t="str">
        <f t="shared" si="253"/>
        <v/>
      </c>
      <c r="CC212" t="str">
        <f t="shared" si="254"/>
        <v/>
      </c>
    </row>
    <row r="213" spans="2:81" x14ac:dyDescent="0.2">
      <c r="B213" s="32">
        <f t="shared" si="255"/>
        <v>87</v>
      </c>
      <c r="C213" s="33"/>
      <c r="D213" s="33" t="str">
        <f t="shared" si="215"/>
        <v/>
      </c>
      <c r="E213" s="33"/>
      <c r="F213" s="33" t="str">
        <f t="shared" si="216"/>
        <v/>
      </c>
      <c r="G213" s="33"/>
      <c r="H213" s="33" t="str">
        <f t="shared" si="217"/>
        <v/>
      </c>
      <c r="I213" s="33"/>
      <c r="J213" s="33" t="str">
        <f t="shared" si="218"/>
        <v/>
      </c>
      <c r="K213" s="33"/>
      <c r="L213" s="33" t="str">
        <f t="shared" si="219"/>
        <v/>
      </c>
      <c r="M213" s="33"/>
      <c r="N213" s="33" t="str">
        <f t="shared" si="220"/>
        <v/>
      </c>
      <c r="O213" s="33"/>
      <c r="P213" s="33" t="str">
        <f t="shared" si="221"/>
        <v/>
      </c>
      <c r="Q213" s="33"/>
      <c r="R213" s="33" t="str">
        <f t="shared" si="222"/>
        <v/>
      </c>
      <c r="S213" s="33"/>
      <c r="T213" s="33" t="str">
        <f t="shared" si="223"/>
        <v/>
      </c>
      <c r="U213" s="33"/>
      <c r="V213" s="33" t="str">
        <f t="shared" si="224"/>
        <v/>
      </c>
      <c r="W213" s="33"/>
      <c r="X213" s="33" t="str">
        <f t="shared" si="225"/>
        <v/>
      </c>
      <c r="Y213" s="33"/>
      <c r="Z213" s="33" t="str">
        <f t="shared" si="226"/>
        <v/>
      </c>
      <c r="AA213" s="33"/>
      <c r="AB213" s="33" t="str">
        <f t="shared" si="227"/>
        <v/>
      </c>
      <c r="AC213" s="33"/>
      <c r="AD213" s="33" t="str">
        <f t="shared" si="228"/>
        <v/>
      </c>
      <c r="AE213" s="33"/>
      <c r="AF213" s="33" t="str">
        <f t="shared" si="229"/>
        <v/>
      </c>
      <c r="AG213" s="33"/>
      <c r="AH213" s="33" t="str">
        <f t="shared" si="230"/>
        <v/>
      </c>
      <c r="AI213" s="33"/>
      <c r="AJ213" s="33" t="str">
        <f t="shared" si="231"/>
        <v/>
      </c>
      <c r="AK213" s="33"/>
      <c r="AL213" s="33" t="str">
        <f t="shared" si="232"/>
        <v/>
      </c>
      <c r="AM213" s="33"/>
      <c r="AN213" s="33" t="str">
        <f t="shared" si="233"/>
        <v/>
      </c>
      <c r="AO213" s="33"/>
      <c r="AP213" s="33" t="str">
        <f t="shared" si="234"/>
        <v/>
      </c>
      <c r="AQ213" s="33"/>
      <c r="AR213" s="33" t="str">
        <f t="shared" si="235"/>
        <v/>
      </c>
      <c r="AS213" s="33"/>
      <c r="AT213" s="33" t="str">
        <f t="shared" si="236"/>
        <v/>
      </c>
      <c r="AU213" s="33"/>
      <c r="AV213" s="33" t="str">
        <f t="shared" si="237"/>
        <v/>
      </c>
      <c r="AW213" s="33"/>
      <c r="AX213" s="33" t="str">
        <f t="shared" si="238"/>
        <v/>
      </c>
      <c r="AY213" s="33"/>
      <c r="AZ213" s="33" t="str">
        <f t="shared" si="239"/>
        <v/>
      </c>
      <c r="BA213" s="33"/>
      <c r="BB213" s="33" t="str">
        <f t="shared" si="240"/>
        <v/>
      </c>
      <c r="BC213" s="33"/>
      <c r="BD213" s="33" t="str">
        <f t="shared" si="241"/>
        <v/>
      </c>
      <c r="BE213" s="33"/>
      <c r="BF213" s="33" t="str">
        <f t="shared" si="242"/>
        <v/>
      </c>
      <c r="BG213" s="33"/>
      <c r="BH213" s="33" t="str">
        <f t="shared" si="243"/>
        <v/>
      </c>
      <c r="BI213" s="33"/>
      <c r="BJ213" s="33" t="str">
        <f t="shared" si="244"/>
        <v/>
      </c>
      <c r="BK213" s="33"/>
      <c r="BL213" s="33" t="str">
        <f t="shared" si="245"/>
        <v/>
      </c>
      <c r="BM213" s="33"/>
      <c r="BN213" s="33" t="str">
        <f t="shared" si="246"/>
        <v/>
      </c>
      <c r="BO213" s="33"/>
      <c r="BP213" s="33" t="str">
        <f t="shared" si="247"/>
        <v/>
      </c>
      <c r="BQ213" s="33"/>
      <c r="BR213" s="33" t="str">
        <f t="shared" si="248"/>
        <v/>
      </c>
      <c r="BS213" s="33"/>
      <c r="BT213" s="33" t="str">
        <f t="shared" si="249"/>
        <v/>
      </c>
      <c r="BU213" s="33"/>
      <c r="BV213" s="33" t="str">
        <f t="shared" si="250"/>
        <v/>
      </c>
      <c r="BW213" s="33"/>
      <c r="BX213" s="33" t="str">
        <f t="shared" si="251"/>
        <v/>
      </c>
      <c r="BY213" s="33"/>
      <c r="BZ213" s="33" t="str">
        <f t="shared" si="252"/>
        <v/>
      </c>
      <c r="CA213" s="33"/>
      <c r="CB213" s="34" t="str">
        <f t="shared" si="253"/>
        <v/>
      </c>
      <c r="CC213" t="str">
        <f t="shared" si="254"/>
        <v/>
      </c>
    </row>
    <row r="214" spans="2:81" x14ac:dyDescent="0.2">
      <c r="B214" s="32">
        <f t="shared" si="255"/>
        <v>88</v>
      </c>
      <c r="C214" s="33"/>
      <c r="D214" s="33" t="str">
        <f t="shared" si="215"/>
        <v/>
      </c>
      <c r="E214" s="33"/>
      <c r="F214" s="33" t="str">
        <f t="shared" si="216"/>
        <v/>
      </c>
      <c r="G214" s="33"/>
      <c r="H214" s="33" t="str">
        <f t="shared" si="217"/>
        <v/>
      </c>
      <c r="I214" s="33"/>
      <c r="J214" s="33" t="str">
        <f t="shared" si="218"/>
        <v/>
      </c>
      <c r="K214" s="33"/>
      <c r="L214" s="33" t="str">
        <f t="shared" si="219"/>
        <v/>
      </c>
      <c r="M214" s="33"/>
      <c r="N214" s="33" t="str">
        <f t="shared" si="220"/>
        <v/>
      </c>
      <c r="O214" s="33"/>
      <c r="P214" s="33" t="str">
        <f t="shared" si="221"/>
        <v/>
      </c>
      <c r="Q214" s="33"/>
      <c r="R214" s="33" t="str">
        <f t="shared" si="222"/>
        <v/>
      </c>
      <c r="S214" s="33"/>
      <c r="T214" s="33" t="str">
        <f t="shared" si="223"/>
        <v/>
      </c>
      <c r="U214" s="33"/>
      <c r="V214" s="33" t="str">
        <f t="shared" si="224"/>
        <v/>
      </c>
      <c r="W214" s="33"/>
      <c r="X214" s="33" t="str">
        <f t="shared" si="225"/>
        <v/>
      </c>
      <c r="Y214" s="33"/>
      <c r="Z214" s="33" t="str">
        <f t="shared" si="226"/>
        <v/>
      </c>
      <c r="AA214" s="33"/>
      <c r="AB214" s="33" t="str">
        <f t="shared" si="227"/>
        <v/>
      </c>
      <c r="AC214" s="33"/>
      <c r="AD214" s="33" t="str">
        <f t="shared" si="228"/>
        <v/>
      </c>
      <c r="AE214" s="33"/>
      <c r="AF214" s="33" t="str">
        <f t="shared" si="229"/>
        <v/>
      </c>
      <c r="AG214" s="33"/>
      <c r="AH214" s="33" t="str">
        <f t="shared" si="230"/>
        <v/>
      </c>
      <c r="AI214" s="33"/>
      <c r="AJ214" s="33" t="str">
        <f t="shared" si="231"/>
        <v/>
      </c>
      <c r="AK214" s="33"/>
      <c r="AL214" s="33" t="str">
        <f t="shared" si="232"/>
        <v/>
      </c>
      <c r="AM214" s="33"/>
      <c r="AN214" s="33" t="str">
        <f t="shared" si="233"/>
        <v/>
      </c>
      <c r="AO214" s="33"/>
      <c r="AP214" s="33" t="str">
        <f t="shared" si="234"/>
        <v/>
      </c>
      <c r="AQ214" s="33"/>
      <c r="AR214" s="33" t="str">
        <f t="shared" si="235"/>
        <v/>
      </c>
      <c r="AS214" s="33"/>
      <c r="AT214" s="33" t="str">
        <f t="shared" si="236"/>
        <v/>
      </c>
      <c r="AU214" s="33"/>
      <c r="AV214" s="33" t="str">
        <f t="shared" si="237"/>
        <v/>
      </c>
      <c r="AW214" s="33"/>
      <c r="AX214" s="33" t="str">
        <f t="shared" si="238"/>
        <v/>
      </c>
      <c r="AY214" s="33"/>
      <c r="AZ214" s="33" t="str">
        <f t="shared" si="239"/>
        <v/>
      </c>
      <c r="BA214" s="33"/>
      <c r="BB214" s="33" t="str">
        <f t="shared" si="240"/>
        <v/>
      </c>
      <c r="BC214" s="33"/>
      <c r="BD214" s="33" t="str">
        <f t="shared" si="241"/>
        <v/>
      </c>
      <c r="BE214" s="33"/>
      <c r="BF214" s="33" t="str">
        <f t="shared" si="242"/>
        <v/>
      </c>
      <c r="BG214" s="33"/>
      <c r="BH214" s="33" t="str">
        <f t="shared" si="243"/>
        <v/>
      </c>
      <c r="BI214" s="33"/>
      <c r="BJ214" s="33" t="str">
        <f t="shared" si="244"/>
        <v/>
      </c>
      <c r="BK214" s="33"/>
      <c r="BL214" s="33" t="str">
        <f t="shared" si="245"/>
        <v/>
      </c>
      <c r="BM214" s="33"/>
      <c r="BN214" s="33" t="str">
        <f t="shared" si="246"/>
        <v/>
      </c>
      <c r="BO214" s="33"/>
      <c r="BP214" s="33" t="str">
        <f t="shared" si="247"/>
        <v/>
      </c>
      <c r="BQ214" s="33"/>
      <c r="BR214" s="33" t="str">
        <f t="shared" si="248"/>
        <v/>
      </c>
      <c r="BS214" s="33"/>
      <c r="BT214" s="33" t="str">
        <f t="shared" si="249"/>
        <v/>
      </c>
      <c r="BU214" s="33"/>
      <c r="BV214" s="33" t="str">
        <f t="shared" si="250"/>
        <v/>
      </c>
      <c r="BW214" s="33"/>
      <c r="BX214" s="33" t="str">
        <f t="shared" si="251"/>
        <v/>
      </c>
      <c r="BY214" s="33"/>
      <c r="BZ214" s="33" t="str">
        <f t="shared" si="252"/>
        <v/>
      </c>
      <c r="CA214" s="33"/>
      <c r="CB214" s="34" t="str">
        <f t="shared" si="253"/>
        <v/>
      </c>
      <c r="CC214" t="str">
        <f t="shared" si="254"/>
        <v/>
      </c>
    </row>
    <row r="215" spans="2:81" x14ac:dyDescent="0.2">
      <c r="B215" s="32">
        <f t="shared" si="255"/>
        <v>89</v>
      </c>
      <c r="C215" s="33"/>
      <c r="D215" s="33" t="str">
        <f t="shared" si="215"/>
        <v/>
      </c>
      <c r="E215" s="33"/>
      <c r="F215" s="33" t="str">
        <f t="shared" si="216"/>
        <v/>
      </c>
      <c r="G215" s="33"/>
      <c r="H215" s="33" t="str">
        <f t="shared" si="217"/>
        <v/>
      </c>
      <c r="I215" s="33"/>
      <c r="J215" s="33" t="str">
        <f t="shared" si="218"/>
        <v/>
      </c>
      <c r="K215" s="33"/>
      <c r="L215" s="33" t="str">
        <f t="shared" si="219"/>
        <v/>
      </c>
      <c r="M215" s="33"/>
      <c r="N215" s="33" t="str">
        <f t="shared" si="220"/>
        <v/>
      </c>
      <c r="O215" s="33"/>
      <c r="P215" s="33" t="str">
        <f t="shared" si="221"/>
        <v/>
      </c>
      <c r="Q215" s="33"/>
      <c r="R215" s="33" t="str">
        <f t="shared" si="222"/>
        <v/>
      </c>
      <c r="S215" s="33"/>
      <c r="T215" s="33" t="str">
        <f t="shared" si="223"/>
        <v/>
      </c>
      <c r="U215" s="33"/>
      <c r="V215" s="33" t="str">
        <f t="shared" si="224"/>
        <v/>
      </c>
      <c r="W215" s="33"/>
      <c r="X215" s="33" t="str">
        <f t="shared" si="225"/>
        <v/>
      </c>
      <c r="Y215" s="33"/>
      <c r="Z215" s="33" t="str">
        <f t="shared" si="226"/>
        <v/>
      </c>
      <c r="AA215" s="33"/>
      <c r="AB215" s="33" t="str">
        <f t="shared" si="227"/>
        <v/>
      </c>
      <c r="AC215" s="33"/>
      <c r="AD215" s="33" t="str">
        <f t="shared" si="228"/>
        <v/>
      </c>
      <c r="AE215" s="33"/>
      <c r="AF215" s="33" t="str">
        <f t="shared" si="229"/>
        <v/>
      </c>
      <c r="AG215" s="33"/>
      <c r="AH215" s="33" t="str">
        <f t="shared" si="230"/>
        <v/>
      </c>
      <c r="AI215" s="33"/>
      <c r="AJ215" s="33" t="str">
        <f t="shared" si="231"/>
        <v/>
      </c>
      <c r="AK215" s="33"/>
      <c r="AL215" s="33" t="str">
        <f t="shared" si="232"/>
        <v/>
      </c>
      <c r="AM215" s="33"/>
      <c r="AN215" s="33" t="str">
        <f t="shared" si="233"/>
        <v/>
      </c>
      <c r="AO215" s="33"/>
      <c r="AP215" s="33" t="str">
        <f t="shared" si="234"/>
        <v/>
      </c>
      <c r="AQ215" s="33"/>
      <c r="AR215" s="33" t="str">
        <f t="shared" si="235"/>
        <v/>
      </c>
      <c r="AS215" s="33"/>
      <c r="AT215" s="33" t="str">
        <f t="shared" si="236"/>
        <v/>
      </c>
      <c r="AU215" s="33"/>
      <c r="AV215" s="33" t="str">
        <f t="shared" si="237"/>
        <v/>
      </c>
      <c r="AW215" s="33"/>
      <c r="AX215" s="33" t="str">
        <f t="shared" si="238"/>
        <v/>
      </c>
      <c r="AY215" s="33"/>
      <c r="AZ215" s="33" t="str">
        <f t="shared" si="239"/>
        <v/>
      </c>
      <c r="BA215" s="33"/>
      <c r="BB215" s="33" t="str">
        <f t="shared" si="240"/>
        <v/>
      </c>
      <c r="BC215" s="33"/>
      <c r="BD215" s="33" t="str">
        <f t="shared" si="241"/>
        <v/>
      </c>
      <c r="BE215" s="33"/>
      <c r="BF215" s="33" t="str">
        <f t="shared" si="242"/>
        <v/>
      </c>
      <c r="BG215" s="33"/>
      <c r="BH215" s="33" t="str">
        <f t="shared" si="243"/>
        <v/>
      </c>
      <c r="BI215" s="33"/>
      <c r="BJ215" s="33" t="str">
        <f t="shared" si="244"/>
        <v/>
      </c>
      <c r="BK215" s="33"/>
      <c r="BL215" s="33" t="str">
        <f t="shared" si="245"/>
        <v/>
      </c>
      <c r="BM215" s="33"/>
      <c r="BN215" s="33" t="str">
        <f t="shared" si="246"/>
        <v/>
      </c>
      <c r="BO215" s="33"/>
      <c r="BP215" s="33" t="str">
        <f t="shared" si="247"/>
        <v/>
      </c>
      <c r="BQ215" s="33"/>
      <c r="BR215" s="33" t="str">
        <f t="shared" si="248"/>
        <v/>
      </c>
      <c r="BS215" s="33"/>
      <c r="BT215" s="33" t="str">
        <f t="shared" si="249"/>
        <v/>
      </c>
      <c r="BU215" s="33"/>
      <c r="BV215" s="33" t="str">
        <f t="shared" si="250"/>
        <v/>
      </c>
      <c r="BW215" s="33"/>
      <c r="BX215" s="33" t="str">
        <f t="shared" si="251"/>
        <v/>
      </c>
      <c r="BY215" s="33"/>
      <c r="BZ215" s="33" t="str">
        <f t="shared" si="252"/>
        <v/>
      </c>
      <c r="CA215" s="33"/>
      <c r="CB215" s="34" t="str">
        <f t="shared" si="253"/>
        <v/>
      </c>
      <c r="CC215" t="str">
        <f t="shared" si="254"/>
        <v/>
      </c>
    </row>
    <row r="216" spans="2:81" x14ac:dyDescent="0.2">
      <c r="B216" s="32">
        <f t="shared" si="255"/>
        <v>90</v>
      </c>
      <c r="C216" s="33"/>
      <c r="D216" s="33" t="str">
        <f t="shared" si="215"/>
        <v/>
      </c>
      <c r="E216" s="33"/>
      <c r="F216" s="33" t="str">
        <f t="shared" si="216"/>
        <v/>
      </c>
      <c r="G216" s="33"/>
      <c r="H216" s="33" t="str">
        <f t="shared" si="217"/>
        <v/>
      </c>
      <c r="I216" s="33"/>
      <c r="J216" s="33" t="str">
        <f t="shared" si="218"/>
        <v/>
      </c>
      <c r="K216" s="33"/>
      <c r="L216" s="33" t="str">
        <f t="shared" si="219"/>
        <v/>
      </c>
      <c r="M216" s="33"/>
      <c r="N216" s="33" t="str">
        <f t="shared" si="220"/>
        <v/>
      </c>
      <c r="O216" s="33"/>
      <c r="P216" s="33" t="str">
        <f t="shared" si="221"/>
        <v/>
      </c>
      <c r="Q216" s="33"/>
      <c r="R216" s="33" t="str">
        <f t="shared" si="222"/>
        <v/>
      </c>
      <c r="S216" s="33"/>
      <c r="T216" s="33" t="str">
        <f t="shared" si="223"/>
        <v/>
      </c>
      <c r="U216" s="33"/>
      <c r="V216" s="33" t="str">
        <f t="shared" si="224"/>
        <v/>
      </c>
      <c r="W216" s="33"/>
      <c r="X216" s="33" t="str">
        <f t="shared" si="225"/>
        <v/>
      </c>
      <c r="Y216" s="33"/>
      <c r="Z216" s="33" t="str">
        <f t="shared" si="226"/>
        <v/>
      </c>
      <c r="AA216" s="33"/>
      <c r="AB216" s="33" t="str">
        <f t="shared" si="227"/>
        <v/>
      </c>
      <c r="AC216" s="33"/>
      <c r="AD216" s="33" t="str">
        <f t="shared" si="228"/>
        <v/>
      </c>
      <c r="AE216" s="33"/>
      <c r="AF216" s="33" t="str">
        <f t="shared" si="229"/>
        <v/>
      </c>
      <c r="AG216" s="33"/>
      <c r="AH216" s="33" t="str">
        <f t="shared" si="230"/>
        <v/>
      </c>
      <c r="AI216" s="33"/>
      <c r="AJ216" s="33" t="str">
        <f t="shared" si="231"/>
        <v/>
      </c>
      <c r="AK216" s="33"/>
      <c r="AL216" s="33" t="str">
        <f t="shared" si="232"/>
        <v/>
      </c>
      <c r="AM216" s="33"/>
      <c r="AN216" s="33" t="str">
        <f t="shared" si="233"/>
        <v/>
      </c>
      <c r="AO216" s="33"/>
      <c r="AP216" s="33" t="str">
        <f t="shared" si="234"/>
        <v/>
      </c>
      <c r="AQ216" s="33"/>
      <c r="AR216" s="33" t="str">
        <f t="shared" si="235"/>
        <v/>
      </c>
      <c r="AS216" s="33"/>
      <c r="AT216" s="33" t="str">
        <f t="shared" si="236"/>
        <v/>
      </c>
      <c r="AU216" s="33"/>
      <c r="AV216" s="33" t="str">
        <f t="shared" si="237"/>
        <v/>
      </c>
      <c r="AW216" s="33"/>
      <c r="AX216" s="33" t="str">
        <f t="shared" si="238"/>
        <v/>
      </c>
      <c r="AY216" s="33"/>
      <c r="AZ216" s="33" t="str">
        <f t="shared" si="239"/>
        <v/>
      </c>
      <c r="BA216" s="33"/>
      <c r="BB216" s="33" t="str">
        <f t="shared" si="240"/>
        <v/>
      </c>
      <c r="BC216" s="33"/>
      <c r="BD216" s="33" t="str">
        <f t="shared" si="241"/>
        <v/>
      </c>
      <c r="BE216" s="33"/>
      <c r="BF216" s="33" t="str">
        <f t="shared" si="242"/>
        <v/>
      </c>
      <c r="BG216" s="33"/>
      <c r="BH216" s="33" t="str">
        <f t="shared" si="243"/>
        <v/>
      </c>
      <c r="BI216" s="33"/>
      <c r="BJ216" s="33" t="str">
        <f t="shared" si="244"/>
        <v/>
      </c>
      <c r="BK216" s="33"/>
      <c r="BL216" s="33" t="str">
        <f t="shared" si="245"/>
        <v/>
      </c>
      <c r="BM216" s="33"/>
      <c r="BN216" s="33" t="str">
        <f t="shared" si="246"/>
        <v/>
      </c>
      <c r="BO216" s="33"/>
      <c r="BP216" s="33" t="str">
        <f t="shared" si="247"/>
        <v/>
      </c>
      <c r="BQ216" s="33"/>
      <c r="BR216" s="33" t="str">
        <f t="shared" si="248"/>
        <v/>
      </c>
      <c r="BS216" s="33"/>
      <c r="BT216" s="33" t="str">
        <f t="shared" si="249"/>
        <v/>
      </c>
      <c r="BU216" s="33"/>
      <c r="BV216" s="33" t="str">
        <f t="shared" si="250"/>
        <v/>
      </c>
      <c r="BW216" s="33"/>
      <c r="BX216" s="33" t="str">
        <f t="shared" si="251"/>
        <v/>
      </c>
      <c r="BY216" s="33"/>
      <c r="BZ216" s="33" t="str">
        <f t="shared" si="252"/>
        <v/>
      </c>
      <c r="CA216" s="33"/>
      <c r="CB216" s="34" t="str">
        <f t="shared" si="253"/>
        <v/>
      </c>
      <c r="CC216" t="str">
        <f t="shared" si="254"/>
        <v/>
      </c>
    </row>
    <row r="217" spans="2:81" x14ac:dyDescent="0.2">
      <c r="B217" s="32">
        <f t="shared" si="255"/>
        <v>91</v>
      </c>
      <c r="C217" s="33"/>
      <c r="D217" s="33" t="str">
        <f t="shared" si="215"/>
        <v/>
      </c>
      <c r="E217" s="33"/>
      <c r="F217" s="33" t="str">
        <f t="shared" si="216"/>
        <v/>
      </c>
      <c r="G217" s="33"/>
      <c r="H217" s="33" t="str">
        <f t="shared" si="217"/>
        <v/>
      </c>
      <c r="I217" s="33"/>
      <c r="J217" s="33" t="str">
        <f t="shared" si="218"/>
        <v/>
      </c>
      <c r="K217" s="33"/>
      <c r="L217" s="33" t="str">
        <f t="shared" si="219"/>
        <v/>
      </c>
      <c r="M217" s="33"/>
      <c r="N217" s="33" t="str">
        <f t="shared" si="220"/>
        <v/>
      </c>
      <c r="O217" s="33"/>
      <c r="P217" s="33" t="str">
        <f t="shared" si="221"/>
        <v/>
      </c>
      <c r="Q217" s="33"/>
      <c r="R217" s="33" t="str">
        <f t="shared" si="222"/>
        <v/>
      </c>
      <c r="S217" s="33"/>
      <c r="T217" s="33" t="str">
        <f t="shared" si="223"/>
        <v/>
      </c>
      <c r="U217" s="33"/>
      <c r="V217" s="33" t="str">
        <f t="shared" si="224"/>
        <v/>
      </c>
      <c r="W217" s="33"/>
      <c r="X217" s="33" t="str">
        <f t="shared" si="225"/>
        <v/>
      </c>
      <c r="Y217" s="33"/>
      <c r="Z217" s="33" t="str">
        <f t="shared" si="226"/>
        <v/>
      </c>
      <c r="AA217" s="33"/>
      <c r="AB217" s="33" t="str">
        <f t="shared" si="227"/>
        <v/>
      </c>
      <c r="AC217" s="33"/>
      <c r="AD217" s="33" t="str">
        <f t="shared" si="228"/>
        <v/>
      </c>
      <c r="AE217" s="33"/>
      <c r="AF217" s="33" t="str">
        <f t="shared" si="229"/>
        <v/>
      </c>
      <c r="AG217" s="33"/>
      <c r="AH217" s="33" t="str">
        <f t="shared" si="230"/>
        <v/>
      </c>
      <c r="AI217" s="33"/>
      <c r="AJ217" s="33" t="str">
        <f t="shared" si="231"/>
        <v/>
      </c>
      <c r="AK217" s="33"/>
      <c r="AL217" s="33" t="str">
        <f t="shared" si="232"/>
        <v/>
      </c>
      <c r="AM217" s="33"/>
      <c r="AN217" s="33" t="str">
        <f t="shared" si="233"/>
        <v/>
      </c>
      <c r="AO217" s="33"/>
      <c r="AP217" s="33" t="str">
        <f t="shared" si="234"/>
        <v/>
      </c>
      <c r="AQ217" s="33"/>
      <c r="AR217" s="33" t="str">
        <f t="shared" si="235"/>
        <v/>
      </c>
      <c r="AS217" s="33"/>
      <c r="AT217" s="33" t="str">
        <f t="shared" si="236"/>
        <v/>
      </c>
      <c r="AU217" s="33"/>
      <c r="AV217" s="33" t="str">
        <f t="shared" si="237"/>
        <v/>
      </c>
      <c r="AW217" s="33"/>
      <c r="AX217" s="33" t="str">
        <f t="shared" si="238"/>
        <v/>
      </c>
      <c r="AY217" s="33"/>
      <c r="AZ217" s="33" t="str">
        <f t="shared" si="239"/>
        <v/>
      </c>
      <c r="BA217" s="33"/>
      <c r="BB217" s="33" t="str">
        <f t="shared" si="240"/>
        <v/>
      </c>
      <c r="BC217" s="33"/>
      <c r="BD217" s="33" t="str">
        <f t="shared" si="241"/>
        <v/>
      </c>
      <c r="BE217" s="33"/>
      <c r="BF217" s="33" t="str">
        <f t="shared" si="242"/>
        <v/>
      </c>
      <c r="BG217" s="33"/>
      <c r="BH217" s="33" t="str">
        <f t="shared" si="243"/>
        <v/>
      </c>
      <c r="BI217" s="33"/>
      <c r="BJ217" s="33" t="str">
        <f t="shared" si="244"/>
        <v/>
      </c>
      <c r="BK217" s="33"/>
      <c r="BL217" s="33" t="str">
        <f t="shared" si="245"/>
        <v/>
      </c>
      <c r="BM217" s="33"/>
      <c r="BN217" s="33" t="str">
        <f t="shared" si="246"/>
        <v/>
      </c>
      <c r="BO217" s="33"/>
      <c r="BP217" s="33" t="str">
        <f t="shared" si="247"/>
        <v/>
      </c>
      <c r="BQ217" s="33"/>
      <c r="BR217" s="33" t="str">
        <f t="shared" si="248"/>
        <v/>
      </c>
      <c r="BS217" s="33"/>
      <c r="BT217" s="33" t="str">
        <f t="shared" si="249"/>
        <v/>
      </c>
      <c r="BU217" s="33"/>
      <c r="BV217" s="33" t="str">
        <f t="shared" si="250"/>
        <v/>
      </c>
      <c r="BW217" s="33"/>
      <c r="BX217" s="33" t="str">
        <f t="shared" si="251"/>
        <v/>
      </c>
      <c r="BY217" s="33"/>
      <c r="BZ217" s="33" t="str">
        <f t="shared" si="252"/>
        <v/>
      </c>
      <c r="CA217" s="33"/>
      <c r="CB217" s="34" t="str">
        <f t="shared" si="253"/>
        <v/>
      </c>
      <c r="CC217" t="str">
        <f t="shared" si="254"/>
        <v/>
      </c>
    </row>
    <row r="218" spans="2:81" x14ac:dyDescent="0.2">
      <c r="B218" s="32">
        <f t="shared" si="255"/>
        <v>92</v>
      </c>
      <c r="C218" s="33"/>
      <c r="D218" s="33" t="str">
        <f t="shared" si="215"/>
        <v/>
      </c>
      <c r="E218" s="33"/>
      <c r="F218" s="33" t="str">
        <f t="shared" si="216"/>
        <v/>
      </c>
      <c r="G218" s="33"/>
      <c r="H218" s="33" t="str">
        <f t="shared" si="217"/>
        <v/>
      </c>
      <c r="I218" s="33"/>
      <c r="J218" s="33" t="str">
        <f t="shared" si="218"/>
        <v/>
      </c>
      <c r="K218" s="33"/>
      <c r="L218" s="33" t="str">
        <f t="shared" si="219"/>
        <v/>
      </c>
      <c r="M218" s="33"/>
      <c r="N218" s="33" t="str">
        <f t="shared" si="220"/>
        <v/>
      </c>
      <c r="O218" s="33"/>
      <c r="P218" s="33" t="str">
        <f t="shared" si="221"/>
        <v/>
      </c>
      <c r="Q218" s="33"/>
      <c r="R218" s="33" t="str">
        <f t="shared" si="222"/>
        <v/>
      </c>
      <c r="S218" s="33"/>
      <c r="T218" s="33" t="str">
        <f t="shared" si="223"/>
        <v/>
      </c>
      <c r="U218" s="33"/>
      <c r="V218" s="33" t="str">
        <f t="shared" si="224"/>
        <v/>
      </c>
      <c r="W218" s="33"/>
      <c r="X218" s="33" t="str">
        <f t="shared" si="225"/>
        <v/>
      </c>
      <c r="Y218" s="33"/>
      <c r="Z218" s="33" t="str">
        <f t="shared" si="226"/>
        <v/>
      </c>
      <c r="AA218" s="33"/>
      <c r="AB218" s="33" t="str">
        <f t="shared" si="227"/>
        <v/>
      </c>
      <c r="AC218" s="33"/>
      <c r="AD218" s="33" t="str">
        <f t="shared" si="228"/>
        <v/>
      </c>
      <c r="AE218" s="33"/>
      <c r="AF218" s="33" t="str">
        <f t="shared" si="229"/>
        <v/>
      </c>
      <c r="AG218" s="33"/>
      <c r="AH218" s="33" t="str">
        <f t="shared" si="230"/>
        <v/>
      </c>
      <c r="AI218" s="33"/>
      <c r="AJ218" s="33" t="str">
        <f t="shared" si="231"/>
        <v/>
      </c>
      <c r="AK218" s="33"/>
      <c r="AL218" s="33" t="str">
        <f t="shared" si="232"/>
        <v/>
      </c>
      <c r="AM218" s="33"/>
      <c r="AN218" s="33" t="str">
        <f t="shared" si="233"/>
        <v/>
      </c>
      <c r="AO218" s="33"/>
      <c r="AP218" s="33" t="str">
        <f t="shared" si="234"/>
        <v/>
      </c>
      <c r="AQ218" s="33"/>
      <c r="AR218" s="33" t="str">
        <f t="shared" si="235"/>
        <v/>
      </c>
      <c r="AS218" s="33"/>
      <c r="AT218" s="33" t="str">
        <f t="shared" si="236"/>
        <v/>
      </c>
      <c r="AU218" s="33"/>
      <c r="AV218" s="33" t="str">
        <f t="shared" si="237"/>
        <v/>
      </c>
      <c r="AW218" s="33"/>
      <c r="AX218" s="33" t="str">
        <f t="shared" si="238"/>
        <v/>
      </c>
      <c r="AY218" s="33"/>
      <c r="AZ218" s="33" t="str">
        <f t="shared" si="239"/>
        <v/>
      </c>
      <c r="BA218" s="33"/>
      <c r="BB218" s="33" t="str">
        <f t="shared" si="240"/>
        <v/>
      </c>
      <c r="BC218" s="33"/>
      <c r="BD218" s="33" t="str">
        <f t="shared" si="241"/>
        <v/>
      </c>
      <c r="BE218" s="33"/>
      <c r="BF218" s="33" t="str">
        <f t="shared" si="242"/>
        <v/>
      </c>
      <c r="BG218" s="33"/>
      <c r="BH218" s="33" t="str">
        <f t="shared" si="243"/>
        <v/>
      </c>
      <c r="BI218" s="33"/>
      <c r="BJ218" s="33" t="str">
        <f t="shared" si="244"/>
        <v/>
      </c>
      <c r="BK218" s="33"/>
      <c r="BL218" s="33" t="str">
        <f t="shared" si="245"/>
        <v/>
      </c>
      <c r="BM218" s="33"/>
      <c r="BN218" s="33" t="str">
        <f t="shared" si="246"/>
        <v/>
      </c>
      <c r="BO218" s="33"/>
      <c r="BP218" s="33" t="str">
        <f t="shared" si="247"/>
        <v/>
      </c>
      <c r="BQ218" s="33"/>
      <c r="BR218" s="33" t="str">
        <f t="shared" si="248"/>
        <v/>
      </c>
      <c r="BS218" s="33"/>
      <c r="BT218" s="33" t="str">
        <f t="shared" si="249"/>
        <v/>
      </c>
      <c r="BU218" s="33"/>
      <c r="BV218" s="33" t="str">
        <f t="shared" si="250"/>
        <v/>
      </c>
      <c r="BW218" s="33"/>
      <c r="BX218" s="33" t="str">
        <f t="shared" si="251"/>
        <v/>
      </c>
      <c r="BY218" s="33"/>
      <c r="BZ218" s="33" t="str">
        <f t="shared" si="252"/>
        <v/>
      </c>
      <c r="CA218" s="33"/>
      <c r="CB218" s="34" t="str">
        <f t="shared" si="253"/>
        <v/>
      </c>
      <c r="CC218" t="str">
        <f t="shared" si="254"/>
        <v/>
      </c>
    </row>
    <row r="219" spans="2:81" x14ac:dyDescent="0.2">
      <c r="B219" s="32">
        <f t="shared" si="255"/>
        <v>93</v>
      </c>
      <c r="C219" s="33"/>
      <c r="D219" s="33" t="str">
        <f t="shared" si="215"/>
        <v/>
      </c>
      <c r="E219" s="33"/>
      <c r="F219" s="33" t="str">
        <f t="shared" si="216"/>
        <v/>
      </c>
      <c r="G219" s="33"/>
      <c r="H219" s="33" t="str">
        <f t="shared" si="217"/>
        <v/>
      </c>
      <c r="I219" s="33"/>
      <c r="J219" s="33" t="str">
        <f t="shared" si="218"/>
        <v/>
      </c>
      <c r="K219" s="33"/>
      <c r="L219" s="33" t="str">
        <f t="shared" si="219"/>
        <v/>
      </c>
      <c r="M219" s="33"/>
      <c r="N219" s="33" t="str">
        <f t="shared" si="220"/>
        <v/>
      </c>
      <c r="O219" s="33"/>
      <c r="P219" s="33" t="str">
        <f t="shared" si="221"/>
        <v/>
      </c>
      <c r="Q219" s="33"/>
      <c r="R219" s="33" t="str">
        <f t="shared" si="222"/>
        <v/>
      </c>
      <c r="S219" s="33"/>
      <c r="T219" s="33" t="str">
        <f t="shared" si="223"/>
        <v/>
      </c>
      <c r="U219" s="33"/>
      <c r="V219" s="33" t="str">
        <f t="shared" si="224"/>
        <v/>
      </c>
      <c r="W219" s="33"/>
      <c r="X219" s="33" t="str">
        <f t="shared" si="225"/>
        <v/>
      </c>
      <c r="Y219" s="33"/>
      <c r="Z219" s="33" t="str">
        <f t="shared" si="226"/>
        <v/>
      </c>
      <c r="AA219" s="33"/>
      <c r="AB219" s="33" t="str">
        <f t="shared" si="227"/>
        <v/>
      </c>
      <c r="AC219" s="33"/>
      <c r="AD219" s="33" t="str">
        <f t="shared" si="228"/>
        <v/>
      </c>
      <c r="AE219" s="33"/>
      <c r="AF219" s="33" t="str">
        <f t="shared" si="229"/>
        <v/>
      </c>
      <c r="AG219" s="33"/>
      <c r="AH219" s="33" t="str">
        <f t="shared" si="230"/>
        <v/>
      </c>
      <c r="AI219" s="33"/>
      <c r="AJ219" s="33" t="str">
        <f t="shared" si="231"/>
        <v/>
      </c>
      <c r="AK219" s="33"/>
      <c r="AL219" s="33" t="str">
        <f t="shared" si="232"/>
        <v/>
      </c>
      <c r="AM219" s="33"/>
      <c r="AN219" s="33" t="str">
        <f t="shared" si="233"/>
        <v/>
      </c>
      <c r="AO219" s="33"/>
      <c r="AP219" s="33" t="str">
        <f t="shared" si="234"/>
        <v/>
      </c>
      <c r="AQ219" s="33"/>
      <c r="AR219" s="33" t="str">
        <f t="shared" si="235"/>
        <v/>
      </c>
      <c r="AS219" s="33"/>
      <c r="AT219" s="33" t="str">
        <f t="shared" si="236"/>
        <v/>
      </c>
      <c r="AU219" s="33"/>
      <c r="AV219" s="33" t="str">
        <f t="shared" si="237"/>
        <v/>
      </c>
      <c r="AW219" s="33"/>
      <c r="AX219" s="33" t="str">
        <f t="shared" si="238"/>
        <v/>
      </c>
      <c r="AY219" s="33"/>
      <c r="AZ219" s="33" t="str">
        <f t="shared" si="239"/>
        <v/>
      </c>
      <c r="BA219" s="33"/>
      <c r="BB219" s="33" t="str">
        <f t="shared" si="240"/>
        <v/>
      </c>
      <c r="BC219" s="33"/>
      <c r="BD219" s="33" t="str">
        <f t="shared" si="241"/>
        <v/>
      </c>
      <c r="BE219" s="33"/>
      <c r="BF219" s="33" t="str">
        <f t="shared" si="242"/>
        <v/>
      </c>
      <c r="BG219" s="33"/>
      <c r="BH219" s="33" t="str">
        <f t="shared" si="243"/>
        <v/>
      </c>
      <c r="BI219" s="33"/>
      <c r="BJ219" s="33" t="str">
        <f t="shared" si="244"/>
        <v/>
      </c>
      <c r="BK219" s="33"/>
      <c r="BL219" s="33" t="str">
        <f t="shared" si="245"/>
        <v/>
      </c>
      <c r="BM219" s="33"/>
      <c r="BN219" s="33" t="str">
        <f t="shared" si="246"/>
        <v/>
      </c>
      <c r="BO219" s="33"/>
      <c r="BP219" s="33" t="str">
        <f t="shared" si="247"/>
        <v/>
      </c>
      <c r="BQ219" s="33"/>
      <c r="BR219" s="33" t="str">
        <f t="shared" si="248"/>
        <v/>
      </c>
      <c r="BS219" s="33"/>
      <c r="BT219" s="33" t="str">
        <f t="shared" si="249"/>
        <v/>
      </c>
      <c r="BU219" s="33"/>
      <c r="BV219" s="33" t="str">
        <f t="shared" si="250"/>
        <v/>
      </c>
      <c r="BW219" s="33"/>
      <c r="BX219" s="33" t="str">
        <f t="shared" si="251"/>
        <v/>
      </c>
      <c r="BY219" s="33"/>
      <c r="BZ219" s="33" t="str">
        <f t="shared" si="252"/>
        <v/>
      </c>
      <c r="CA219" s="33"/>
      <c r="CB219" s="34" t="str">
        <f t="shared" si="253"/>
        <v/>
      </c>
      <c r="CC219" t="str">
        <f t="shared" si="254"/>
        <v/>
      </c>
    </row>
    <row r="220" spans="2:81" x14ac:dyDescent="0.2">
      <c r="B220" s="32">
        <f t="shared" si="255"/>
        <v>94</v>
      </c>
      <c r="C220" s="33"/>
      <c r="D220" s="33" t="str">
        <f t="shared" si="215"/>
        <v/>
      </c>
      <c r="E220" s="33"/>
      <c r="F220" s="33" t="str">
        <f t="shared" si="216"/>
        <v/>
      </c>
      <c r="G220" s="33"/>
      <c r="H220" s="33" t="str">
        <f t="shared" si="217"/>
        <v/>
      </c>
      <c r="I220" s="33"/>
      <c r="J220" s="33" t="str">
        <f t="shared" si="218"/>
        <v/>
      </c>
      <c r="K220" s="33"/>
      <c r="L220" s="33" t="str">
        <f t="shared" si="219"/>
        <v/>
      </c>
      <c r="M220" s="33"/>
      <c r="N220" s="33" t="str">
        <f t="shared" si="220"/>
        <v/>
      </c>
      <c r="O220" s="33"/>
      <c r="P220" s="33" t="str">
        <f t="shared" si="221"/>
        <v/>
      </c>
      <c r="Q220" s="33"/>
      <c r="R220" s="33" t="str">
        <f t="shared" si="222"/>
        <v/>
      </c>
      <c r="S220" s="33"/>
      <c r="T220" s="33" t="str">
        <f t="shared" si="223"/>
        <v/>
      </c>
      <c r="U220" s="33"/>
      <c r="V220" s="33" t="str">
        <f t="shared" si="224"/>
        <v/>
      </c>
      <c r="W220" s="33"/>
      <c r="X220" s="33" t="str">
        <f t="shared" si="225"/>
        <v/>
      </c>
      <c r="Y220" s="33"/>
      <c r="Z220" s="33" t="str">
        <f t="shared" si="226"/>
        <v/>
      </c>
      <c r="AA220" s="33"/>
      <c r="AB220" s="33" t="str">
        <f t="shared" si="227"/>
        <v/>
      </c>
      <c r="AC220" s="33"/>
      <c r="AD220" s="33" t="str">
        <f t="shared" si="228"/>
        <v/>
      </c>
      <c r="AE220" s="33"/>
      <c r="AF220" s="33" t="str">
        <f t="shared" si="229"/>
        <v/>
      </c>
      <c r="AG220" s="33"/>
      <c r="AH220" s="33" t="str">
        <f t="shared" si="230"/>
        <v/>
      </c>
      <c r="AI220" s="33"/>
      <c r="AJ220" s="33" t="str">
        <f t="shared" si="231"/>
        <v/>
      </c>
      <c r="AK220" s="33"/>
      <c r="AL220" s="33" t="str">
        <f t="shared" si="232"/>
        <v/>
      </c>
      <c r="AM220" s="33"/>
      <c r="AN220" s="33" t="str">
        <f t="shared" si="233"/>
        <v/>
      </c>
      <c r="AO220" s="33"/>
      <c r="AP220" s="33" t="str">
        <f t="shared" si="234"/>
        <v/>
      </c>
      <c r="AQ220" s="33"/>
      <c r="AR220" s="33" t="str">
        <f t="shared" si="235"/>
        <v/>
      </c>
      <c r="AS220" s="33"/>
      <c r="AT220" s="33" t="str">
        <f t="shared" si="236"/>
        <v/>
      </c>
      <c r="AU220" s="33"/>
      <c r="AV220" s="33" t="str">
        <f t="shared" si="237"/>
        <v/>
      </c>
      <c r="AW220" s="33"/>
      <c r="AX220" s="33" t="str">
        <f t="shared" si="238"/>
        <v/>
      </c>
      <c r="AY220" s="33"/>
      <c r="AZ220" s="33" t="str">
        <f t="shared" si="239"/>
        <v/>
      </c>
      <c r="BA220" s="33"/>
      <c r="BB220" s="33" t="str">
        <f t="shared" si="240"/>
        <v/>
      </c>
      <c r="BC220" s="33"/>
      <c r="BD220" s="33" t="str">
        <f t="shared" si="241"/>
        <v/>
      </c>
      <c r="BE220" s="33"/>
      <c r="BF220" s="33" t="str">
        <f t="shared" si="242"/>
        <v/>
      </c>
      <c r="BG220" s="33"/>
      <c r="BH220" s="33" t="str">
        <f t="shared" si="243"/>
        <v/>
      </c>
      <c r="BI220" s="33"/>
      <c r="BJ220" s="33" t="str">
        <f t="shared" si="244"/>
        <v/>
      </c>
      <c r="BK220" s="33"/>
      <c r="BL220" s="33" t="str">
        <f t="shared" si="245"/>
        <v/>
      </c>
      <c r="BM220" s="33"/>
      <c r="BN220" s="33" t="str">
        <f t="shared" si="246"/>
        <v/>
      </c>
      <c r="BO220" s="33"/>
      <c r="BP220" s="33" t="str">
        <f t="shared" si="247"/>
        <v/>
      </c>
      <c r="BQ220" s="33"/>
      <c r="BR220" s="33" t="str">
        <f t="shared" si="248"/>
        <v/>
      </c>
      <c r="BS220" s="33"/>
      <c r="BT220" s="33" t="str">
        <f t="shared" si="249"/>
        <v/>
      </c>
      <c r="BU220" s="33"/>
      <c r="BV220" s="33" t="str">
        <f t="shared" si="250"/>
        <v/>
      </c>
      <c r="BW220" s="33"/>
      <c r="BX220" s="33" t="str">
        <f t="shared" si="251"/>
        <v/>
      </c>
      <c r="BY220" s="33"/>
      <c r="BZ220" s="33" t="str">
        <f t="shared" si="252"/>
        <v/>
      </c>
      <c r="CA220" s="33"/>
      <c r="CB220" s="34" t="str">
        <f t="shared" si="253"/>
        <v/>
      </c>
      <c r="CC220" t="str">
        <f t="shared" si="254"/>
        <v/>
      </c>
    </row>
    <row r="221" spans="2:81" x14ac:dyDescent="0.2">
      <c r="B221" s="32">
        <f t="shared" si="255"/>
        <v>95</v>
      </c>
      <c r="C221" s="33"/>
      <c r="D221" s="33" t="str">
        <f t="shared" si="215"/>
        <v/>
      </c>
      <c r="E221" s="33"/>
      <c r="F221" s="33" t="str">
        <f t="shared" si="216"/>
        <v/>
      </c>
      <c r="G221" s="33"/>
      <c r="H221" s="33" t="str">
        <f t="shared" si="217"/>
        <v/>
      </c>
      <c r="I221" s="33"/>
      <c r="J221" s="33" t="str">
        <f t="shared" si="218"/>
        <v/>
      </c>
      <c r="K221" s="33"/>
      <c r="L221" s="33" t="str">
        <f t="shared" si="219"/>
        <v/>
      </c>
      <c r="M221" s="33"/>
      <c r="N221" s="33" t="str">
        <f t="shared" si="220"/>
        <v/>
      </c>
      <c r="O221" s="33"/>
      <c r="P221" s="33" t="str">
        <f t="shared" si="221"/>
        <v/>
      </c>
      <c r="Q221" s="33"/>
      <c r="R221" s="33" t="str">
        <f t="shared" si="222"/>
        <v/>
      </c>
      <c r="S221" s="33"/>
      <c r="T221" s="33" t="str">
        <f t="shared" si="223"/>
        <v/>
      </c>
      <c r="U221" s="33"/>
      <c r="V221" s="33" t="str">
        <f t="shared" si="224"/>
        <v/>
      </c>
      <c r="W221" s="33"/>
      <c r="X221" s="33" t="str">
        <f t="shared" si="225"/>
        <v/>
      </c>
      <c r="Y221" s="33"/>
      <c r="Z221" s="33" t="str">
        <f t="shared" si="226"/>
        <v/>
      </c>
      <c r="AA221" s="33"/>
      <c r="AB221" s="33" t="str">
        <f t="shared" si="227"/>
        <v/>
      </c>
      <c r="AC221" s="33"/>
      <c r="AD221" s="33" t="str">
        <f t="shared" si="228"/>
        <v/>
      </c>
      <c r="AE221" s="33"/>
      <c r="AF221" s="33" t="str">
        <f t="shared" si="229"/>
        <v/>
      </c>
      <c r="AG221" s="33"/>
      <c r="AH221" s="33" t="str">
        <f t="shared" si="230"/>
        <v/>
      </c>
      <c r="AI221" s="33"/>
      <c r="AJ221" s="33" t="str">
        <f t="shared" si="231"/>
        <v/>
      </c>
      <c r="AK221" s="33"/>
      <c r="AL221" s="33" t="str">
        <f t="shared" si="232"/>
        <v/>
      </c>
      <c r="AM221" s="33"/>
      <c r="AN221" s="33" t="str">
        <f t="shared" si="233"/>
        <v/>
      </c>
      <c r="AO221" s="33"/>
      <c r="AP221" s="33" t="str">
        <f t="shared" si="234"/>
        <v/>
      </c>
      <c r="AQ221" s="33"/>
      <c r="AR221" s="33" t="str">
        <f t="shared" si="235"/>
        <v/>
      </c>
      <c r="AS221" s="33"/>
      <c r="AT221" s="33" t="str">
        <f t="shared" si="236"/>
        <v/>
      </c>
      <c r="AU221" s="33"/>
      <c r="AV221" s="33" t="str">
        <f t="shared" si="237"/>
        <v/>
      </c>
      <c r="AW221" s="33"/>
      <c r="AX221" s="33" t="str">
        <f t="shared" si="238"/>
        <v/>
      </c>
      <c r="AY221" s="33"/>
      <c r="AZ221" s="33" t="str">
        <f t="shared" si="239"/>
        <v/>
      </c>
      <c r="BA221" s="33"/>
      <c r="BB221" s="33" t="str">
        <f t="shared" si="240"/>
        <v/>
      </c>
      <c r="BC221" s="33"/>
      <c r="BD221" s="33" t="str">
        <f t="shared" si="241"/>
        <v/>
      </c>
      <c r="BE221" s="33"/>
      <c r="BF221" s="33" t="str">
        <f t="shared" si="242"/>
        <v/>
      </c>
      <c r="BG221" s="33"/>
      <c r="BH221" s="33" t="str">
        <f t="shared" si="243"/>
        <v/>
      </c>
      <c r="BI221" s="33"/>
      <c r="BJ221" s="33" t="str">
        <f t="shared" si="244"/>
        <v/>
      </c>
      <c r="BK221" s="33"/>
      <c r="BL221" s="33" t="str">
        <f t="shared" si="245"/>
        <v/>
      </c>
      <c r="BM221" s="33"/>
      <c r="BN221" s="33" t="str">
        <f t="shared" si="246"/>
        <v/>
      </c>
      <c r="BO221" s="33"/>
      <c r="BP221" s="33" t="str">
        <f t="shared" si="247"/>
        <v/>
      </c>
      <c r="BQ221" s="33"/>
      <c r="BR221" s="33" t="str">
        <f t="shared" si="248"/>
        <v/>
      </c>
      <c r="BS221" s="33"/>
      <c r="BT221" s="33" t="str">
        <f t="shared" si="249"/>
        <v/>
      </c>
      <c r="BU221" s="33"/>
      <c r="BV221" s="33" t="str">
        <f t="shared" si="250"/>
        <v/>
      </c>
      <c r="BW221" s="33"/>
      <c r="BX221" s="33" t="str">
        <f t="shared" si="251"/>
        <v/>
      </c>
      <c r="BY221" s="33"/>
      <c r="BZ221" s="33" t="str">
        <f t="shared" si="252"/>
        <v/>
      </c>
      <c r="CA221" s="33"/>
      <c r="CB221" s="34" t="str">
        <f t="shared" si="253"/>
        <v/>
      </c>
      <c r="CC221" t="str">
        <f t="shared" si="254"/>
        <v/>
      </c>
    </row>
    <row r="222" spans="2:81" x14ac:dyDescent="0.2">
      <c r="B222" s="32">
        <f t="shared" si="255"/>
        <v>96</v>
      </c>
      <c r="C222" s="33"/>
      <c r="D222" s="33" t="str">
        <f t="shared" si="215"/>
        <v/>
      </c>
      <c r="E222" s="33"/>
      <c r="F222" s="33" t="str">
        <f t="shared" si="216"/>
        <v/>
      </c>
      <c r="G222" s="33"/>
      <c r="H222" s="33" t="str">
        <f t="shared" si="217"/>
        <v/>
      </c>
      <c r="I222" s="33"/>
      <c r="J222" s="33" t="str">
        <f t="shared" si="218"/>
        <v/>
      </c>
      <c r="K222" s="33"/>
      <c r="L222" s="33" t="str">
        <f t="shared" si="219"/>
        <v/>
      </c>
      <c r="M222" s="33"/>
      <c r="N222" s="33" t="str">
        <f t="shared" si="220"/>
        <v/>
      </c>
      <c r="O222" s="33"/>
      <c r="P222" s="33" t="str">
        <f t="shared" si="221"/>
        <v/>
      </c>
      <c r="Q222" s="33"/>
      <c r="R222" s="33" t="str">
        <f t="shared" si="222"/>
        <v/>
      </c>
      <c r="S222" s="33"/>
      <c r="T222" s="33" t="str">
        <f t="shared" si="223"/>
        <v/>
      </c>
      <c r="U222" s="33"/>
      <c r="V222" s="33" t="str">
        <f t="shared" si="224"/>
        <v/>
      </c>
      <c r="W222" s="33"/>
      <c r="X222" s="33" t="str">
        <f t="shared" si="225"/>
        <v/>
      </c>
      <c r="Y222" s="33"/>
      <c r="Z222" s="33" t="str">
        <f t="shared" si="226"/>
        <v/>
      </c>
      <c r="AA222" s="33"/>
      <c r="AB222" s="33" t="str">
        <f t="shared" si="227"/>
        <v/>
      </c>
      <c r="AC222" s="33"/>
      <c r="AD222" s="33" t="str">
        <f t="shared" si="228"/>
        <v/>
      </c>
      <c r="AE222" s="33"/>
      <c r="AF222" s="33" t="str">
        <f t="shared" si="229"/>
        <v/>
      </c>
      <c r="AG222" s="33"/>
      <c r="AH222" s="33" t="str">
        <f t="shared" si="230"/>
        <v/>
      </c>
      <c r="AI222" s="33"/>
      <c r="AJ222" s="33" t="str">
        <f t="shared" si="231"/>
        <v/>
      </c>
      <c r="AK222" s="33"/>
      <c r="AL222" s="33" t="str">
        <f t="shared" si="232"/>
        <v/>
      </c>
      <c r="AM222" s="33"/>
      <c r="AN222" s="33" t="str">
        <f t="shared" si="233"/>
        <v/>
      </c>
      <c r="AO222" s="33"/>
      <c r="AP222" s="33" t="str">
        <f t="shared" si="234"/>
        <v/>
      </c>
      <c r="AQ222" s="33"/>
      <c r="AR222" s="33" t="str">
        <f t="shared" si="235"/>
        <v/>
      </c>
      <c r="AS222" s="33"/>
      <c r="AT222" s="33" t="str">
        <f t="shared" si="236"/>
        <v/>
      </c>
      <c r="AU222" s="33"/>
      <c r="AV222" s="33" t="str">
        <f t="shared" si="237"/>
        <v/>
      </c>
      <c r="AW222" s="33"/>
      <c r="AX222" s="33" t="str">
        <f t="shared" si="238"/>
        <v/>
      </c>
      <c r="AY222" s="33"/>
      <c r="AZ222" s="33" t="str">
        <f t="shared" si="239"/>
        <v/>
      </c>
      <c r="BA222" s="33"/>
      <c r="BB222" s="33" t="str">
        <f t="shared" si="240"/>
        <v/>
      </c>
      <c r="BC222" s="33"/>
      <c r="BD222" s="33" t="str">
        <f t="shared" si="241"/>
        <v/>
      </c>
      <c r="BE222" s="33"/>
      <c r="BF222" s="33" t="str">
        <f t="shared" si="242"/>
        <v/>
      </c>
      <c r="BG222" s="33"/>
      <c r="BH222" s="33" t="str">
        <f t="shared" si="243"/>
        <v/>
      </c>
      <c r="BI222" s="33"/>
      <c r="BJ222" s="33" t="str">
        <f t="shared" si="244"/>
        <v/>
      </c>
      <c r="BK222" s="33"/>
      <c r="BL222" s="33" t="str">
        <f t="shared" si="245"/>
        <v/>
      </c>
      <c r="BM222" s="33"/>
      <c r="BN222" s="33" t="str">
        <f t="shared" si="246"/>
        <v/>
      </c>
      <c r="BO222" s="33"/>
      <c r="BP222" s="33" t="str">
        <f t="shared" si="247"/>
        <v/>
      </c>
      <c r="BQ222" s="33"/>
      <c r="BR222" s="33" t="str">
        <f t="shared" si="248"/>
        <v/>
      </c>
      <c r="BS222" s="33"/>
      <c r="BT222" s="33" t="str">
        <f t="shared" si="249"/>
        <v/>
      </c>
      <c r="BU222" s="33"/>
      <c r="BV222" s="33" t="str">
        <f t="shared" si="250"/>
        <v/>
      </c>
      <c r="BW222" s="33"/>
      <c r="BX222" s="33" t="str">
        <f t="shared" si="251"/>
        <v/>
      </c>
      <c r="BY222" s="33"/>
      <c r="BZ222" s="33" t="str">
        <f t="shared" si="252"/>
        <v/>
      </c>
      <c r="CA222" s="33"/>
      <c r="CB222" s="34" t="str">
        <f t="shared" si="253"/>
        <v/>
      </c>
      <c r="CC222" t="str">
        <f t="shared" si="254"/>
        <v/>
      </c>
    </row>
    <row r="223" spans="2:81" x14ac:dyDescent="0.2">
      <c r="B223" s="32">
        <f t="shared" si="255"/>
        <v>97</v>
      </c>
      <c r="C223" s="33"/>
      <c r="D223" s="33" t="str">
        <f t="shared" ref="D223:D230" si="256">IFERROR(INDEX($B$2:$B$17,MATCH($B223,C$2:C$17,0)),"")</f>
        <v/>
      </c>
      <c r="E223" s="33"/>
      <c r="F223" s="33" t="str">
        <f t="shared" ref="F223:F230" si="257">IFERROR(INDEX($B$2:$B$17,MATCH($B223,E$2:E$17,0)),"")</f>
        <v/>
      </c>
      <c r="G223" s="33"/>
      <c r="H223" s="33" t="str">
        <f t="shared" ref="H223:H230" si="258">IFERROR(INDEX($B$2:$B$17,MATCH($B223,G$2:G$17,0)),"")</f>
        <v/>
      </c>
      <c r="I223" s="33"/>
      <c r="J223" s="33" t="str">
        <f t="shared" ref="J223:J230" si="259">IFERROR(INDEX($B$2:$B$17,MATCH($B223,I$2:I$17,0)),"")</f>
        <v/>
      </c>
      <c r="K223" s="33"/>
      <c r="L223" s="33" t="str">
        <f t="shared" ref="L223:L230" si="260">IFERROR(INDEX($B$2:$B$17,MATCH($B223,K$2:K$17,0)),"")</f>
        <v/>
      </c>
      <c r="M223" s="33"/>
      <c r="N223" s="33" t="str">
        <f t="shared" ref="N223:N230" si="261">IFERROR(INDEX($B$2:$B$17,MATCH($B223,M$2:M$17,0)),"")</f>
        <v/>
      </c>
      <c r="O223" s="33"/>
      <c r="P223" s="33" t="str">
        <f t="shared" ref="P223:P230" si="262">IFERROR(INDEX($B$2:$B$17,MATCH($B223,O$2:O$17,0)),"")</f>
        <v/>
      </c>
      <c r="Q223" s="33"/>
      <c r="R223" s="33" t="str">
        <f t="shared" ref="R223:R230" si="263">IFERROR(INDEX($B$2:$B$17,MATCH($B223,Q$2:Q$17,0)),"")</f>
        <v/>
      </c>
      <c r="S223" s="33"/>
      <c r="T223" s="33" t="str">
        <f t="shared" ref="T223:T230" si="264">IFERROR(INDEX($B$2:$B$17,MATCH($B223,S$2:S$17,0)),"")</f>
        <v/>
      </c>
      <c r="U223" s="33"/>
      <c r="V223" s="33" t="str">
        <f t="shared" ref="V223:V230" si="265">IFERROR(INDEX($B$2:$B$17,MATCH($B223,U$2:U$17,0)),"")</f>
        <v/>
      </c>
      <c r="W223" s="33"/>
      <c r="X223" s="33" t="str">
        <f t="shared" ref="X223:X230" si="266">IFERROR(INDEX($B$2:$B$17,MATCH($B223,W$2:W$17,0)),"")</f>
        <v/>
      </c>
      <c r="Y223" s="33"/>
      <c r="Z223" s="33" t="str">
        <f t="shared" ref="Z223:Z230" si="267">IFERROR(INDEX($B$2:$B$17,MATCH($B223,Y$2:Y$17,0)),"")</f>
        <v/>
      </c>
      <c r="AA223" s="33"/>
      <c r="AB223" s="33" t="str">
        <f t="shared" ref="AB223:AB230" si="268">IFERROR(INDEX($B$2:$B$17,MATCH($B223,AA$2:AA$17,0)),"")</f>
        <v/>
      </c>
      <c r="AC223" s="33"/>
      <c r="AD223" s="33" t="str">
        <f t="shared" ref="AD223:AD230" si="269">IFERROR(INDEX($B$2:$B$17,MATCH($B223,AC$2:AC$17,0)),"")</f>
        <v/>
      </c>
      <c r="AE223" s="33"/>
      <c r="AF223" s="33" t="str">
        <f t="shared" ref="AF223:AF230" si="270">IFERROR(INDEX($B$2:$B$17,MATCH($B223,AE$2:AE$17,0)),"")</f>
        <v/>
      </c>
      <c r="AG223" s="33"/>
      <c r="AH223" s="33" t="str">
        <f t="shared" ref="AH223:AH230" si="271">IFERROR(INDEX($B$2:$B$17,MATCH($B223,AG$2:AG$17,0)),"")</f>
        <v/>
      </c>
      <c r="AI223" s="33"/>
      <c r="AJ223" s="33" t="str">
        <f t="shared" ref="AJ223:AJ230" si="272">IFERROR(INDEX($B$2:$B$17,MATCH($B223,AI$2:AI$17,0)),"")</f>
        <v/>
      </c>
      <c r="AK223" s="33"/>
      <c r="AL223" s="33" t="str">
        <f t="shared" ref="AL223:AL230" si="273">IFERROR(INDEX($B$2:$B$17,MATCH($B223,AK$2:AK$17,0)),"")</f>
        <v/>
      </c>
      <c r="AM223" s="33"/>
      <c r="AN223" s="33" t="str">
        <f t="shared" ref="AN223:AN230" si="274">IFERROR(INDEX($B$2:$B$17,MATCH($B223,AM$2:AM$17,0)),"")</f>
        <v/>
      </c>
      <c r="AO223" s="33"/>
      <c r="AP223" s="33" t="str">
        <f t="shared" ref="AP223:AP230" si="275">IFERROR(INDEX($B$2:$B$17,MATCH($B223,AO$2:AO$17,0)),"")</f>
        <v/>
      </c>
      <c r="AQ223" s="33"/>
      <c r="AR223" s="33" t="str">
        <f t="shared" ref="AR223:AR230" si="276">IFERROR(INDEX($B$2:$B$17,MATCH($B223,AQ$2:AQ$17,0)),"")</f>
        <v/>
      </c>
      <c r="AS223" s="33"/>
      <c r="AT223" s="33" t="str">
        <f t="shared" ref="AT223:AT230" si="277">IFERROR(INDEX($B$2:$B$17,MATCH($B223,AS$2:AS$17,0)),"")</f>
        <v/>
      </c>
      <c r="AU223" s="33"/>
      <c r="AV223" s="33" t="str">
        <f t="shared" ref="AV223:AV230" si="278">IFERROR(INDEX($B$2:$B$17,MATCH($B223,AU$2:AU$17,0)),"")</f>
        <v/>
      </c>
      <c r="AW223" s="33"/>
      <c r="AX223" s="33" t="str">
        <f t="shared" ref="AX223:AX230" si="279">IFERROR(INDEX($B$2:$B$17,MATCH($B223,AW$2:AW$17,0)),"")</f>
        <v/>
      </c>
      <c r="AY223" s="33"/>
      <c r="AZ223" s="33" t="str">
        <f t="shared" ref="AZ223:AZ230" si="280">IFERROR(INDEX($B$2:$B$17,MATCH($B223,AY$2:AY$17,0)),"")</f>
        <v/>
      </c>
      <c r="BA223" s="33"/>
      <c r="BB223" s="33" t="str">
        <f t="shared" ref="BB223:BB230" si="281">IFERROR(INDEX($B$2:$B$17,MATCH($B223,BA$2:BA$17,0)),"")</f>
        <v/>
      </c>
      <c r="BC223" s="33"/>
      <c r="BD223" s="33" t="str">
        <f t="shared" ref="BD223:BD230" si="282">IFERROR(INDEX($B$2:$B$17,MATCH($B223,BC$2:BC$17,0)),"")</f>
        <v/>
      </c>
      <c r="BE223" s="33"/>
      <c r="BF223" s="33" t="str">
        <f t="shared" ref="BF223:BF230" si="283">IFERROR(INDEX($B$2:$B$17,MATCH($B223,BE$2:BE$17,0)),"")</f>
        <v/>
      </c>
      <c r="BG223" s="33"/>
      <c r="BH223" s="33" t="str">
        <f t="shared" ref="BH223:BH230" si="284">IFERROR(INDEX($B$2:$B$17,MATCH($B223,BG$2:BG$17,0)),"")</f>
        <v/>
      </c>
      <c r="BI223" s="33"/>
      <c r="BJ223" s="33" t="str">
        <f t="shared" ref="BJ223:BJ230" si="285">IFERROR(INDEX($B$2:$B$17,MATCH($B223,BI$2:BI$17,0)),"")</f>
        <v/>
      </c>
      <c r="BK223" s="33"/>
      <c r="BL223" s="33" t="str">
        <f t="shared" ref="BL223:BL230" si="286">IFERROR(INDEX($B$2:$B$17,MATCH($B223,BK$2:BK$17,0)),"")</f>
        <v/>
      </c>
      <c r="BM223" s="33"/>
      <c r="BN223" s="33" t="str">
        <f t="shared" ref="BN223:BN230" si="287">IFERROR(INDEX($B$2:$B$17,MATCH($B223,BM$2:BM$17,0)),"")</f>
        <v/>
      </c>
      <c r="BO223" s="33"/>
      <c r="BP223" s="33" t="str">
        <f t="shared" ref="BP223:BP230" si="288">IFERROR(INDEX($B$2:$B$17,MATCH($B223,BO$2:BO$17,0)),"")</f>
        <v/>
      </c>
      <c r="BQ223" s="33"/>
      <c r="BR223" s="33" t="str">
        <f t="shared" ref="BR223:BR230" si="289">IFERROR(INDEX($B$2:$B$17,MATCH($B223,BQ$2:BQ$17,0)),"")</f>
        <v/>
      </c>
      <c r="BS223" s="33"/>
      <c r="BT223" s="33" t="str">
        <f t="shared" ref="BT223:BT230" si="290">IFERROR(INDEX($B$2:$B$17,MATCH($B223,BS$2:BS$17,0)),"")</f>
        <v/>
      </c>
      <c r="BU223" s="33"/>
      <c r="BV223" s="33" t="str">
        <f t="shared" ref="BV223:BV230" si="291">IFERROR(INDEX($B$2:$B$17,MATCH($B223,BU$2:BU$17,0)),"")</f>
        <v/>
      </c>
      <c r="BW223" s="33"/>
      <c r="BX223" s="33" t="str">
        <f t="shared" ref="BX223:BX230" si="292">IFERROR(INDEX($B$2:$B$17,MATCH($B223,BW$2:BW$17,0)),"")</f>
        <v/>
      </c>
      <c r="BY223" s="33"/>
      <c r="BZ223" s="33" t="str">
        <f t="shared" ref="BZ223:BZ230" si="293">IFERROR(INDEX($B$2:$B$17,MATCH($B223,BY$2:BY$17,0)),"")</f>
        <v/>
      </c>
      <c r="CA223" s="33"/>
      <c r="CB223" s="34" t="str">
        <f t="shared" ref="CB223:CB230" si="294">IFERROR(INDEX($B$2:$B$17,MATCH($B223,CA$2:CA$17,0)),"")</f>
        <v/>
      </c>
      <c r="CC223" t="str">
        <f t="shared" ref="CC223:CC230" si="295">CONCATENATE(D223,F223,H223,J223,L223,N223,P223,R223,T223,V223,X223,Z223,AB223,AD223,AF223,AH223,AJ223,AL223,AN223,AP223,AR223,AT223,AV223,AX223,AZ223,BB223,BD223,BF223,BH223,BJ223,BL223,BN223,BP223,BR223,BT223,BV223,BX223,BZ223,CB223,)</f>
        <v/>
      </c>
    </row>
    <row r="224" spans="2:81" x14ac:dyDescent="0.2">
      <c r="B224" s="32">
        <f t="shared" ref="B224:B230" si="296">B223+1</f>
        <v>98</v>
      </c>
      <c r="C224" s="33"/>
      <c r="D224" s="33" t="str">
        <f t="shared" si="256"/>
        <v/>
      </c>
      <c r="E224" s="33"/>
      <c r="F224" s="33" t="str">
        <f t="shared" si="257"/>
        <v/>
      </c>
      <c r="G224" s="33"/>
      <c r="H224" s="33" t="str">
        <f t="shared" si="258"/>
        <v/>
      </c>
      <c r="I224" s="33"/>
      <c r="J224" s="33" t="str">
        <f t="shared" si="259"/>
        <v/>
      </c>
      <c r="K224" s="33"/>
      <c r="L224" s="33" t="str">
        <f t="shared" si="260"/>
        <v/>
      </c>
      <c r="M224" s="33"/>
      <c r="N224" s="33" t="str">
        <f t="shared" si="261"/>
        <v/>
      </c>
      <c r="O224" s="33"/>
      <c r="P224" s="33" t="str">
        <f t="shared" si="262"/>
        <v/>
      </c>
      <c r="Q224" s="33"/>
      <c r="R224" s="33" t="str">
        <f t="shared" si="263"/>
        <v/>
      </c>
      <c r="S224" s="33"/>
      <c r="T224" s="33" t="str">
        <f t="shared" si="264"/>
        <v/>
      </c>
      <c r="U224" s="33"/>
      <c r="V224" s="33" t="str">
        <f t="shared" si="265"/>
        <v/>
      </c>
      <c r="W224" s="33"/>
      <c r="X224" s="33" t="str">
        <f t="shared" si="266"/>
        <v/>
      </c>
      <c r="Y224" s="33"/>
      <c r="Z224" s="33" t="str">
        <f t="shared" si="267"/>
        <v/>
      </c>
      <c r="AA224" s="33"/>
      <c r="AB224" s="33" t="str">
        <f t="shared" si="268"/>
        <v/>
      </c>
      <c r="AC224" s="33"/>
      <c r="AD224" s="33" t="str">
        <f t="shared" si="269"/>
        <v/>
      </c>
      <c r="AE224" s="33"/>
      <c r="AF224" s="33" t="str">
        <f t="shared" si="270"/>
        <v/>
      </c>
      <c r="AG224" s="33"/>
      <c r="AH224" s="33" t="str">
        <f t="shared" si="271"/>
        <v/>
      </c>
      <c r="AI224" s="33"/>
      <c r="AJ224" s="33" t="str">
        <f t="shared" si="272"/>
        <v/>
      </c>
      <c r="AK224" s="33"/>
      <c r="AL224" s="33" t="str">
        <f t="shared" si="273"/>
        <v/>
      </c>
      <c r="AM224" s="33"/>
      <c r="AN224" s="33" t="str">
        <f t="shared" si="274"/>
        <v/>
      </c>
      <c r="AO224" s="33"/>
      <c r="AP224" s="33" t="str">
        <f t="shared" si="275"/>
        <v/>
      </c>
      <c r="AQ224" s="33"/>
      <c r="AR224" s="33" t="str">
        <f t="shared" si="276"/>
        <v/>
      </c>
      <c r="AS224" s="33"/>
      <c r="AT224" s="33" t="str">
        <f t="shared" si="277"/>
        <v/>
      </c>
      <c r="AU224" s="33"/>
      <c r="AV224" s="33" t="str">
        <f t="shared" si="278"/>
        <v/>
      </c>
      <c r="AW224" s="33"/>
      <c r="AX224" s="33" t="str">
        <f t="shared" si="279"/>
        <v/>
      </c>
      <c r="AY224" s="33"/>
      <c r="AZ224" s="33" t="str">
        <f t="shared" si="280"/>
        <v/>
      </c>
      <c r="BA224" s="33"/>
      <c r="BB224" s="33" t="str">
        <f t="shared" si="281"/>
        <v/>
      </c>
      <c r="BC224" s="33"/>
      <c r="BD224" s="33" t="str">
        <f t="shared" si="282"/>
        <v/>
      </c>
      <c r="BE224" s="33"/>
      <c r="BF224" s="33" t="str">
        <f t="shared" si="283"/>
        <v/>
      </c>
      <c r="BG224" s="33"/>
      <c r="BH224" s="33" t="str">
        <f t="shared" si="284"/>
        <v/>
      </c>
      <c r="BI224" s="33"/>
      <c r="BJ224" s="33" t="str">
        <f t="shared" si="285"/>
        <v/>
      </c>
      <c r="BK224" s="33"/>
      <c r="BL224" s="33" t="str">
        <f t="shared" si="286"/>
        <v/>
      </c>
      <c r="BM224" s="33"/>
      <c r="BN224" s="33" t="str">
        <f t="shared" si="287"/>
        <v/>
      </c>
      <c r="BO224" s="33"/>
      <c r="BP224" s="33" t="str">
        <f t="shared" si="288"/>
        <v/>
      </c>
      <c r="BQ224" s="33"/>
      <c r="BR224" s="33" t="str">
        <f t="shared" si="289"/>
        <v/>
      </c>
      <c r="BS224" s="33"/>
      <c r="BT224" s="33" t="str">
        <f t="shared" si="290"/>
        <v/>
      </c>
      <c r="BU224" s="33"/>
      <c r="BV224" s="33" t="str">
        <f t="shared" si="291"/>
        <v/>
      </c>
      <c r="BW224" s="33"/>
      <c r="BX224" s="33" t="str">
        <f t="shared" si="292"/>
        <v/>
      </c>
      <c r="BY224" s="33"/>
      <c r="BZ224" s="33" t="str">
        <f t="shared" si="293"/>
        <v/>
      </c>
      <c r="CA224" s="33"/>
      <c r="CB224" s="34" t="str">
        <f t="shared" si="294"/>
        <v/>
      </c>
      <c r="CC224" t="str">
        <f t="shared" si="295"/>
        <v/>
      </c>
    </row>
    <row r="225" spans="2:81" x14ac:dyDescent="0.2">
      <c r="B225" s="32">
        <f t="shared" si="296"/>
        <v>99</v>
      </c>
      <c r="C225" s="33"/>
      <c r="D225" s="33" t="str">
        <f t="shared" si="256"/>
        <v/>
      </c>
      <c r="E225" s="33"/>
      <c r="F225" s="33" t="str">
        <f t="shared" si="257"/>
        <v/>
      </c>
      <c r="G225" s="33"/>
      <c r="H225" s="33" t="str">
        <f t="shared" si="258"/>
        <v/>
      </c>
      <c r="I225" s="33"/>
      <c r="J225" s="33" t="str">
        <f t="shared" si="259"/>
        <v/>
      </c>
      <c r="K225" s="33"/>
      <c r="L225" s="33" t="str">
        <f t="shared" si="260"/>
        <v/>
      </c>
      <c r="M225" s="33"/>
      <c r="N225" s="33" t="str">
        <f t="shared" si="261"/>
        <v/>
      </c>
      <c r="O225" s="33"/>
      <c r="P225" s="33" t="str">
        <f t="shared" si="262"/>
        <v/>
      </c>
      <c r="Q225" s="33"/>
      <c r="R225" s="33" t="str">
        <f t="shared" si="263"/>
        <v/>
      </c>
      <c r="S225" s="33"/>
      <c r="T225" s="33" t="str">
        <f t="shared" si="264"/>
        <v/>
      </c>
      <c r="U225" s="33"/>
      <c r="V225" s="33" t="str">
        <f t="shared" si="265"/>
        <v/>
      </c>
      <c r="W225" s="33"/>
      <c r="X225" s="33" t="str">
        <f t="shared" si="266"/>
        <v/>
      </c>
      <c r="Y225" s="33"/>
      <c r="Z225" s="33" t="str">
        <f t="shared" si="267"/>
        <v/>
      </c>
      <c r="AA225" s="33"/>
      <c r="AB225" s="33" t="str">
        <f t="shared" si="268"/>
        <v/>
      </c>
      <c r="AC225" s="33"/>
      <c r="AD225" s="33" t="str">
        <f t="shared" si="269"/>
        <v/>
      </c>
      <c r="AE225" s="33"/>
      <c r="AF225" s="33" t="str">
        <f t="shared" si="270"/>
        <v/>
      </c>
      <c r="AG225" s="33"/>
      <c r="AH225" s="33" t="str">
        <f t="shared" si="271"/>
        <v/>
      </c>
      <c r="AI225" s="33"/>
      <c r="AJ225" s="33" t="str">
        <f t="shared" si="272"/>
        <v/>
      </c>
      <c r="AK225" s="33"/>
      <c r="AL225" s="33" t="str">
        <f t="shared" si="273"/>
        <v/>
      </c>
      <c r="AM225" s="33"/>
      <c r="AN225" s="33" t="str">
        <f t="shared" si="274"/>
        <v/>
      </c>
      <c r="AO225" s="33"/>
      <c r="AP225" s="33" t="str">
        <f t="shared" si="275"/>
        <v/>
      </c>
      <c r="AQ225" s="33"/>
      <c r="AR225" s="33" t="str">
        <f t="shared" si="276"/>
        <v/>
      </c>
      <c r="AS225" s="33"/>
      <c r="AT225" s="33" t="str">
        <f t="shared" si="277"/>
        <v/>
      </c>
      <c r="AU225" s="33"/>
      <c r="AV225" s="33" t="str">
        <f t="shared" si="278"/>
        <v/>
      </c>
      <c r="AW225" s="33"/>
      <c r="AX225" s="33" t="str">
        <f t="shared" si="279"/>
        <v/>
      </c>
      <c r="AY225" s="33"/>
      <c r="AZ225" s="33" t="str">
        <f t="shared" si="280"/>
        <v/>
      </c>
      <c r="BA225" s="33"/>
      <c r="BB225" s="33" t="str">
        <f t="shared" si="281"/>
        <v/>
      </c>
      <c r="BC225" s="33"/>
      <c r="BD225" s="33" t="str">
        <f t="shared" si="282"/>
        <v/>
      </c>
      <c r="BE225" s="33"/>
      <c r="BF225" s="33" t="str">
        <f t="shared" si="283"/>
        <v/>
      </c>
      <c r="BG225" s="33"/>
      <c r="BH225" s="33" t="str">
        <f t="shared" si="284"/>
        <v/>
      </c>
      <c r="BI225" s="33"/>
      <c r="BJ225" s="33" t="str">
        <f t="shared" si="285"/>
        <v/>
      </c>
      <c r="BK225" s="33"/>
      <c r="BL225" s="33" t="str">
        <f t="shared" si="286"/>
        <v/>
      </c>
      <c r="BM225" s="33"/>
      <c r="BN225" s="33" t="str">
        <f t="shared" si="287"/>
        <v/>
      </c>
      <c r="BO225" s="33"/>
      <c r="BP225" s="33" t="str">
        <f t="shared" si="288"/>
        <v/>
      </c>
      <c r="BQ225" s="33"/>
      <c r="BR225" s="33" t="str">
        <f t="shared" si="289"/>
        <v/>
      </c>
      <c r="BS225" s="33"/>
      <c r="BT225" s="33" t="str">
        <f t="shared" si="290"/>
        <v/>
      </c>
      <c r="BU225" s="33"/>
      <c r="BV225" s="33" t="str">
        <f t="shared" si="291"/>
        <v/>
      </c>
      <c r="BW225" s="33"/>
      <c r="BX225" s="33" t="str">
        <f t="shared" si="292"/>
        <v/>
      </c>
      <c r="BY225" s="33"/>
      <c r="BZ225" s="33" t="str">
        <f t="shared" si="293"/>
        <v/>
      </c>
      <c r="CA225" s="33"/>
      <c r="CB225" s="34" t="str">
        <f t="shared" si="294"/>
        <v/>
      </c>
      <c r="CC225" t="str">
        <f t="shared" si="295"/>
        <v/>
      </c>
    </row>
    <row r="226" spans="2:81" x14ac:dyDescent="0.2">
      <c r="B226" s="32">
        <f t="shared" si="296"/>
        <v>100</v>
      </c>
      <c r="C226" s="33"/>
      <c r="D226" s="33" t="str">
        <f t="shared" si="256"/>
        <v/>
      </c>
      <c r="E226" s="33"/>
      <c r="F226" s="33" t="str">
        <f t="shared" si="257"/>
        <v/>
      </c>
      <c r="G226" s="33"/>
      <c r="H226" s="33" t="str">
        <f t="shared" si="258"/>
        <v/>
      </c>
      <c r="I226" s="33"/>
      <c r="J226" s="33" t="str">
        <f t="shared" si="259"/>
        <v/>
      </c>
      <c r="K226" s="33"/>
      <c r="L226" s="33" t="str">
        <f t="shared" si="260"/>
        <v/>
      </c>
      <c r="M226" s="33"/>
      <c r="N226" s="33" t="str">
        <f t="shared" si="261"/>
        <v/>
      </c>
      <c r="O226" s="33"/>
      <c r="P226" s="33" t="str">
        <f t="shared" si="262"/>
        <v/>
      </c>
      <c r="Q226" s="33"/>
      <c r="R226" s="33" t="str">
        <f t="shared" si="263"/>
        <v/>
      </c>
      <c r="S226" s="33"/>
      <c r="T226" s="33" t="str">
        <f t="shared" si="264"/>
        <v/>
      </c>
      <c r="U226" s="33"/>
      <c r="V226" s="33" t="str">
        <f t="shared" si="265"/>
        <v/>
      </c>
      <c r="W226" s="33"/>
      <c r="X226" s="33" t="str">
        <f t="shared" si="266"/>
        <v/>
      </c>
      <c r="Y226" s="33"/>
      <c r="Z226" s="33" t="str">
        <f t="shared" si="267"/>
        <v/>
      </c>
      <c r="AA226" s="33"/>
      <c r="AB226" s="33" t="str">
        <f t="shared" si="268"/>
        <v/>
      </c>
      <c r="AC226" s="33"/>
      <c r="AD226" s="33" t="str">
        <f t="shared" si="269"/>
        <v/>
      </c>
      <c r="AE226" s="33"/>
      <c r="AF226" s="33" t="str">
        <f t="shared" si="270"/>
        <v/>
      </c>
      <c r="AG226" s="33"/>
      <c r="AH226" s="33" t="str">
        <f t="shared" si="271"/>
        <v/>
      </c>
      <c r="AI226" s="33"/>
      <c r="AJ226" s="33" t="str">
        <f t="shared" si="272"/>
        <v/>
      </c>
      <c r="AK226" s="33"/>
      <c r="AL226" s="33" t="str">
        <f t="shared" si="273"/>
        <v/>
      </c>
      <c r="AM226" s="33"/>
      <c r="AN226" s="33" t="str">
        <f t="shared" si="274"/>
        <v/>
      </c>
      <c r="AO226" s="33"/>
      <c r="AP226" s="33" t="str">
        <f t="shared" si="275"/>
        <v/>
      </c>
      <c r="AQ226" s="33"/>
      <c r="AR226" s="33" t="str">
        <f t="shared" si="276"/>
        <v/>
      </c>
      <c r="AS226" s="33"/>
      <c r="AT226" s="33" t="str">
        <f t="shared" si="277"/>
        <v/>
      </c>
      <c r="AU226" s="33"/>
      <c r="AV226" s="33" t="str">
        <f t="shared" si="278"/>
        <v/>
      </c>
      <c r="AW226" s="33"/>
      <c r="AX226" s="33" t="str">
        <f t="shared" si="279"/>
        <v/>
      </c>
      <c r="AY226" s="33"/>
      <c r="AZ226" s="33" t="str">
        <f t="shared" si="280"/>
        <v/>
      </c>
      <c r="BA226" s="33"/>
      <c r="BB226" s="33" t="str">
        <f t="shared" si="281"/>
        <v/>
      </c>
      <c r="BC226" s="33"/>
      <c r="BD226" s="33" t="str">
        <f t="shared" si="282"/>
        <v/>
      </c>
      <c r="BE226" s="33"/>
      <c r="BF226" s="33" t="str">
        <f t="shared" si="283"/>
        <v/>
      </c>
      <c r="BG226" s="33"/>
      <c r="BH226" s="33" t="str">
        <f t="shared" si="284"/>
        <v/>
      </c>
      <c r="BI226" s="33"/>
      <c r="BJ226" s="33" t="str">
        <f t="shared" si="285"/>
        <v/>
      </c>
      <c r="BK226" s="33"/>
      <c r="BL226" s="33" t="str">
        <f t="shared" si="286"/>
        <v/>
      </c>
      <c r="BM226" s="33"/>
      <c r="BN226" s="33" t="str">
        <f t="shared" si="287"/>
        <v/>
      </c>
      <c r="BO226" s="33"/>
      <c r="BP226" s="33" t="str">
        <f t="shared" si="288"/>
        <v/>
      </c>
      <c r="BQ226" s="33"/>
      <c r="BR226" s="33" t="str">
        <f t="shared" si="289"/>
        <v/>
      </c>
      <c r="BS226" s="33"/>
      <c r="BT226" s="33" t="str">
        <f t="shared" si="290"/>
        <v/>
      </c>
      <c r="BU226" s="33"/>
      <c r="BV226" s="33" t="str">
        <f t="shared" si="291"/>
        <v/>
      </c>
      <c r="BW226" s="33"/>
      <c r="BX226" s="33" t="str">
        <f t="shared" si="292"/>
        <v/>
      </c>
      <c r="BY226" s="33"/>
      <c r="BZ226" s="33" t="str">
        <f t="shared" si="293"/>
        <v/>
      </c>
      <c r="CA226" s="33"/>
      <c r="CB226" s="34" t="str">
        <f t="shared" si="294"/>
        <v/>
      </c>
      <c r="CC226" t="str">
        <f t="shared" si="295"/>
        <v/>
      </c>
    </row>
    <row r="227" spans="2:81" x14ac:dyDescent="0.2">
      <c r="B227" s="32">
        <f t="shared" si="296"/>
        <v>101</v>
      </c>
      <c r="C227" s="33"/>
      <c r="D227" s="33" t="str">
        <f t="shared" si="256"/>
        <v/>
      </c>
      <c r="E227" s="33"/>
      <c r="F227" s="33" t="str">
        <f t="shared" si="257"/>
        <v/>
      </c>
      <c r="G227" s="33"/>
      <c r="H227" s="33" t="str">
        <f t="shared" si="258"/>
        <v/>
      </c>
      <c r="I227" s="33"/>
      <c r="J227" s="33" t="str">
        <f t="shared" si="259"/>
        <v/>
      </c>
      <c r="K227" s="33"/>
      <c r="L227" s="33" t="str">
        <f t="shared" si="260"/>
        <v/>
      </c>
      <c r="M227" s="33"/>
      <c r="N227" s="33" t="str">
        <f t="shared" si="261"/>
        <v/>
      </c>
      <c r="O227" s="33"/>
      <c r="P227" s="33" t="str">
        <f t="shared" si="262"/>
        <v/>
      </c>
      <c r="Q227" s="33"/>
      <c r="R227" s="33" t="str">
        <f t="shared" si="263"/>
        <v/>
      </c>
      <c r="S227" s="33"/>
      <c r="T227" s="33" t="str">
        <f t="shared" si="264"/>
        <v/>
      </c>
      <c r="U227" s="33"/>
      <c r="V227" s="33" t="str">
        <f t="shared" si="265"/>
        <v/>
      </c>
      <c r="W227" s="33"/>
      <c r="X227" s="33" t="str">
        <f t="shared" si="266"/>
        <v/>
      </c>
      <c r="Y227" s="33"/>
      <c r="Z227" s="33" t="str">
        <f t="shared" si="267"/>
        <v/>
      </c>
      <c r="AA227" s="33"/>
      <c r="AB227" s="33" t="str">
        <f t="shared" si="268"/>
        <v/>
      </c>
      <c r="AC227" s="33"/>
      <c r="AD227" s="33" t="str">
        <f t="shared" si="269"/>
        <v/>
      </c>
      <c r="AE227" s="33"/>
      <c r="AF227" s="33" t="str">
        <f t="shared" si="270"/>
        <v/>
      </c>
      <c r="AG227" s="33"/>
      <c r="AH227" s="33" t="str">
        <f t="shared" si="271"/>
        <v/>
      </c>
      <c r="AI227" s="33"/>
      <c r="AJ227" s="33" t="str">
        <f t="shared" si="272"/>
        <v/>
      </c>
      <c r="AK227" s="33"/>
      <c r="AL227" s="33" t="str">
        <f t="shared" si="273"/>
        <v/>
      </c>
      <c r="AM227" s="33"/>
      <c r="AN227" s="33" t="str">
        <f t="shared" si="274"/>
        <v/>
      </c>
      <c r="AO227" s="33"/>
      <c r="AP227" s="33" t="str">
        <f t="shared" si="275"/>
        <v/>
      </c>
      <c r="AQ227" s="33"/>
      <c r="AR227" s="33" t="str">
        <f t="shared" si="276"/>
        <v/>
      </c>
      <c r="AS227" s="33"/>
      <c r="AT227" s="33" t="str">
        <f t="shared" si="277"/>
        <v/>
      </c>
      <c r="AU227" s="33"/>
      <c r="AV227" s="33" t="str">
        <f t="shared" si="278"/>
        <v/>
      </c>
      <c r="AW227" s="33"/>
      <c r="AX227" s="33" t="str">
        <f t="shared" si="279"/>
        <v/>
      </c>
      <c r="AY227" s="33"/>
      <c r="AZ227" s="33" t="str">
        <f t="shared" si="280"/>
        <v/>
      </c>
      <c r="BA227" s="33"/>
      <c r="BB227" s="33" t="str">
        <f t="shared" si="281"/>
        <v/>
      </c>
      <c r="BC227" s="33"/>
      <c r="BD227" s="33" t="str">
        <f t="shared" si="282"/>
        <v/>
      </c>
      <c r="BE227" s="33"/>
      <c r="BF227" s="33" t="str">
        <f t="shared" si="283"/>
        <v/>
      </c>
      <c r="BG227" s="33"/>
      <c r="BH227" s="33" t="str">
        <f t="shared" si="284"/>
        <v/>
      </c>
      <c r="BI227" s="33"/>
      <c r="BJ227" s="33" t="str">
        <f t="shared" si="285"/>
        <v/>
      </c>
      <c r="BK227" s="33"/>
      <c r="BL227" s="33" t="str">
        <f t="shared" si="286"/>
        <v/>
      </c>
      <c r="BM227" s="33"/>
      <c r="BN227" s="33" t="str">
        <f t="shared" si="287"/>
        <v/>
      </c>
      <c r="BO227" s="33"/>
      <c r="BP227" s="33" t="str">
        <f t="shared" si="288"/>
        <v/>
      </c>
      <c r="BQ227" s="33"/>
      <c r="BR227" s="33" t="str">
        <f t="shared" si="289"/>
        <v/>
      </c>
      <c r="BS227" s="33"/>
      <c r="BT227" s="33" t="str">
        <f t="shared" si="290"/>
        <v/>
      </c>
      <c r="BU227" s="33"/>
      <c r="BV227" s="33" t="str">
        <f t="shared" si="291"/>
        <v/>
      </c>
      <c r="BW227" s="33"/>
      <c r="BX227" s="33" t="str">
        <f t="shared" si="292"/>
        <v/>
      </c>
      <c r="BY227" s="33"/>
      <c r="BZ227" s="33" t="str">
        <f t="shared" si="293"/>
        <v/>
      </c>
      <c r="CA227" s="33"/>
      <c r="CB227" s="34" t="str">
        <f t="shared" si="294"/>
        <v/>
      </c>
      <c r="CC227" t="str">
        <f t="shared" si="295"/>
        <v/>
      </c>
    </row>
    <row r="228" spans="2:81" x14ac:dyDescent="0.2">
      <c r="B228" s="32">
        <f t="shared" si="296"/>
        <v>102</v>
      </c>
      <c r="C228" s="33"/>
      <c r="D228" s="33" t="str">
        <f t="shared" si="256"/>
        <v/>
      </c>
      <c r="E228" s="33"/>
      <c r="F228" s="33" t="str">
        <f t="shared" si="257"/>
        <v/>
      </c>
      <c r="G228" s="33"/>
      <c r="H228" s="33" t="str">
        <f t="shared" si="258"/>
        <v/>
      </c>
      <c r="I228" s="33"/>
      <c r="J228" s="33" t="str">
        <f t="shared" si="259"/>
        <v/>
      </c>
      <c r="K228" s="33"/>
      <c r="L228" s="33" t="str">
        <f t="shared" si="260"/>
        <v/>
      </c>
      <c r="M228" s="33"/>
      <c r="N228" s="33" t="str">
        <f t="shared" si="261"/>
        <v/>
      </c>
      <c r="O228" s="33"/>
      <c r="P228" s="33" t="str">
        <f t="shared" si="262"/>
        <v/>
      </c>
      <c r="Q228" s="33"/>
      <c r="R228" s="33" t="str">
        <f t="shared" si="263"/>
        <v/>
      </c>
      <c r="S228" s="33"/>
      <c r="T228" s="33" t="str">
        <f t="shared" si="264"/>
        <v/>
      </c>
      <c r="U228" s="33"/>
      <c r="V228" s="33" t="str">
        <f t="shared" si="265"/>
        <v/>
      </c>
      <c r="W228" s="33"/>
      <c r="X228" s="33" t="str">
        <f t="shared" si="266"/>
        <v/>
      </c>
      <c r="Y228" s="33"/>
      <c r="Z228" s="33" t="str">
        <f t="shared" si="267"/>
        <v/>
      </c>
      <c r="AA228" s="33"/>
      <c r="AB228" s="33" t="str">
        <f t="shared" si="268"/>
        <v/>
      </c>
      <c r="AC228" s="33"/>
      <c r="AD228" s="33" t="str">
        <f t="shared" si="269"/>
        <v/>
      </c>
      <c r="AE228" s="33"/>
      <c r="AF228" s="33" t="str">
        <f t="shared" si="270"/>
        <v/>
      </c>
      <c r="AG228" s="33"/>
      <c r="AH228" s="33" t="str">
        <f t="shared" si="271"/>
        <v/>
      </c>
      <c r="AI228" s="33"/>
      <c r="AJ228" s="33" t="str">
        <f t="shared" si="272"/>
        <v/>
      </c>
      <c r="AK228" s="33"/>
      <c r="AL228" s="33" t="str">
        <f t="shared" si="273"/>
        <v/>
      </c>
      <c r="AM228" s="33"/>
      <c r="AN228" s="33" t="str">
        <f t="shared" si="274"/>
        <v/>
      </c>
      <c r="AO228" s="33"/>
      <c r="AP228" s="33" t="str">
        <f t="shared" si="275"/>
        <v/>
      </c>
      <c r="AQ228" s="33"/>
      <c r="AR228" s="33" t="str">
        <f t="shared" si="276"/>
        <v/>
      </c>
      <c r="AS228" s="33"/>
      <c r="AT228" s="33" t="str">
        <f t="shared" si="277"/>
        <v/>
      </c>
      <c r="AU228" s="33"/>
      <c r="AV228" s="33" t="str">
        <f t="shared" si="278"/>
        <v/>
      </c>
      <c r="AW228" s="33"/>
      <c r="AX228" s="33" t="str">
        <f t="shared" si="279"/>
        <v/>
      </c>
      <c r="AY228" s="33"/>
      <c r="AZ228" s="33" t="str">
        <f t="shared" si="280"/>
        <v/>
      </c>
      <c r="BA228" s="33"/>
      <c r="BB228" s="33" t="str">
        <f t="shared" si="281"/>
        <v/>
      </c>
      <c r="BC228" s="33"/>
      <c r="BD228" s="33" t="str">
        <f t="shared" si="282"/>
        <v/>
      </c>
      <c r="BE228" s="33"/>
      <c r="BF228" s="33" t="str">
        <f t="shared" si="283"/>
        <v/>
      </c>
      <c r="BG228" s="33"/>
      <c r="BH228" s="33" t="str">
        <f t="shared" si="284"/>
        <v/>
      </c>
      <c r="BI228" s="33"/>
      <c r="BJ228" s="33" t="str">
        <f t="shared" si="285"/>
        <v/>
      </c>
      <c r="BK228" s="33"/>
      <c r="BL228" s="33" t="str">
        <f t="shared" si="286"/>
        <v/>
      </c>
      <c r="BM228" s="33"/>
      <c r="BN228" s="33" t="str">
        <f t="shared" si="287"/>
        <v/>
      </c>
      <c r="BO228" s="33"/>
      <c r="BP228" s="33" t="str">
        <f t="shared" si="288"/>
        <v/>
      </c>
      <c r="BQ228" s="33"/>
      <c r="BR228" s="33" t="str">
        <f t="shared" si="289"/>
        <v/>
      </c>
      <c r="BS228" s="33"/>
      <c r="BT228" s="33" t="str">
        <f t="shared" si="290"/>
        <v/>
      </c>
      <c r="BU228" s="33"/>
      <c r="BV228" s="33" t="str">
        <f t="shared" si="291"/>
        <v/>
      </c>
      <c r="BW228" s="33"/>
      <c r="BX228" s="33" t="str">
        <f t="shared" si="292"/>
        <v/>
      </c>
      <c r="BY228" s="33"/>
      <c r="BZ228" s="33" t="str">
        <f t="shared" si="293"/>
        <v/>
      </c>
      <c r="CA228" s="33"/>
      <c r="CB228" s="34" t="str">
        <f t="shared" si="294"/>
        <v/>
      </c>
      <c r="CC228" t="str">
        <f t="shared" si="295"/>
        <v/>
      </c>
    </row>
    <row r="229" spans="2:81" x14ac:dyDescent="0.2">
      <c r="B229" s="32">
        <f t="shared" si="296"/>
        <v>103</v>
      </c>
      <c r="C229" s="33"/>
      <c r="D229" s="33" t="str">
        <f t="shared" si="256"/>
        <v/>
      </c>
      <c r="E229" s="33"/>
      <c r="F229" s="33" t="str">
        <f t="shared" si="257"/>
        <v/>
      </c>
      <c r="G229" s="33"/>
      <c r="H229" s="33" t="str">
        <f t="shared" si="258"/>
        <v/>
      </c>
      <c r="I229" s="33"/>
      <c r="J229" s="33" t="str">
        <f t="shared" si="259"/>
        <v/>
      </c>
      <c r="K229" s="33"/>
      <c r="L229" s="33" t="str">
        <f t="shared" si="260"/>
        <v/>
      </c>
      <c r="M229" s="33"/>
      <c r="N229" s="33" t="str">
        <f t="shared" si="261"/>
        <v/>
      </c>
      <c r="O229" s="33"/>
      <c r="P229" s="33" t="str">
        <f t="shared" si="262"/>
        <v/>
      </c>
      <c r="Q229" s="33"/>
      <c r="R229" s="33" t="str">
        <f t="shared" si="263"/>
        <v/>
      </c>
      <c r="S229" s="33"/>
      <c r="T229" s="33" t="str">
        <f t="shared" si="264"/>
        <v/>
      </c>
      <c r="U229" s="33"/>
      <c r="V229" s="33" t="str">
        <f t="shared" si="265"/>
        <v/>
      </c>
      <c r="W229" s="33"/>
      <c r="X229" s="33" t="str">
        <f t="shared" si="266"/>
        <v/>
      </c>
      <c r="Y229" s="33"/>
      <c r="Z229" s="33" t="str">
        <f t="shared" si="267"/>
        <v/>
      </c>
      <c r="AA229" s="33"/>
      <c r="AB229" s="33" t="str">
        <f t="shared" si="268"/>
        <v/>
      </c>
      <c r="AC229" s="33"/>
      <c r="AD229" s="33" t="str">
        <f t="shared" si="269"/>
        <v/>
      </c>
      <c r="AE229" s="33"/>
      <c r="AF229" s="33" t="str">
        <f t="shared" si="270"/>
        <v/>
      </c>
      <c r="AG229" s="33"/>
      <c r="AH229" s="33" t="str">
        <f t="shared" si="271"/>
        <v/>
      </c>
      <c r="AI229" s="33"/>
      <c r="AJ229" s="33" t="str">
        <f t="shared" si="272"/>
        <v/>
      </c>
      <c r="AK229" s="33"/>
      <c r="AL229" s="33" t="str">
        <f t="shared" si="273"/>
        <v/>
      </c>
      <c r="AM229" s="33"/>
      <c r="AN229" s="33" t="str">
        <f t="shared" si="274"/>
        <v/>
      </c>
      <c r="AO229" s="33"/>
      <c r="AP229" s="33" t="str">
        <f t="shared" si="275"/>
        <v/>
      </c>
      <c r="AQ229" s="33"/>
      <c r="AR229" s="33" t="str">
        <f t="shared" si="276"/>
        <v/>
      </c>
      <c r="AS229" s="33"/>
      <c r="AT229" s="33" t="str">
        <f t="shared" si="277"/>
        <v/>
      </c>
      <c r="AU229" s="33"/>
      <c r="AV229" s="33" t="str">
        <f t="shared" si="278"/>
        <v/>
      </c>
      <c r="AW229" s="33"/>
      <c r="AX229" s="33" t="str">
        <f t="shared" si="279"/>
        <v/>
      </c>
      <c r="AY229" s="33"/>
      <c r="AZ229" s="33" t="str">
        <f t="shared" si="280"/>
        <v/>
      </c>
      <c r="BA229" s="33"/>
      <c r="BB229" s="33" t="str">
        <f t="shared" si="281"/>
        <v/>
      </c>
      <c r="BC229" s="33"/>
      <c r="BD229" s="33" t="str">
        <f t="shared" si="282"/>
        <v/>
      </c>
      <c r="BE229" s="33"/>
      <c r="BF229" s="33" t="str">
        <f t="shared" si="283"/>
        <v/>
      </c>
      <c r="BG229" s="33"/>
      <c r="BH229" s="33" t="str">
        <f t="shared" si="284"/>
        <v/>
      </c>
      <c r="BI229" s="33"/>
      <c r="BJ229" s="33" t="str">
        <f t="shared" si="285"/>
        <v/>
      </c>
      <c r="BK229" s="33"/>
      <c r="BL229" s="33" t="str">
        <f t="shared" si="286"/>
        <v/>
      </c>
      <c r="BM229" s="33"/>
      <c r="BN229" s="33" t="str">
        <f t="shared" si="287"/>
        <v/>
      </c>
      <c r="BO229" s="33"/>
      <c r="BP229" s="33" t="str">
        <f t="shared" si="288"/>
        <v/>
      </c>
      <c r="BQ229" s="33"/>
      <c r="BR229" s="33" t="str">
        <f t="shared" si="289"/>
        <v/>
      </c>
      <c r="BS229" s="33"/>
      <c r="BT229" s="33" t="str">
        <f t="shared" si="290"/>
        <v/>
      </c>
      <c r="BU229" s="33"/>
      <c r="BV229" s="33" t="str">
        <f t="shared" si="291"/>
        <v/>
      </c>
      <c r="BW229" s="33"/>
      <c r="BX229" s="33" t="str">
        <f t="shared" si="292"/>
        <v/>
      </c>
      <c r="BY229" s="33"/>
      <c r="BZ229" s="33" t="str">
        <f t="shared" si="293"/>
        <v/>
      </c>
      <c r="CA229" s="33"/>
      <c r="CB229" s="34" t="str">
        <f t="shared" si="294"/>
        <v/>
      </c>
      <c r="CC229" t="str">
        <f t="shared" si="295"/>
        <v/>
      </c>
    </row>
    <row r="230" spans="2:81" ht="16" customHeight="1" thickBot="1" x14ac:dyDescent="0.25">
      <c r="B230" s="35">
        <f t="shared" si="296"/>
        <v>104</v>
      </c>
      <c r="C230" s="36"/>
      <c r="D230" s="36" t="str">
        <f t="shared" si="256"/>
        <v/>
      </c>
      <c r="E230" s="36"/>
      <c r="F230" s="36" t="str">
        <f t="shared" si="257"/>
        <v/>
      </c>
      <c r="G230" s="36"/>
      <c r="H230" s="36" t="str">
        <f t="shared" si="258"/>
        <v/>
      </c>
      <c r="I230" s="36"/>
      <c r="J230" s="36" t="str">
        <f t="shared" si="259"/>
        <v/>
      </c>
      <c r="K230" s="36"/>
      <c r="L230" s="36" t="str">
        <f t="shared" si="260"/>
        <v/>
      </c>
      <c r="M230" s="36"/>
      <c r="N230" s="36" t="str">
        <f t="shared" si="261"/>
        <v/>
      </c>
      <c r="O230" s="36"/>
      <c r="P230" s="36" t="str">
        <f t="shared" si="262"/>
        <v/>
      </c>
      <c r="Q230" s="36"/>
      <c r="R230" s="36" t="str">
        <f t="shared" si="263"/>
        <v/>
      </c>
      <c r="S230" s="36"/>
      <c r="T230" s="36" t="str">
        <f t="shared" si="264"/>
        <v/>
      </c>
      <c r="U230" s="36"/>
      <c r="V230" s="36" t="str">
        <f t="shared" si="265"/>
        <v/>
      </c>
      <c r="W230" s="36"/>
      <c r="X230" s="36" t="str">
        <f t="shared" si="266"/>
        <v/>
      </c>
      <c r="Y230" s="36"/>
      <c r="Z230" s="36" t="str">
        <f t="shared" si="267"/>
        <v/>
      </c>
      <c r="AA230" s="36"/>
      <c r="AB230" s="36" t="str">
        <f t="shared" si="268"/>
        <v/>
      </c>
      <c r="AC230" s="36"/>
      <c r="AD230" s="36" t="str">
        <f t="shared" si="269"/>
        <v/>
      </c>
      <c r="AE230" s="36"/>
      <c r="AF230" s="36" t="str">
        <f t="shared" si="270"/>
        <v/>
      </c>
      <c r="AG230" s="36"/>
      <c r="AH230" s="36" t="str">
        <f t="shared" si="271"/>
        <v/>
      </c>
      <c r="AI230" s="36"/>
      <c r="AJ230" s="36" t="str">
        <f t="shared" si="272"/>
        <v/>
      </c>
      <c r="AK230" s="36"/>
      <c r="AL230" s="36" t="str">
        <f t="shared" si="273"/>
        <v/>
      </c>
      <c r="AM230" s="36"/>
      <c r="AN230" s="36" t="str">
        <f t="shared" si="274"/>
        <v/>
      </c>
      <c r="AO230" s="36"/>
      <c r="AP230" s="36" t="str">
        <f t="shared" si="275"/>
        <v/>
      </c>
      <c r="AQ230" s="36"/>
      <c r="AR230" s="36" t="str">
        <f t="shared" si="276"/>
        <v/>
      </c>
      <c r="AS230" s="36"/>
      <c r="AT230" s="36" t="str">
        <f t="shared" si="277"/>
        <v/>
      </c>
      <c r="AU230" s="36"/>
      <c r="AV230" s="36" t="str">
        <f t="shared" si="278"/>
        <v/>
      </c>
      <c r="AW230" s="36"/>
      <c r="AX230" s="36" t="str">
        <f t="shared" si="279"/>
        <v/>
      </c>
      <c r="AY230" s="36"/>
      <c r="AZ230" s="36" t="str">
        <f t="shared" si="280"/>
        <v/>
      </c>
      <c r="BA230" s="36"/>
      <c r="BB230" s="36" t="str">
        <f t="shared" si="281"/>
        <v/>
      </c>
      <c r="BC230" s="36"/>
      <c r="BD230" s="36" t="str">
        <f t="shared" si="282"/>
        <v/>
      </c>
      <c r="BE230" s="36"/>
      <c r="BF230" s="36" t="str">
        <f t="shared" si="283"/>
        <v/>
      </c>
      <c r="BG230" s="36"/>
      <c r="BH230" s="36" t="str">
        <f t="shared" si="284"/>
        <v/>
      </c>
      <c r="BI230" s="36"/>
      <c r="BJ230" s="36" t="str">
        <f t="shared" si="285"/>
        <v/>
      </c>
      <c r="BK230" s="36"/>
      <c r="BL230" s="36" t="str">
        <f t="shared" si="286"/>
        <v/>
      </c>
      <c r="BM230" s="36"/>
      <c r="BN230" s="36" t="str">
        <f t="shared" si="287"/>
        <v/>
      </c>
      <c r="BO230" s="36"/>
      <c r="BP230" s="36" t="str">
        <f t="shared" si="288"/>
        <v/>
      </c>
      <c r="BQ230" s="36"/>
      <c r="BR230" s="36" t="str">
        <f t="shared" si="289"/>
        <v/>
      </c>
      <c r="BS230" s="36"/>
      <c r="BT230" s="36" t="str">
        <f t="shared" si="290"/>
        <v/>
      </c>
      <c r="BU230" s="36"/>
      <c r="BV230" s="36" t="str">
        <f t="shared" si="291"/>
        <v/>
      </c>
      <c r="BW230" s="36"/>
      <c r="BX230" s="36" t="str">
        <f t="shared" si="292"/>
        <v/>
      </c>
      <c r="BY230" s="36"/>
      <c r="BZ230" s="36" t="str">
        <f t="shared" si="293"/>
        <v/>
      </c>
      <c r="CA230" s="36"/>
      <c r="CB230" s="37" t="str">
        <f t="shared" si="294"/>
        <v/>
      </c>
      <c r="CC230" t="str">
        <f t="shared" si="295"/>
        <v/>
      </c>
    </row>
    <row r="231" spans="2:81" ht="16" customHeight="1" thickBot="1" x14ac:dyDescent="0.25"/>
    <row r="232" spans="2:81" x14ac:dyDescent="0.2">
      <c r="B232" s="29" t="s">
        <v>1659</v>
      </c>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1"/>
    </row>
    <row r="233" spans="2:81" x14ac:dyDescent="0.2">
      <c r="B233" s="32">
        <v>1</v>
      </c>
      <c r="C233" s="33"/>
      <c r="D233" s="33">
        <f t="shared" ref="D233:D264" si="297">IFERROR(IF(MATCH($B233,C$2:C$17,0),C$1,""),"")</f>
        <v>46184</v>
      </c>
      <c r="E233" s="33"/>
      <c r="F233" s="33" t="str">
        <f t="shared" ref="F233:F264" si="298">IFERROR(IF(MATCH($B233,E$2:E$17,0),E$1,""),"")</f>
        <v/>
      </c>
      <c r="G233" s="33"/>
      <c r="H233" s="33" t="str">
        <f t="shared" ref="H233:H264" si="299">IFERROR(IF(MATCH($B233,G$2:G$17,0),G$1,""),"")</f>
        <v/>
      </c>
      <c r="I233" s="33"/>
      <c r="J233" s="33" t="str">
        <f t="shared" ref="J233:J264" si="300">IFERROR(IF(MATCH($B233,I$2:I$17,0),I$1,""),"")</f>
        <v/>
      </c>
      <c r="K233" s="33"/>
      <c r="L233" s="33" t="str">
        <f t="shared" ref="L233:L264" si="301">IFERROR(IF(MATCH($B233,K$2:K$17,0),K$1,""),"")</f>
        <v/>
      </c>
      <c r="M233" s="33"/>
      <c r="N233" s="33" t="str">
        <f t="shared" ref="N233:N264" si="302">IFERROR(IF(MATCH($B233,M$2:M$17,0),M$1,""),"")</f>
        <v/>
      </c>
      <c r="O233" s="33"/>
      <c r="P233" s="33" t="str">
        <f t="shared" ref="P233:P264" si="303">IFERROR(IF(MATCH($B233,O$2:O$17,0),O$1,""),"")</f>
        <v/>
      </c>
      <c r="Q233" s="33"/>
      <c r="R233" s="33" t="str">
        <f t="shared" ref="R233:R264" si="304">IFERROR(IF(MATCH($B233,Q$2:Q$17,0),Q$1,""),"")</f>
        <v/>
      </c>
      <c r="S233" s="33"/>
      <c r="T233" s="33" t="str">
        <f t="shared" ref="T233:T264" si="305">IFERROR(IF(MATCH($B233,S$2:S$17,0),S$1,""),"")</f>
        <v/>
      </c>
      <c r="U233" s="33"/>
      <c r="V233" s="33" t="str">
        <f t="shared" ref="V233:V264" si="306">IFERROR(IF(MATCH($B233,U$2:U$17,0),U$1,""),"")</f>
        <v/>
      </c>
      <c r="W233" s="33"/>
      <c r="X233" s="33" t="str">
        <f t="shared" ref="X233:X264" si="307">IFERROR(IF(MATCH($B233,W$2:W$17,0),W$1,""),"")</f>
        <v/>
      </c>
      <c r="Y233" s="33"/>
      <c r="Z233" s="33" t="str">
        <f t="shared" ref="Z233:Z264" si="308">IFERROR(IF(MATCH($B233,Y$2:Y$17,0),Y$1,""),"")</f>
        <v/>
      </c>
      <c r="AA233" s="33"/>
      <c r="AB233" s="33" t="str">
        <f t="shared" ref="AB233:AB264" si="309">IFERROR(IF(MATCH($B233,AA$2:AA$17,0),AA$1,""),"")</f>
        <v/>
      </c>
      <c r="AC233" s="33"/>
      <c r="AD233" s="33" t="str">
        <f t="shared" ref="AD233:AD264" si="310">IFERROR(IF(MATCH($B233,AC$2:AC$17,0),AC$1,""),"")</f>
        <v/>
      </c>
      <c r="AE233" s="33"/>
      <c r="AF233" s="33" t="str">
        <f t="shared" ref="AF233:AF264" si="311">IFERROR(IF(MATCH($B233,AE$2:AE$17,0),AE$1,""),"")</f>
        <v/>
      </c>
      <c r="AG233" s="33"/>
      <c r="AH233" s="33" t="str">
        <f t="shared" ref="AH233:AH264" si="312">IFERROR(IF(MATCH($B233,AG$2:AG$17,0),AG$1,""),"")</f>
        <v/>
      </c>
      <c r="AI233" s="33"/>
      <c r="AJ233" s="33" t="str">
        <f t="shared" ref="AJ233:AJ264" si="313">IFERROR(IF(MATCH($B233,AI$2:AI$17,0),AI$1,""),"")</f>
        <v/>
      </c>
      <c r="AK233" s="33"/>
      <c r="AL233" s="33" t="str">
        <f t="shared" ref="AL233:AL264" si="314">IFERROR(IF(MATCH($B233,AK$2:AK$17,0),AK$1,""),"")</f>
        <v/>
      </c>
      <c r="AM233" s="33"/>
      <c r="AN233" s="33" t="str">
        <f t="shared" ref="AN233:AN264" si="315">IFERROR(IF(MATCH($B233,AM$2:AM$17,0),AM$1,""),"")</f>
        <v/>
      </c>
      <c r="AO233" s="33"/>
      <c r="AP233" s="33" t="str">
        <f t="shared" ref="AP233:AP264" si="316">IFERROR(IF(MATCH($B233,AO$2:AO$17,0),AO$1,""),"")</f>
        <v/>
      </c>
      <c r="AQ233" s="33"/>
      <c r="AR233" s="33" t="str">
        <f t="shared" ref="AR233:AR264" si="317">IFERROR(IF(MATCH($B233,AQ$2:AQ$17,0),AQ$1,""),"")</f>
        <v/>
      </c>
      <c r="AS233" s="33"/>
      <c r="AT233" s="33" t="str">
        <f t="shared" ref="AT233:AT264" si="318">IFERROR(IF(MATCH($B233,AS$2:AS$17,0),AS$1,""),"")</f>
        <v/>
      </c>
      <c r="AU233" s="33"/>
      <c r="AV233" s="33" t="str">
        <f t="shared" ref="AV233:AV264" si="319">IFERROR(IF(MATCH($B233,AU$2:AU$17,0),AU$1,""),"")</f>
        <v/>
      </c>
      <c r="AW233" s="33"/>
      <c r="AX233" s="33" t="str">
        <f t="shared" ref="AX233:AX264" si="320">IFERROR(IF(MATCH($B233,AW$2:AW$17,0),AW$1,""),"")</f>
        <v/>
      </c>
      <c r="AY233" s="33"/>
      <c r="AZ233" s="33" t="str">
        <f t="shared" ref="AZ233:AZ264" si="321">IFERROR(IF(MATCH($B233,AY$2:AY$17,0),AY$1,""),"")</f>
        <v/>
      </c>
      <c r="BA233" s="33"/>
      <c r="BB233" s="33" t="str">
        <f t="shared" ref="BB233:BB264" si="322">IFERROR(IF(MATCH($B233,BA$2:BA$17,0),BA$1,""),"")</f>
        <v/>
      </c>
      <c r="BC233" s="33"/>
      <c r="BD233" s="33" t="str">
        <f t="shared" ref="BD233:BD264" si="323">IFERROR(IF(MATCH($B233,BC$2:BC$17,0),BC$1,""),"")</f>
        <v/>
      </c>
      <c r="BE233" s="33"/>
      <c r="BF233" s="33" t="str">
        <f t="shared" ref="BF233:BF264" si="324">IFERROR(IF(MATCH($B233,BE$2:BE$17,0),BE$1,""),"")</f>
        <v/>
      </c>
      <c r="BG233" s="33"/>
      <c r="BH233" s="33" t="str">
        <f t="shared" ref="BH233:BH264" si="325">IFERROR(IF(MATCH($B233,BG$2:BG$17,0),BG$1,""),"")</f>
        <v/>
      </c>
      <c r="BI233" s="33"/>
      <c r="BJ233" s="33" t="str">
        <f t="shared" ref="BJ233:BJ264" si="326">IFERROR(IF(MATCH($B233,BI$2:BI$17,0),BI$1,""),"")</f>
        <v/>
      </c>
      <c r="BK233" s="33"/>
      <c r="BL233" s="33" t="str">
        <f t="shared" ref="BL233:BL264" si="327">IFERROR(IF(MATCH($B233,BK$2:BK$17,0),BK$1,""),"")</f>
        <v/>
      </c>
      <c r="BM233" s="33"/>
      <c r="BN233" s="33" t="str">
        <f t="shared" ref="BN233:BN264" si="328">IFERROR(IF(MATCH($B233,BM$2:BM$17,0),BM$1,""),"")</f>
        <v/>
      </c>
      <c r="BO233" s="33"/>
      <c r="BP233" s="33" t="str">
        <f t="shared" ref="BP233:BP264" si="329">IFERROR(IF(MATCH($B233,BO$2:BO$17,0),BO$1,""),"")</f>
        <v/>
      </c>
      <c r="BQ233" s="33"/>
      <c r="BR233" s="33" t="str">
        <f t="shared" ref="BR233:BR264" si="330">IFERROR(IF(MATCH($B233,BQ$2:BQ$17,0),BQ$1,""),"")</f>
        <v/>
      </c>
      <c r="BS233" s="33"/>
      <c r="BT233" s="33" t="str">
        <f t="shared" ref="BT233:BT264" si="331">IFERROR(IF(MATCH($B233,BS$2:BS$17,0),BS$1,""),"")</f>
        <v/>
      </c>
      <c r="BU233" s="33"/>
      <c r="BV233" s="33" t="str">
        <f t="shared" ref="BV233:BV264" si="332">IFERROR(IF(MATCH($B233,BU$2:BU$17,0),BU$1,""),"")</f>
        <v/>
      </c>
      <c r="BW233" s="33"/>
      <c r="BX233" s="33" t="str">
        <f t="shared" ref="BX233:BX264" si="333">IFERROR(IF(MATCH($B233,BW$2:BW$17,0),BW$1,""),"")</f>
        <v/>
      </c>
      <c r="BY233" s="33"/>
      <c r="BZ233" s="33" t="str">
        <f t="shared" ref="BZ233:BZ264" si="334">IFERROR(IF(MATCH($B233,BY$2:BY$17,0),BY$1,""),"")</f>
        <v/>
      </c>
      <c r="CA233" s="33"/>
      <c r="CB233" s="34" t="str">
        <f t="shared" ref="CB233:CB264" si="335">IFERROR(IF(MATCH($B233,CA$2:CA$17,0),CA$1,""),"")</f>
        <v/>
      </c>
      <c r="CC233" s="38">
        <f t="shared" ref="CC233:CC264" si="336">SUM(C233:CB233)</f>
        <v>46184</v>
      </c>
    </row>
    <row r="234" spans="2:81" x14ac:dyDescent="0.2">
      <c r="B234" s="32">
        <f t="shared" ref="B234:B265" si="337">B233+1</f>
        <v>2</v>
      </c>
      <c r="C234" s="33"/>
      <c r="D234" s="33">
        <f t="shared" si="297"/>
        <v>46184</v>
      </c>
      <c r="E234" s="33"/>
      <c r="F234" s="33" t="str">
        <f t="shared" si="298"/>
        <v/>
      </c>
      <c r="G234" s="33"/>
      <c r="H234" s="33" t="str">
        <f t="shared" si="299"/>
        <v/>
      </c>
      <c r="I234" s="33"/>
      <c r="J234" s="33" t="str">
        <f t="shared" si="300"/>
        <v/>
      </c>
      <c r="K234" s="33"/>
      <c r="L234" s="33" t="str">
        <f t="shared" si="301"/>
        <v/>
      </c>
      <c r="M234" s="33"/>
      <c r="N234" s="33" t="str">
        <f t="shared" si="302"/>
        <v/>
      </c>
      <c r="O234" s="33"/>
      <c r="P234" s="33" t="str">
        <f t="shared" si="303"/>
        <v/>
      </c>
      <c r="Q234" s="33"/>
      <c r="R234" s="33" t="str">
        <f t="shared" si="304"/>
        <v/>
      </c>
      <c r="S234" s="33"/>
      <c r="T234" s="33" t="str">
        <f t="shared" si="305"/>
        <v/>
      </c>
      <c r="U234" s="33"/>
      <c r="V234" s="33" t="str">
        <f t="shared" si="306"/>
        <v/>
      </c>
      <c r="W234" s="33"/>
      <c r="X234" s="33" t="str">
        <f t="shared" si="307"/>
        <v/>
      </c>
      <c r="Y234" s="33"/>
      <c r="Z234" s="33" t="str">
        <f t="shared" si="308"/>
        <v/>
      </c>
      <c r="AA234" s="33"/>
      <c r="AB234" s="33" t="str">
        <f t="shared" si="309"/>
        <v/>
      </c>
      <c r="AC234" s="33"/>
      <c r="AD234" s="33" t="str">
        <f t="shared" si="310"/>
        <v/>
      </c>
      <c r="AE234" s="33"/>
      <c r="AF234" s="33" t="str">
        <f t="shared" si="311"/>
        <v/>
      </c>
      <c r="AG234" s="33"/>
      <c r="AH234" s="33" t="str">
        <f t="shared" si="312"/>
        <v/>
      </c>
      <c r="AI234" s="33"/>
      <c r="AJ234" s="33" t="str">
        <f t="shared" si="313"/>
        <v/>
      </c>
      <c r="AK234" s="33"/>
      <c r="AL234" s="33" t="str">
        <f t="shared" si="314"/>
        <v/>
      </c>
      <c r="AM234" s="33"/>
      <c r="AN234" s="33" t="str">
        <f t="shared" si="315"/>
        <v/>
      </c>
      <c r="AO234" s="33"/>
      <c r="AP234" s="33" t="str">
        <f t="shared" si="316"/>
        <v/>
      </c>
      <c r="AQ234" s="33"/>
      <c r="AR234" s="33" t="str">
        <f t="shared" si="317"/>
        <v/>
      </c>
      <c r="AS234" s="33"/>
      <c r="AT234" s="33" t="str">
        <f t="shared" si="318"/>
        <v/>
      </c>
      <c r="AU234" s="33"/>
      <c r="AV234" s="33" t="str">
        <f t="shared" si="319"/>
        <v/>
      </c>
      <c r="AW234" s="33"/>
      <c r="AX234" s="33" t="str">
        <f t="shared" si="320"/>
        <v/>
      </c>
      <c r="AY234" s="33"/>
      <c r="AZ234" s="33" t="str">
        <f t="shared" si="321"/>
        <v/>
      </c>
      <c r="BA234" s="33"/>
      <c r="BB234" s="33" t="str">
        <f t="shared" si="322"/>
        <v/>
      </c>
      <c r="BC234" s="33"/>
      <c r="BD234" s="33" t="str">
        <f t="shared" si="323"/>
        <v/>
      </c>
      <c r="BE234" s="33"/>
      <c r="BF234" s="33" t="str">
        <f t="shared" si="324"/>
        <v/>
      </c>
      <c r="BG234" s="33"/>
      <c r="BH234" s="33" t="str">
        <f t="shared" si="325"/>
        <v/>
      </c>
      <c r="BI234" s="33"/>
      <c r="BJ234" s="33" t="str">
        <f t="shared" si="326"/>
        <v/>
      </c>
      <c r="BK234" s="33"/>
      <c r="BL234" s="33" t="str">
        <f t="shared" si="327"/>
        <v/>
      </c>
      <c r="BM234" s="33"/>
      <c r="BN234" s="33" t="str">
        <f t="shared" si="328"/>
        <v/>
      </c>
      <c r="BO234" s="33"/>
      <c r="BP234" s="33" t="str">
        <f t="shared" si="329"/>
        <v/>
      </c>
      <c r="BQ234" s="33"/>
      <c r="BR234" s="33" t="str">
        <f t="shared" si="330"/>
        <v/>
      </c>
      <c r="BS234" s="33"/>
      <c r="BT234" s="33" t="str">
        <f t="shared" si="331"/>
        <v/>
      </c>
      <c r="BU234" s="33"/>
      <c r="BV234" s="33" t="str">
        <f t="shared" si="332"/>
        <v/>
      </c>
      <c r="BW234" s="33"/>
      <c r="BX234" s="33" t="str">
        <f t="shared" si="333"/>
        <v/>
      </c>
      <c r="BY234" s="33"/>
      <c r="BZ234" s="33" t="str">
        <f t="shared" si="334"/>
        <v/>
      </c>
      <c r="CA234" s="33"/>
      <c r="CB234" s="34" t="str">
        <f t="shared" si="335"/>
        <v/>
      </c>
      <c r="CC234" s="38">
        <f t="shared" si="336"/>
        <v>46184</v>
      </c>
    </row>
    <row r="235" spans="2:81" x14ac:dyDescent="0.2">
      <c r="B235" s="32">
        <f t="shared" si="337"/>
        <v>3</v>
      </c>
      <c r="C235" s="33"/>
      <c r="D235" s="33" t="str">
        <f t="shared" si="297"/>
        <v/>
      </c>
      <c r="E235" s="33"/>
      <c r="F235" s="33">
        <f t="shared" si="298"/>
        <v>46185</v>
      </c>
      <c r="G235" s="33"/>
      <c r="H235" s="33" t="str">
        <f t="shared" si="299"/>
        <v/>
      </c>
      <c r="I235" s="33"/>
      <c r="J235" s="33" t="str">
        <f t="shared" si="300"/>
        <v/>
      </c>
      <c r="K235" s="33"/>
      <c r="L235" s="33" t="str">
        <f t="shared" si="301"/>
        <v/>
      </c>
      <c r="M235" s="33"/>
      <c r="N235" s="33" t="str">
        <f t="shared" si="302"/>
        <v/>
      </c>
      <c r="O235" s="33"/>
      <c r="P235" s="33" t="str">
        <f t="shared" si="303"/>
        <v/>
      </c>
      <c r="Q235" s="33"/>
      <c r="R235" s="33" t="str">
        <f t="shared" si="304"/>
        <v/>
      </c>
      <c r="S235" s="33"/>
      <c r="T235" s="33" t="str">
        <f t="shared" si="305"/>
        <v/>
      </c>
      <c r="U235" s="33"/>
      <c r="V235" s="33" t="str">
        <f t="shared" si="306"/>
        <v/>
      </c>
      <c r="W235" s="33"/>
      <c r="X235" s="33" t="str">
        <f t="shared" si="307"/>
        <v/>
      </c>
      <c r="Y235" s="33"/>
      <c r="Z235" s="33" t="str">
        <f t="shared" si="308"/>
        <v/>
      </c>
      <c r="AA235" s="33"/>
      <c r="AB235" s="33" t="str">
        <f t="shared" si="309"/>
        <v/>
      </c>
      <c r="AC235" s="33"/>
      <c r="AD235" s="33" t="str">
        <f t="shared" si="310"/>
        <v/>
      </c>
      <c r="AE235" s="33"/>
      <c r="AF235" s="33" t="str">
        <f t="shared" si="311"/>
        <v/>
      </c>
      <c r="AG235" s="33"/>
      <c r="AH235" s="33" t="str">
        <f t="shared" si="312"/>
        <v/>
      </c>
      <c r="AI235" s="33"/>
      <c r="AJ235" s="33" t="str">
        <f t="shared" si="313"/>
        <v/>
      </c>
      <c r="AK235" s="33"/>
      <c r="AL235" s="33" t="str">
        <f t="shared" si="314"/>
        <v/>
      </c>
      <c r="AM235" s="33"/>
      <c r="AN235" s="33" t="str">
        <f t="shared" si="315"/>
        <v/>
      </c>
      <c r="AO235" s="33"/>
      <c r="AP235" s="33" t="str">
        <f t="shared" si="316"/>
        <v/>
      </c>
      <c r="AQ235" s="33"/>
      <c r="AR235" s="33" t="str">
        <f t="shared" si="317"/>
        <v/>
      </c>
      <c r="AS235" s="33"/>
      <c r="AT235" s="33" t="str">
        <f t="shared" si="318"/>
        <v/>
      </c>
      <c r="AU235" s="33"/>
      <c r="AV235" s="33" t="str">
        <f t="shared" si="319"/>
        <v/>
      </c>
      <c r="AW235" s="33"/>
      <c r="AX235" s="33" t="str">
        <f t="shared" si="320"/>
        <v/>
      </c>
      <c r="AY235" s="33"/>
      <c r="AZ235" s="33" t="str">
        <f t="shared" si="321"/>
        <v/>
      </c>
      <c r="BA235" s="33"/>
      <c r="BB235" s="33" t="str">
        <f t="shared" si="322"/>
        <v/>
      </c>
      <c r="BC235" s="33"/>
      <c r="BD235" s="33" t="str">
        <f t="shared" si="323"/>
        <v/>
      </c>
      <c r="BE235" s="33"/>
      <c r="BF235" s="33" t="str">
        <f t="shared" si="324"/>
        <v/>
      </c>
      <c r="BG235" s="33"/>
      <c r="BH235" s="33" t="str">
        <f t="shared" si="325"/>
        <v/>
      </c>
      <c r="BI235" s="33"/>
      <c r="BJ235" s="33" t="str">
        <f t="shared" si="326"/>
        <v/>
      </c>
      <c r="BK235" s="33"/>
      <c r="BL235" s="33" t="str">
        <f t="shared" si="327"/>
        <v/>
      </c>
      <c r="BM235" s="33"/>
      <c r="BN235" s="33" t="str">
        <f t="shared" si="328"/>
        <v/>
      </c>
      <c r="BO235" s="33"/>
      <c r="BP235" s="33" t="str">
        <f t="shared" si="329"/>
        <v/>
      </c>
      <c r="BQ235" s="33"/>
      <c r="BR235" s="33" t="str">
        <f t="shared" si="330"/>
        <v/>
      </c>
      <c r="BS235" s="33"/>
      <c r="BT235" s="33" t="str">
        <f t="shared" si="331"/>
        <v/>
      </c>
      <c r="BU235" s="33"/>
      <c r="BV235" s="33" t="str">
        <f t="shared" si="332"/>
        <v/>
      </c>
      <c r="BW235" s="33"/>
      <c r="BX235" s="33" t="str">
        <f t="shared" si="333"/>
        <v/>
      </c>
      <c r="BY235" s="33"/>
      <c r="BZ235" s="33" t="str">
        <f t="shared" si="334"/>
        <v/>
      </c>
      <c r="CA235" s="33"/>
      <c r="CB235" s="34" t="str">
        <f t="shared" si="335"/>
        <v/>
      </c>
      <c r="CC235" s="38">
        <f t="shared" si="336"/>
        <v>46185</v>
      </c>
    </row>
    <row r="236" spans="2:81" x14ac:dyDescent="0.2">
      <c r="B236" s="32">
        <f t="shared" si="337"/>
        <v>4</v>
      </c>
      <c r="C236" s="33"/>
      <c r="D236" s="33" t="str">
        <f t="shared" si="297"/>
        <v/>
      </c>
      <c r="E236" s="33"/>
      <c r="F236" s="33">
        <f t="shared" si="298"/>
        <v>46185</v>
      </c>
      <c r="G236" s="33"/>
      <c r="H236" s="33" t="str">
        <f t="shared" si="299"/>
        <v/>
      </c>
      <c r="I236" s="33"/>
      <c r="J236" s="33" t="str">
        <f t="shared" si="300"/>
        <v/>
      </c>
      <c r="K236" s="33"/>
      <c r="L236" s="33" t="str">
        <f t="shared" si="301"/>
        <v/>
      </c>
      <c r="M236" s="33"/>
      <c r="N236" s="33" t="str">
        <f t="shared" si="302"/>
        <v/>
      </c>
      <c r="O236" s="33"/>
      <c r="P236" s="33" t="str">
        <f t="shared" si="303"/>
        <v/>
      </c>
      <c r="Q236" s="33"/>
      <c r="R236" s="33" t="str">
        <f t="shared" si="304"/>
        <v/>
      </c>
      <c r="S236" s="33"/>
      <c r="T236" s="33" t="str">
        <f t="shared" si="305"/>
        <v/>
      </c>
      <c r="U236" s="33"/>
      <c r="V236" s="33" t="str">
        <f t="shared" si="306"/>
        <v/>
      </c>
      <c r="W236" s="33"/>
      <c r="X236" s="33" t="str">
        <f t="shared" si="307"/>
        <v/>
      </c>
      <c r="Y236" s="33"/>
      <c r="Z236" s="33" t="str">
        <f t="shared" si="308"/>
        <v/>
      </c>
      <c r="AA236" s="33"/>
      <c r="AB236" s="33" t="str">
        <f t="shared" si="309"/>
        <v/>
      </c>
      <c r="AC236" s="33"/>
      <c r="AD236" s="33" t="str">
        <f t="shared" si="310"/>
        <v/>
      </c>
      <c r="AE236" s="33"/>
      <c r="AF236" s="33" t="str">
        <f t="shared" si="311"/>
        <v/>
      </c>
      <c r="AG236" s="33"/>
      <c r="AH236" s="33" t="str">
        <f t="shared" si="312"/>
        <v/>
      </c>
      <c r="AI236" s="33"/>
      <c r="AJ236" s="33" t="str">
        <f t="shared" si="313"/>
        <v/>
      </c>
      <c r="AK236" s="33"/>
      <c r="AL236" s="33" t="str">
        <f t="shared" si="314"/>
        <v/>
      </c>
      <c r="AM236" s="33"/>
      <c r="AN236" s="33" t="str">
        <f t="shared" si="315"/>
        <v/>
      </c>
      <c r="AO236" s="33"/>
      <c r="AP236" s="33" t="str">
        <f t="shared" si="316"/>
        <v/>
      </c>
      <c r="AQ236" s="33"/>
      <c r="AR236" s="33" t="str">
        <f t="shared" si="317"/>
        <v/>
      </c>
      <c r="AS236" s="33"/>
      <c r="AT236" s="33" t="str">
        <f t="shared" si="318"/>
        <v/>
      </c>
      <c r="AU236" s="33"/>
      <c r="AV236" s="33" t="str">
        <f t="shared" si="319"/>
        <v/>
      </c>
      <c r="AW236" s="33"/>
      <c r="AX236" s="33" t="str">
        <f t="shared" si="320"/>
        <v/>
      </c>
      <c r="AY236" s="33"/>
      <c r="AZ236" s="33" t="str">
        <f t="shared" si="321"/>
        <v/>
      </c>
      <c r="BA236" s="33"/>
      <c r="BB236" s="33" t="str">
        <f t="shared" si="322"/>
        <v/>
      </c>
      <c r="BC236" s="33"/>
      <c r="BD236" s="33" t="str">
        <f t="shared" si="323"/>
        <v/>
      </c>
      <c r="BE236" s="33"/>
      <c r="BF236" s="33" t="str">
        <f t="shared" si="324"/>
        <v/>
      </c>
      <c r="BG236" s="33"/>
      <c r="BH236" s="33" t="str">
        <f t="shared" si="325"/>
        <v/>
      </c>
      <c r="BI236" s="33"/>
      <c r="BJ236" s="33" t="str">
        <f t="shared" si="326"/>
        <v/>
      </c>
      <c r="BK236" s="33"/>
      <c r="BL236" s="33" t="str">
        <f t="shared" si="327"/>
        <v/>
      </c>
      <c r="BM236" s="33"/>
      <c r="BN236" s="33" t="str">
        <f t="shared" si="328"/>
        <v/>
      </c>
      <c r="BO236" s="33"/>
      <c r="BP236" s="33" t="str">
        <f t="shared" si="329"/>
        <v/>
      </c>
      <c r="BQ236" s="33"/>
      <c r="BR236" s="33" t="str">
        <f t="shared" si="330"/>
        <v/>
      </c>
      <c r="BS236" s="33"/>
      <c r="BT236" s="33" t="str">
        <f t="shared" si="331"/>
        <v/>
      </c>
      <c r="BU236" s="33"/>
      <c r="BV236" s="33" t="str">
        <f t="shared" si="332"/>
        <v/>
      </c>
      <c r="BW236" s="33"/>
      <c r="BX236" s="33" t="str">
        <f t="shared" si="333"/>
        <v/>
      </c>
      <c r="BY236" s="33"/>
      <c r="BZ236" s="33" t="str">
        <f t="shared" si="334"/>
        <v/>
      </c>
      <c r="CA236" s="33"/>
      <c r="CB236" s="34" t="str">
        <f t="shared" si="335"/>
        <v/>
      </c>
      <c r="CC236" s="38">
        <f t="shared" si="336"/>
        <v>46185</v>
      </c>
    </row>
    <row r="237" spans="2:81" x14ac:dyDescent="0.2">
      <c r="B237" s="32">
        <f t="shared" si="337"/>
        <v>5</v>
      </c>
      <c r="C237" s="33"/>
      <c r="D237" s="33" t="str">
        <f t="shared" si="297"/>
        <v/>
      </c>
      <c r="E237" s="33"/>
      <c r="F237" s="33" t="str">
        <f t="shared" si="298"/>
        <v/>
      </c>
      <c r="G237" s="33"/>
      <c r="H237" s="33">
        <f t="shared" si="299"/>
        <v>46186</v>
      </c>
      <c r="I237" s="33"/>
      <c r="J237" s="33" t="str">
        <f t="shared" si="300"/>
        <v/>
      </c>
      <c r="K237" s="33"/>
      <c r="L237" s="33" t="str">
        <f t="shared" si="301"/>
        <v/>
      </c>
      <c r="M237" s="33"/>
      <c r="N237" s="33" t="str">
        <f t="shared" si="302"/>
        <v/>
      </c>
      <c r="O237" s="33"/>
      <c r="P237" s="33" t="str">
        <f t="shared" si="303"/>
        <v/>
      </c>
      <c r="Q237" s="33"/>
      <c r="R237" s="33" t="str">
        <f t="shared" si="304"/>
        <v/>
      </c>
      <c r="S237" s="33"/>
      <c r="T237" s="33" t="str">
        <f t="shared" si="305"/>
        <v/>
      </c>
      <c r="U237" s="33"/>
      <c r="V237" s="33" t="str">
        <f t="shared" si="306"/>
        <v/>
      </c>
      <c r="W237" s="33"/>
      <c r="X237" s="33" t="str">
        <f t="shared" si="307"/>
        <v/>
      </c>
      <c r="Y237" s="33"/>
      <c r="Z237" s="33" t="str">
        <f t="shared" si="308"/>
        <v/>
      </c>
      <c r="AA237" s="33"/>
      <c r="AB237" s="33" t="str">
        <f t="shared" si="309"/>
        <v/>
      </c>
      <c r="AC237" s="33"/>
      <c r="AD237" s="33" t="str">
        <f t="shared" si="310"/>
        <v/>
      </c>
      <c r="AE237" s="33"/>
      <c r="AF237" s="33" t="str">
        <f t="shared" si="311"/>
        <v/>
      </c>
      <c r="AG237" s="33"/>
      <c r="AH237" s="33" t="str">
        <f t="shared" si="312"/>
        <v/>
      </c>
      <c r="AI237" s="33"/>
      <c r="AJ237" s="33" t="str">
        <f t="shared" si="313"/>
        <v/>
      </c>
      <c r="AK237" s="33"/>
      <c r="AL237" s="33" t="str">
        <f t="shared" si="314"/>
        <v/>
      </c>
      <c r="AM237" s="33"/>
      <c r="AN237" s="33" t="str">
        <f t="shared" si="315"/>
        <v/>
      </c>
      <c r="AO237" s="33"/>
      <c r="AP237" s="33" t="str">
        <f t="shared" si="316"/>
        <v/>
      </c>
      <c r="AQ237" s="33"/>
      <c r="AR237" s="33" t="str">
        <f t="shared" si="317"/>
        <v/>
      </c>
      <c r="AS237" s="33"/>
      <c r="AT237" s="33" t="str">
        <f t="shared" si="318"/>
        <v/>
      </c>
      <c r="AU237" s="33"/>
      <c r="AV237" s="33" t="str">
        <f t="shared" si="319"/>
        <v/>
      </c>
      <c r="AW237" s="33"/>
      <c r="AX237" s="33" t="str">
        <f t="shared" si="320"/>
        <v/>
      </c>
      <c r="AY237" s="33"/>
      <c r="AZ237" s="33" t="str">
        <f t="shared" si="321"/>
        <v/>
      </c>
      <c r="BA237" s="33"/>
      <c r="BB237" s="33" t="str">
        <f t="shared" si="322"/>
        <v/>
      </c>
      <c r="BC237" s="33"/>
      <c r="BD237" s="33" t="str">
        <f t="shared" si="323"/>
        <v/>
      </c>
      <c r="BE237" s="33"/>
      <c r="BF237" s="33" t="str">
        <f t="shared" si="324"/>
        <v/>
      </c>
      <c r="BG237" s="33"/>
      <c r="BH237" s="33" t="str">
        <f t="shared" si="325"/>
        <v/>
      </c>
      <c r="BI237" s="33"/>
      <c r="BJ237" s="33" t="str">
        <f t="shared" si="326"/>
        <v/>
      </c>
      <c r="BK237" s="33"/>
      <c r="BL237" s="33" t="str">
        <f t="shared" si="327"/>
        <v/>
      </c>
      <c r="BM237" s="33"/>
      <c r="BN237" s="33" t="str">
        <f t="shared" si="328"/>
        <v/>
      </c>
      <c r="BO237" s="33"/>
      <c r="BP237" s="33" t="str">
        <f t="shared" si="329"/>
        <v/>
      </c>
      <c r="BQ237" s="33"/>
      <c r="BR237" s="33" t="str">
        <f t="shared" si="330"/>
        <v/>
      </c>
      <c r="BS237" s="33"/>
      <c r="BT237" s="33" t="str">
        <f t="shared" si="331"/>
        <v/>
      </c>
      <c r="BU237" s="33"/>
      <c r="BV237" s="33" t="str">
        <f t="shared" si="332"/>
        <v/>
      </c>
      <c r="BW237" s="33"/>
      <c r="BX237" s="33" t="str">
        <f t="shared" si="333"/>
        <v/>
      </c>
      <c r="BY237" s="33"/>
      <c r="BZ237" s="33" t="str">
        <f t="shared" si="334"/>
        <v/>
      </c>
      <c r="CA237" s="33"/>
      <c r="CB237" s="34" t="str">
        <f t="shared" si="335"/>
        <v/>
      </c>
      <c r="CC237" s="38">
        <f t="shared" si="336"/>
        <v>46186</v>
      </c>
    </row>
    <row r="238" spans="2:81" x14ac:dyDescent="0.2">
      <c r="B238" s="32">
        <f t="shared" si="337"/>
        <v>6</v>
      </c>
      <c r="C238" s="33"/>
      <c r="D238" s="33" t="str">
        <f t="shared" si="297"/>
        <v/>
      </c>
      <c r="E238" s="33"/>
      <c r="F238" s="33" t="str">
        <f t="shared" si="298"/>
        <v/>
      </c>
      <c r="G238" s="33"/>
      <c r="H238" s="33">
        <f t="shared" si="299"/>
        <v>46186</v>
      </c>
      <c r="I238" s="33"/>
      <c r="J238" s="33" t="str">
        <f t="shared" si="300"/>
        <v/>
      </c>
      <c r="K238" s="33"/>
      <c r="L238" s="33" t="str">
        <f t="shared" si="301"/>
        <v/>
      </c>
      <c r="M238" s="33"/>
      <c r="N238" s="33" t="str">
        <f t="shared" si="302"/>
        <v/>
      </c>
      <c r="O238" s="33"/>
      <c r="P238" s="33" t="str">
        <f t="shared" si="303"/>
        <v/>
      </c>
      <c r="Q238" s="33"/>
      <c r="R238" s="33" t="str">
        <f t="shared" si="304"/>
        <v/>
      </c>
      <c r="S238" s="33"/>
      <c r="T238" s="33" t="str">
        <f t="shared" si="305"/>
        <v/>
      </c>
      <c r="U238" s="33"/>
      <c r="V238" s="33" t="str">
        <f t="shared" si="306"/>
        <v/>
      </c>
      <c r="W238" s="33"/>
      <c r="X238" s="33" t="str">
        <f t="shared" si="307"/>
        <v/>
      </c>
      <c r="Y238" s="33"/>
      <c r="Z238" s="33" t="str">
        <f t="shared" si="308"/>
        <v/>
      </c>
      <c r="AA238" s="33"/>
      <c r="AB238" s="33" t="str">
        <f t="shared" si="309"/>
        <v/>
      </c>
      <c r="AC238" s="33"/>
      <c r="AD238" s="33" t="str">
        <f t="shared" si="310"/>
        <v/>
      </c>
      <c r="AE238" s="33"/>
      <c r="AF238" s="33" t="str">
        <f t="shared" si="311"/>
        <v/>
      </c>
      <c r="AG238" s="33"/>
      <c r="AH238" s="33" t="str">
        <f t="shared" si="312"/>
        <v/>
      </c>
      <c r="AI238" s="33"/>
      <c r="AJ238" s="33" t="str">
        <f t="shared" si="313"/>
        <v/>
      </c>
      <c r="AK238" s="33"/>
      <c r="AL238" s="33" t="str">
        <f t="shared" si="314"/>
        <v/>
      </c>
      <c r="AM238" s="33"/>
      <c r="AN238" s="33" t="str">
        <f t="shared" si="315"/>
        <v/>
      </c>
      <c r="AO238" s="33"/>
      <c r="AP238" s="33" t="str">
        <f t="shared" si="316"/>
        <v/>
      </c>
      <c r="AQ238" s="33"/>
      <c r="AR238" s="33" t="str">
        <f t="shared" si="317"/>
        <v/>
      </c>
      <c r="AS238" s="33"/>
      <c r="AT238" s="33" t="str">
        <f t="shared" si="318"/>
        <v/>
      </c>
      <c r="AU238" s="33"/>
      <c r="AV238" s="33" t="str">
        <f t="shared" si="319"/>
        <v/>
      </c>
      <c r="AW238" s="33"/>
      <c r="AX238" s="33" t="str">
        <f t="shared" si="320"/>
        <v/>
      </c>
      <c r="AY238" s="33"/>
      <c r="AZ238" s="33" t="str">
        <f t="shared" si="321"/>
        <v/>
      </c>
      <c r="BA238" s="33"/>
      <c r="BB238" s="33" t="str">
        <f t="shared" si="322"/>
        <v/>
      </c>
      <c r="BC238" s="33"/>
      <c r="BD238" s="33" t="str">
        <f t="shared" si="323"/>
        <v/>
      </c>
      <c r="BE238" s="33"/>
      <c r="BF238" s="33" t="str">
        <f t="shared" si="324"/>
        <v/>
      </c>
      <c r="BG238" s="33"/>
      <c r="BH238" s="33" t="str">
        <f t="shared" si="325"/>
        <v/>
      </c>
      <c r="BI238" s="33"/>
      <c r="BJ238" s="33" t="str">
        <f t="shared" si="326"/>
        <v/>
      </c>
      <c r="BK238" s="33"/>
      <c r="BL238" s="33" t="str">
        <f t="shared" si="327"/>
        <v/>
      </c>
      <c r="BM238" s="33"/>
      <c r="BN238" s="33" t="str">
        <f t="shared" si="328"/>
        <v/>
      </c>
      <c r="BO238" s="33"/>
      <c r="BP238" s="33" t="str">
        <f t="shared" si="329"/>
        <v/>
      </c>
      <c r="BQ238" s="33"/>
      <c r="BR238" s="33" t="str">
        <f t="shared" si="330"/>
        <v/>
      </c>
      <c r="BS238" s="33"/>
      <c r="BT238" s="33" t="str">
        <f t="shared" si="331"/>
        <v/>
      </c>
      <c r="BU238" s="33"/>
      <c r="BV238" s="33" t="str">
        <f t="shared" si="332"/>
        <v/>
      </c>
      <c r="BW238" s="33"/>
      <c r="BX238" s="33" t="str">
        <f t="shared" si="333"/>
        <v/>
      </c>
      <c r="BY238" s="33"/>
      <c r="BZ238" s="33" t="str">
        <f t="shared" si="334"/>
        <v/>
      </c>
      <c r="CA238" s="33"/>
      <c r="CB238" s="34" t="str">
        <f t="shared" si="335"/>
        <v/>
      </c>
      <c r="CC238" s="38">
        <f t="shared" si="336"/>
        <v>46186</v>
      </c>
    </row>
    <row r="239" spans="2:81" x14ac:dyDescent="0.2">
      <c r="B239" s="32">
        <f t="shared" si="337"/>
        <v>7</v>
      </c>
      <c r="C239" s="33"/>
      <c r="D239" s="33" t="str">
        <f t="shared" si="297"/>
        <v/>
      </c>
      <c r="E239" s="33"/>
      <c r="F239" s="33" t="str">
        <f t="shared" si="298"/>
        <v/>
      </c>
      <c r="G239" s="33"/>
      <c r="H239" s="33">
        <f t="shared" si="299"/>
        <v>46186</v>
      </c>
      <c r="I239" s="33"/>
      <c r="J239" s="33" t="str">
        <f t="shared" si="300"/>
        <v/>
      </c>
      <c r="K239" s="33"/>
      <c r="L239" s="33" t="str">
        <f t="shared" si="301"/>
        <v/>
      </c>
      <c r="M239" s="33"/>
      <c r="N239" s="33" t="str">
        <f t="shared" si="302"/>
        <v/>
      </c>
      <c r="O239" s="33"/>
      <c r="P239" s="33" t="str">
        <f t="shared" si="303"/>
        <v/>
      </c>
      <c r="Q239" s="33"/>
      <c r="R239" s="33" t="str">
        <f t="shared" si="304"/>
        <v/>
      </c>
      <c r="S239" s="33"/>
      <c r="T239" s="33" t="str">
        <f t="shared" si="305"/>
        <v/>
      </c>
      <c r="U239" s="33"/>
      <c r="V239" s="33" t="str">
        <f t="shared" si="306"/>
        <v/>
      </c>
      <c r="W239" s="33"/>
      <c r="X239" s="33" t="str">
        <f t="shared" si="307"/>
        <v/>
      </c>
      <c r="Y239" s="33"/>
      <c r="Z239" s="33" t="str">
        <f t="shared" si="308"/>
        <v/>
      </c>
      <c r="AA239" s="33"/>
      <c r="AB239" s="33" t="str">
        <f t="shared" si="309"/>
        <v/>
      </c>
      <c r="AC239" s="33"/>
      <c r="AD239" s="33" t="str">
        <f t="shared" si="310"/>
        <v/>
      </c>
      <c r="AE239" s="33"/>
      <c r="AF239" s="33" t="str">
        <f t="shared" si="311"/>
        <v/>
      </c>
      <c r="AG239" s="33"/>
      <c r="AH239" s="33" t="str">
        <f t="shared" si="312"/>
        <v/>
      </c>
      <c r="AI239" s="33"/>
      <c r="AJ239" s="33" t="str">
        <f t="shared" si="313"/>
        <v/>
      </c>
      <c r="AK239" s="33"/>
      <c r="AL239" s="33" t="str">
        <f t="shared" si="314"/>
        <v/>
      </c>
      <c r="AM239" s="33"/>
      <c r="AN239" s="33" t="str">
        <f t="shared" si="315"/>
        <v/>
      </c>
      <c r="AO239" s="33"/>
      <c r="AP239" s="33" t="str">
        <f t="shared" si="316"/>
        <v/>
      </c>
      <c r="AQ239" s="33"/>
      <c r="AR239" s="33" t="str">
        <f t="shared" si="317"/>
        <v/>
      </c>
      <c r="AS239" s="33"/>
      <c r="AT239" s="33" t="str">
        <f t="shared" si="318"/>
        <v/>
      </c>
      <c r="AU239" s="33"/>
      <c r="AV239" s="33" t="str">
        <f t="shared" si="319"/>
        <v/>
      </c>
      <c r="AW239" s="33"/>
      <c r="AX239" s="33" t="str">
        <f t="shared" si="320"/>
        <v/>
      </c>
      <c r="AY239" s="33"/>
      <c r="AZ239" s="33" t="str">
        <f t="shared" si="321"/>
        <v/>
      </c>
      <c r="BA239" s="33"/>
      <c r="BB239" s="33" t="str">
        <f t="shared" si="322"/>
        <v/>
      </c>
      <c r="BC239" s="33"/>
      <c r="BD239" s="33" t="str">
        <f t="shared" si="323"/>
        <v/>
      </c>
      <c r="BE239" s="33"/>
      <c r="BF239" s="33" t="str">
        <f t="shared" si="324"/>
        <v/>
      </c>
      <c r="BG239" s="33"/>
      <c r="BH239" s="33" t="str">
        <f t="shared" si="325"/>
        <v/>
      </c>
      <c r="BI239" s="33"/>
      <c r="BJ239" s="33" t="str">
        <f t="shared" si="326"/>
        <v/>
      </c>
      <c r="BK239" s="33"/>
      <c r="BL239" s="33" t="str">
        <f t="shared" si="327"/>
        <v/>
      </c>
      <c r="BM239" s="33"/>
      <c r="BN239" s="33" t="str">
        <f t="shared" si="328"/>
        <v/>
      </c>
      <c r="BO239" s="33"/>
      <c r="BP239" s="33" t="str">
        <f t="shared" si="329"/>
        <v/>
      </c>
      <c r="BQ239" s="33"/>
      <c r="BR239" s="33" t="str">
        <f t="shared" si="330"/>
        <v/>
      </c>
      <c r="BS239" s="33"/>
      <c r="BT239" s="33" t="str">
        <f t="shared" si="331"/>
        <v/>
      </c>
      <c r="BU239" s="33"/>
      <c r="BV239" s="33" t="str">
        <f t="shared" si="332"/>
        <v/>
      </c>
      <c r="BW239" s="33"/>
      <c r="BX239" s="33" t="str">
        <f t="shared" si="333"/>
        <v/>
      </c>
      <c r="BY239" s="33"/>
      <c r="BZ239" s="33" t="str">
        <f t="shared" si="334"/>
        <v/>
      </c>
      <c r="CA239" s="33"/>
      <c r="CB239" s="34" t="str">
        <f t="shared" si="335"/>
        <v/>
      </c>
      <c r="CC239" s="38">
        <f t="shared" si="336"/>
        <v>46186</v>
      </c>
    </row>
    <row r="240" spans="2:81" x14ac:dyDescent="0.2">
      <c r="B240" s="32">
        <f t="shared" si="337"/>
        <v>8</v>
      </c>
      <c r="C240" s="33"/>
      <c r="D240" s="33" t="str">
        <f t="shared" si="297"/>
        <v/>
      </c>
      <c r="E240" s="33"/>
      <c r="F240" s="33" t="str">
        <f t="shared" si="298"/>
        <v/>
      </c>
      <c r="G240" s="33"/>
      <c r="H240" s="33">
        <f t="shared" si="299"/>
        <v>46186</v>
      </c>
      <c r="I240" s="33"/>
      <c r="J240" s="33" t="str">
        <f t="shared" si="300"/>
        <v/>
      </c>
      <c r="K240" s="33"/>
      <c r="L240" s="33" t="str">
        <f t="shared" si="301"/>
        <v/>
      </c>
      <c r="M240" s="33"/>
      <c r="N240" s="33" t="str">
        <f t="shared" si="302"/>
        <v/>
      </c>
      <c r="O240" s="33"/>
      <c r="P240" s="33" t="str">
        <f t="shared" si="303"/>
        <v/>
      </c>
      <c r="Q240" s="33"/>
      <c r="R240" s="33" t="str">
        <f t="shared" si="304"/>
        <v/>
      </c>
      <c r="S240" s="33"/>
      <c r="T240" s="33" t="str">
        <f t="shared" si="305"/>
        <v/>
      </c>
      <c r="U240" s="33"/>
      <c r="V240" s="33" t="str">
        <f t="shared" si="306"/>
        <v/>
      </c>
      <c r="W240" s="33"/>
      <c r="X240" s="33" t="str">
        <f t="shared" si="307"/>
        <v/>
      </c>
      <c r="Y240" s="33"/>
      <c r="Z240" s="33" t="str">
        <f t="shared" si="308"/>
        <v/>
      </c>
      <c r="AA240" s="33"/>
      <c r="AB240" s="33" t="str">
        <f t="shared" si="309"/>
        <v/>
      </c>
      <c r="AC240" s="33"/>
      <c r="AD240" s="33" t="str">
        <f t="shared" si="310"/>
        <v/>
      </c>
      <c r="AE240" s="33"/>
      <c r="AF240" s="33" t="str">
        <f t="shared" si="311"/>
        <v/>
      </c>
      <c r="AG240" s="33"/>
      <c r="AH240" s="33" t="str">
        <f t="shared" si="312"/>
        <v/>
      </c>
      <c r="AI240" s="33"/>
      <c r="AJ240" s="33" t="str">
        <f t="shared" si="313"/>
        <v/>
      </c>
      <c r="AK240" s="33"/>
      <c r="AL240" s="33" t="str">
        <f t="shared" si="314"/>
        <v/>
      </c>
      <c r="AM240" s="33"/>
      <c r="AN240" s="33" t="str">
        <f t="shared" si="315"/>
        <v/>
      </c>
      <c r="AO240" s="33"/>
      <c r="AP240" s="33" t="str">
        <f t="shared" si="316"/>
        <v/>
      </c>
      <c r="AQ240" s="33"/>
      <c r="AR240" s="33" t="str">
        <f t="shared" si="317"/>
        <v/>
      </c>
      <c r="AS240" s="33"/>
      <c r="AT240" s="33" t="str">
        <f t="shared" si="318"/>
        <v/>
      </c>
      <c r="AU240" s="33"/>
      <c r="AV240" s="33" t="str">
        <f t="shared" si="319"/>
        <v/>
      </c>
      <c r="AW240" s="33"/>
      <c r="AX240" s="33" t="str">
        <f t="shared" si="320"/>
        <v/>
      </c>
      <c r="AY240" s="33"/>
      <c r="AZ240" s="33" t="str">
        <f t="shared" si="321"/>
        <v/>
      </c>
      <c r="BA240" s="33"/>
      <c r="BB240" s="33" t="str">
        <f t="shared" si="322"/>
        <v/>
      </c>
      <c r="BC240" s="33"/>
      <c r="BD240" s="33" t="str">
        <f t="shared" si="323"/>
        <v/>
      </c>
      <c r="BE240" s="33"/>
      <c r="BF240" s="33" t="str">
        <f t="shared" si="324"/>
        <v/>
      </c>
      <c r="BG240" s="33"/>
      <c r="BH240" s="33" t="str">
        <f t="shared" si="325"/>
        <v/>
      </c>
      <c r="BI240" s="33"/>
      <c r="BJ240" s="33" t="str">
        <f t="shared" si="326"/>
        <v/>
      </c>
      <c r="BK240" s="33"/>
      <c r="BL240" s="33" t="str">
        <f t="shared" si="327"/>
        <v/>
      </c>
      <c r="BM240" s="33"/>
      <c r="BN240" s="33" t="str">
        <f t="shared" si="328"/>
        <v/>
      </c>
      <c r="BO240" s="33"/>
      <c r="BP240" s="33" t="str">
        <f t="shared" si="329"/>
        <v/>
      </c>
      <c r="BQ240" s="33"/>
      <c r="BR240" s="33" t="str">
        <f t="shared" si="330"/>
        <v/>
      </c>
      <c r="BS240" s="33"/>
      <c r="BT240" s="33" t="str">
        <f t="shared" si="331"/>
        <v/>
      </c>
      <c r="BU240" s="33"/>
      <c r="BV240" s="33" t="str">
        <f t="shared" si="332"/>
        <v/>
      </c>
      <c r="BW240" s="33"/>
      <c r="BX240" s="33" t="str">
        <f t="shared" si="333"/>
        <v/>
      </c>
      <c r="BY240" s="33"/>
      <c r="BZ240" s="33" t="str">
        <f t="shared" si="334"/>
        <v/>
      </c>
      <c r="CA240" s="33"/>
      <c r="CB240" s="34" t="str">
        <f t="shared" si="335"/>
        <v/>
      </c>
      <c r="CC240" s="38">
        <f t="shared" si="336"/>
        <v>46186</v>
      </c>
    </row>
    <row r="241" spans="2:81" x14ac:dyDescent="0.2">
      <c r="B241" s="32">
        <f t="shared" si="337"/>
        <v>9</v>
      </c>
      <c r="C241" s="33"/>
      <c r="D241" s="33" t="str">
        <f t="shared" si="297"/>
        <v/>
      </c>
      <c r="E241" s="33"/>
      <c r="F241" s="33" t="str">
        <f t="shared" si="298"/>
        <v/>
      </c>
      <c r="G241" s="33"/>
      <c r="H241" s="33" t="str">
        <f t="shared" si="299"/>
        <v/>
      </c>
      <c r="I241" s="33"/>
      <c r="J241" s="33">
        <f t="shared" si="300"/>
        <v>46187</v>
      </c>
      <c r="K241" s="33"/>
      <c r="L241" s="33" t="str">
        <f t="shared" si="301"/>
        <v/>
      </c>
      <c r="M241" s="33"/>
      <c r="N241" s="33" t="str">
        <f t="shared" si="302"/>
        <v/>
      </c>
      <c r="O241" s="33"/>
      <c r="P241" s="33" t="str">
        <f t="shared" si="303"/>
        <v/>
      </c>
      <c r="Q241" s="33"/>
      <c r="R241" s="33" t="str">
        <f t="shared" si="304"/>
        <v/>
      </c>
      <c r="S241" s="33"/>
      <c r="T241" s="33" t="str">
        <f t="shared" si="305"/>
        <v/>
      </c>
      <c r="U241" s="33"/>
      <c r="V241" s="33" t="str">
        <f t="shared" si="306"/>
        <v/>
      </c>
      <c r="W241" s="33"/>
      <c r="X241" s="33" t="str">
        <f t="shared" si="307"/>
        <v/>
      </c>
      <c r="Y241" s="33"/>
      <c r="Z241" s="33" t="str">
        <f t="shared" si="308"/>
        <v/>
      </c>
      <c r="AA241" s="33"/>
      <c r="AB241" s="33" t="str">
        <f t="shared" si="309"/>
        <v/>
      </c>
      <c r="AC241" s="33"/>
      <c r="AD241" s="33" t="str">
        <f t="shared" si="310"/>
        <v/>
      </c>
      <c r="AE241" s="33"/>
      <c r="AF241" s="33" t="str">
        <f t="shared" si="311"/>
        <v/>
      </c>
      <c r="AG241" s="33"/>
      <c r="AH241" s="33" t="str">
        <f t="shared" si="312"/>
        <v/>
      </c>
      <c r="AI241" s="33"/>
      <c r="AJ241" s="33" t="str">
        <f t="shared" si="313"/>
        <v/>
      </c>
      <c r="AK241" s="33"/>
      <c r="AL241" s="33" t="str">
        <f t="shared" si="314"/>
        <v/>
      </c>
      <c r="AM241" s="33"/>
      <c r="AN241" s="33" t="str">
        <f t="shared" si="315"/>
        <v/>
      </c>
      <c r="AO241" s="33"/>
      <c r="AP241" s="33" t="str">
        <f t="shared" si="316"/>
        <v/>
      </c>
      <c r="AQ241" s="33"/>
      <c r="AR241" s="33" t="str">
        <f t="shared" si="317"/>
        <v/>
      </c>
      <c r="AS241" s="33"/>
      <c r="AT241" s="33" t="str">
        <f t="shared" si="318"/>
        <v/>
      </c>
      <c r="AU241" s="33"/>
      <c r="AV241" s="33" t="str">
        <f t="shared" si="319"/>
        <v/>
      </c>
      <c r="AW241" s="33"/>
      <c r="AX241" s="33" t="str">
        <f t="shared" si="320"/>
        <v/>
      </c>
      <c r="AY241" s="33"/>
      <c r="AZ241" s="33" t="str">
        <f t="shared" si="321"/>
        <v/>
      </c>
      <c r="BA241" s="33"/>
      <c r="BB241" s="33" t="str">
        <f t="shared" si="322"/>
        <v/>
      </c>
      <c r="BC241" s="33"/>
      <c r="BD241" s="33" t="str">
        <f t="shared" si="323"/>
        <v/>
      </c>
      <c r="BE241" s="33"/>
      <c r="BF241" s="33" t="str">
        <f t="shared" si="324"/>
        <v/>
      </c>
      <c r="BG241" s="33"/>
      <c r="BH241" s="33" t="str">
        <f t="shared" si="325"/>
        <v/>
      </c>
      <c r="BI241" s="33"/>
      <c r="BJ241" s="33" t="str">
        <f t="shared" si="326"/>
        <v/>
      </c>
      <c r="BK241" s="33"/>
      <c r="BL241" s="33" t="str">
        <f t="shared" si="327"/>
        <v/>
      </c>
      <c r="BM241" s="33"/>
      <c r="BN241" s="33" t="str">
        <f t="shared" si="328"/>
        <v/>
      </c>
      <c r="BO241" s="33"/>
      <c r="BP241" s="33" t="str">
        <f t="shared" si="329"/>
        <v/>
      </c>
      <c r="BQ241" s="33"/>
      <c r="BR241" s="33" t="str">
        <f t="shared" si="330"/>
        <v/>
      </c>
      <c r="BS241" s="33"/>
      <c r="BT241" s="33" t="str">
        <f t="shared" si="331"/>
        <v/>
      </c>
      <c r="BU241" s="33"/>
      <c r="BV241" s="33" t="str">
        <f t="shared" si="332"/>
        <v/>
      </c>
      <c r="BW241" s="33"/>
      <c r="BX241" s="33" t="str">
        <f t="shared" si="333"/>
        <v/>
      </c>
      <c r="BY241" s="33"/>
      <c r="BZ241" s="33" t="str">
        <f t="shared" si="334"/>
        <v/>
      </c>
      <c r="CA241" s="33"/>
      <c r="CB241" s="34" t="str">
        <f t="shared" si="335"/>
        <v/>
      </c>
      <c r="CC241" s="38">
        <f t="shared" si="336"/>
        <v>46187</v>
      </c>
    </row>
    <row r="242" spans="2:81" x14ac:dyDescent="0.2">
      <c r="B242" s="32">
        <f t="shared" si="337"/>
        <v>10</v>
      </c>
      <c r="C242" s="33"/>
      <c r="D242" s="33" t="str">
        <f t="shared" si="297"/>
        <v/>
      </c>
      <c r="E242" s="33"/>
      <c r="F242" s="33" t="str">
        <f t="shared" si="298"/>
        <v/>
      </c>
      <c r="G242" s="33"/>
      <c r="H242" s="33" t="str">
        <f t="shared" si="299"/>
        <v/>
      </c>
      <c r="I242" s="33"/>
      <c r="J242" s="33">
        <f t="shared" si="300"/>
        <v>46187</v>
      </c>
      <c r="K242" s="33"/>
      <c r="L242" s="33" t="str">
        <f t="shared" si="301"/>
        <v/>
      </c>
      <c r="M242" s="33"/>
      <c r="N242" s="33" t="str">
        <f t="shared" si="302"/>
        <v/>
      </c>
      <c r="O242" s="33"/>
      <c r="P242" s="33" t="str">
        <f t="shared" si="303"/>
        <v/>
      </c>
      <c r="Q242" s="33"/>
      <c r="R242" s="33" t="str">
        <f t="shared" si="304"/>
        <v/>
      </c>
      <c r="S242" s="33"/>
      <c r="T242" s="33" t="str">
        <f t="shared" si="305"/>
        <v/>
      </c>
      <c r="U242" s="33"/>
      <c r="V242" s="33" t="str">
        <f t="shared" si="306"/>
        <v/>
      </c>
      <c r="W242" s="33"/>
      <c r="X242" s="33" t="str">
        <f t="shared" si="307"/>
        <v/>
      </c>
      <c r="Y242" s="33"/>
      <c r="Z242" s="33" t="str">
        <f t="shared" si="308"/>
        <v/>
      </c>
      <c r="AA242" s="33"/>
      <c r="AB242" s="33" t="str">
        <f t="shared" si="309"/>
        <v/>
      </c>
      <c r="AC242" s="33"/>
      <c r="AD242" s="33" t="str">
        <f t="shared" si="310"/>
        <v/>
      </c>
      <c r="AE242" s="33"/>
      <c r="AF242" s="33" t="str">
        <f t="shared" si="311"/>
        <v/>
      </c>
      <c r="AG242" s="33"/>
      <c r="AH242" s="33" t="str">
        <f t="shared" si="312"/>
        <v/>
      </c>
      <c r="AI242" s="33"/>
      <c r="AJ242" s="33" t="str">
        <f t="shared" si="313"/>
        <v/>
      </c>
      <c r="AK242" s="33"/>
      <c r="AL242" s="33" t="str">
        <f t="shared" si="314"/>
        <v/>
      </c>
      <c r="AM242" s="33"/>
      <c r="AN242" s="33" t="str">
        <f t="shared" si="315"/>
        <v/>
      </c>
      <c r="AO242" s="33"/>
      <c r="AP242" s="33" t="str">
        <f t="shared" si="316"/>
        <v/>
      </c>
      <c r="AQ242" s="33"/>
      <c r="AR242" s="33" t="str">
        <f t="shared" si="317"/>
        <v/>
      </c>
      <c r="AS242" s="33"/>
      <c r="AT242" s="33" t="str">
        <f t="shared" si="318"/>
        <v/>
      </c>
      <c r="AU242" s="33"/>
      <c r="AV242" s="33" t="str">
        <f t="shared" si="319"/>
        <v/>
      </c>
      <c r="AW242" s="33"/>
      <c r="AX242" s="33" t="str">
        <f t="shared" si="320"/>
        <v/>
      </c>
      <c r="AY242" s="33"/>
      <c r="AZ242" s="33" t="str">
        <f t="shared" si="321"/>
        <v/>
      </c>
      <c r="BA242" s="33"/>
      <c r="BB242" s="33" t="str">
        <f t="shared" si="322"/>
        <v/>
      </c>
      <c r="BC242" s="33"/>
      <c r="BD242" s="33" t="str">
        <f t="shared" si="323"/>
        <v/>
      </c>
      <c r="BE242" s="33"/>
      <c r="BF242" s="33" t="str">
        <f t="shared" si="324"/>
        <v/>
      </c>
      <c r="BG242" s="33"/>
      <c r="BH242" s="33" t="str">
        <f t="shared" si="325"/>
        <v/>
      </c>
      <c r="BI242" s="33"/>
      <c r="BJ242" s="33" t="str">
        <f t="shared" si="326"/>
        <v/>
      </c>
      <c r="BK242" s="33"/>
      <c r="BL242" s="33" t="str">
        <f t="shared" si="327"/>
        <v/>
      </c>
      <c r="BM242" s="33"/>
      <c r="BN242" s="33" t="str">
        <f t="shared" si="328"/>
        <v/>
      </c>
      <c r="BO242" s="33"/>
      <c r="BP242" s="33" t="str">
        <f t="shared" si="329"/>
        <v/>
      </c>
      <c r="BQ242" s="33"/>
      <c r="BR242" s="33" t="str">
        <f t="shared" si="330"/>
        <v/>
      </c>
      <c r="BS242" s="33"/>
      <c r="BT242" s="33" t="str">
        <f t="shared" si="331"/>
        <v/>
      </c>
      <c r="BU242" s="33"/>
      <c r="BV242" s="33" t="str">
        <f t="shared" si="332"/>
        <v/>
      </c>
      <c r="BW242" s="33"/>
      <c r="BX242" s="33" t="str">
        <f t="shared" si="333"/>
        <v/>
      </c>
      <c r="BY242" s="33"/>
      <c r="BZ242" s="33" t="str">
        <f t="shared" si="334"/>
        <v/>
      </c>
      <c r="CA242" s="33"/>
      <c r="CB242" s="34" t="str">
        <f t="shared" si="335"/>
        <v/>
      </c>
      <c r="CC242" s="38">
        <f t="shared" si="336"/>
        <v>46187</v>
      </c>
    </row>
    <row r="243" spans="2:81" x14ac:dyDescent="0.2">
      <c r="B243" s="32">
        <f t="shared" si="337"/>
        <v>11</v>
      </c>
      <c r="C243" s="33"/>
      <c r="D243" s="33" t="str">
        <f t="shared" si="297"/>
        <v/>
      </c>
      <c r="E243" s="33"/>
      <c r="F243" s="33" t="str">
        <f t="shared" si="298"/>
        <v/>
      </c>
      <c r="G243" s="33"/>
      <c r="H243" s="33" t="str">
        <f t="shared" si="299"/>
        <v/>
      </c>
      <c r="I243" s="33"/>
      <c r="J243" s="33">
        <f t="shared" si="300"/>
        <v>46187</v>
      </c>
      <c r="K243" s="33"/>
      <c r="L243" s="33" t="str">
        <f t="shared" si="301"/>
        <v/>
      </c>
      <c r="M243" s="33"/>
      <c r="N243" s="33" t="str">
        <f t="shared" si="302"/>
        <v/>
      </c>
      <c r="O243" s="33"/>
      <c r="P243" s="33" t="str">
        <f t="shared" si="303"/>
        <v/>
      </c>
      <c r="Q243" s="33"/>
      <c r="R243" s="33" t="str">
        <f t="shared" si="304"/>
        <v/>
      </c>
      <c r="S243" s="33"/>
      <c r="T243" s="33" t="str">
        <f t="shared" si="305"/>
        <v/>
      </c>
      <c r="U243" s="33"/>
      <c r="V243" s="33" t="str">
        <f t="shared" si="306"/>
        <v/>
      </c>
      <c r="W243" s="33"/>
      <c r="X243" s="33" t="str">
        <f t="shared" si="307"/>
        <v/>
      </c>
      <c r="Y243" s="33"/>
      <c r="Z243" s="33" t="str">
        <f t="shared" si="308"/>
        <v/>
      </c>
      <c r="AA243" s="33"/>
      <c r="AB243" s="33" t="str">
        <f t="shared" si="309"/>
        <v/>
      </c>
      <c r="AC243" s="33"/>
      <c r="AD243" s="33" t="str">
        <f t="shared" si="310"/>
        <v/>
      </c>
      <c r="AE243" s="33"/>
      <c r="AF243" s="33" t="str">
        <f t="shared" si="311"/>
        <v/>
      </c>
      <c r="AG243" s="33"/>
      <c r="AH243" s="33" t="str">
        <f t="shared" si="312"/>
        <v/>
      </c>
      <c r="AI243" s="33"/>
      <c r="AJ243" s="33" t="str">
        <f t="shared" si="313"/>
        <v/>
      </c>
      <c r="AK243" s="33"/>
      <c r="AL243" s="33" t="str">
        <f t="shared" si="314"/>
        <v/>
      </c>
      <c r="AM243" s="33"/>
      <c r="AN243" s="33" t="str">
        <f t="shared" si="315"/>
        <v/>
      </c>
      <c r="AO243" s="33"/>
      <c r="AP243" s="33" t="str">
        <f t="shared" si="316"/>
        <v/>
      </c>
      <c r="AQ243" s="33"/>
      <c r="AR243" s="33" t="str">
        <f t="shared" si="317"/>
        <v/>
      </c>
      <c r="AS243" s="33"/>
      <c r="AT243" s="33" t="str">
        <f t="shared" si="318"/>
        <v/>
      </c>
      <c r="AU243" s="33"/>
      <c r="AV243" s="33" t="str">
        <f t="shared" si="319"/>
        <v/>
      </c>
      <c r="AW243" s="33"/>
      <c r="AX243" s="33" t="str">
        <f t="shared" si="320"/>
        <v/>
      </c>
      <c r="AY243" s="33"/>
      <c r="AZ243" s="33" t="str">
        <f t="shared" si="321"/>
        <v/>
      </c>
      <c r="BA243" s="33"/>
      <c r="BB243" s="33" t="str">
        <f t="shared" si="322"/>
        <v/>
      </c>
      <c r="BC243" s="33"/>
      <c r="BD243" s="33" t="str">
        <f t="shared" si="323"/>
        <v/>
      </c>
      <c r="BE243" s="33"/>
      <c r="BF243" s="33" t="str">
        <f t="shared" si="324"/>
        <v/>
      </c>
      <c r="BG243" s="33"/>
      <c r="BH243" s="33" t="str">
        <f t="shared" si="325"/>
        <v/>
      </c>
      <c r="BI243" s="33"/>
      <c r="BJ243" s="33" t="str">
        <f t="shared" si="326"/>
        <v/>
      </c>
      <c r="BK243" s="33"/>
      <c r="BL243" s="33" t="str">
        <f t="shared" si="327"/>
        <v/>
      </c>
      <c r="BM243" s="33"/>
      <c r="BN243" s="33" t="str">
        <f t="shared" si="328"/>
        <v/>
      </c>
      <c r="BO243" s="33"/>
      <c r="BP243" s="33" t="str">
        <f t="shared" si="329"/>
        <v/>
      </c>
      <c r="BQ243" s="33"/>
      <c r="BR243" s="33" t="str">
        <f t="shared" si="330"/>
        <v/>
      </c>
      <c r="BS243" s="33"/>
      <c r="BT243" s="33" t="str">
        <f t="shared" si="331"/>
        <v/>
      </c>
      <c r="BU243" s="33"/>
      <c r="BV243" s="33" t="str">
        <f t="shared" si="332"/>
        <v/>
      </c>
      <c r="BW243" s="33"/>
      <c r="BX243" s="33" t="str">
        <f t="shared" si="333"/>
        <v/>
      </c>
      <c r="BY243" s="33"/>
      <c r="BZ243" s="33" t="str">
        <f t="shared" si="334"/>
        <v/>
      </c>
      <c r="CA243" s="33"/>
      <c r="CB243" s="34" t="str">
        <f t="shared" si="335"/>
        <v/>
      </c>
      <c r="CC243" s="38">
        <f t="shared" si="336"/>
        <v>46187</v>
      </c>
    </row>
    <row r="244" spans="2:81" x14ac:dyDescent="0.2">
      <c r="B244" s="32">
        <f t="shared" si="337"/>
        <v>12</v>
      </c>
      <c r="C244" s="33"/>
      <c r="D244" s="33" t="str">
        <f t="shared" si="297"/>
        <v/>
      </c>
      <c r="E244" s="33"/>
      <c r="F244" s="33" t="str">
        <f t="shared" si="298"/>
        <v/>
      </c>
      <c r="G244" s="33"/>
      <c r="H244" s="33" t="str">
        <f t="shared" si="299"/>
        <v/>
      </c>
      <c r="I244" s="33"/>
      <c r="J244" s="33">
        <f t="shared" si="300"/>
        <v>46187</v>
      </c>
      <c r="K244" s="33"/>
      <c r="L244" s="33" t="str">
        <f t="shared" si="301"/>
        <v/>
      </c>
      <c r="M244" s="33"/>
      <c r="N244" s="33" t="str">
        <f t="shared" si="302"/>
        <v/>
      </c>
      <c r="O244" s="33"/>
      <c r="P244" s="33" t="str">
        <f t="shared" si="303"/>
        <v/>
      </c>
      <c r="Q244" s="33"/>
      <c r="R244" s="33" t="str">
        <f t="shared" si="304"/>
        <v/>
      </c>
      <c r="S244" s="33"/>
      <c r="T244" s="33" t="str">
        <f t="shared" si="305"/>
        <v/>
      </c>
      <c r="U244" s="33"/>
      <c r="V244" s="33" t="str">
        <f t="shared" si="306"/>
        <v/>
      </c>
      <c r="W244" s="33"/>
      <c r="X244" s="33" t="str">
        <f t="shared" si="307"/>
        <v/>
      </c>
      <c r="Y244" s="33"/>
      <c r="Z244" s="33" t="str">
        <f t="shared" si="308"/>
        <v/>
      </c>
      <c r="AA244" s="33"/>
      <c r="AB244" s="33" t="str">
        <f t="shared" si="309"/>
        <v/>
      </c>
      <c r="AC244" s="33"/>
      <c r="AD244" s="33" t="str">
        <f t="shared" si="310"/>
        <v/>
      </c>
      <c r="AE244" s="33"/>
      <c r="AF244" s="33" t="str">
        <f t="shared" si="311"/>
        <v/>
      </c>
      <c r="AG244" s="33"/>
      <c r="AH244" s="33" t="str">
        <f t="shared" si="312"/>
        <v/>
      </c>
      <c r="AI244" s="33"/>
      <c r="AJ244" s="33" t="str">
        <f t="shared" si="313"/>
        <v/>
      </c>
      <c r="AK244" s="33"/>
      <c r="AL244" s="33" t="str">
        <f t="shared" si="314"/>
        <v/>
      </c>
      <c r="AM244" s="33"/>
      <c r="AN244" s="33" t="str">
        <f t="shared" si="315"/>
        <v/>
      </c>
      <c r="AO244" s="33"/>
      <c r="AP244" s="33" t="str">
        <f t="shared" si="316"/>
        <v/>
      </c>
      <c r="AQ244" s="33"/>
      <c r="AR244" s="33" t="str">
        <f t="shared" si="317"/>
        <v/>
      </c>
      <c r="AS244" s="33"/>
      <c r="AT244" s="33" t="str">
        <f t="shared" si="318"/>
        <v/>
      </c>
      <c r="AU244" s="33"/>
      <c r="AV244" s="33" t="str">
        <f t="shared" si="319"/>
        <v/>
      </c>
      <c r="AW244" s="33"/>
      <c r="AX244" s="33" t="str">
        <f t="shared" si="320"/>
        <v/>
      </c>
      <c r="AY244" s="33"/>
      <c r="AZ244" s="33" t="str">
        <f t="shared" si="321"/>
        <v/>
      </c>
      <c r="BA244" s="33"/>
      <c r="BB244" s="33" t="str">
        <f t="shared" si="322"/>
        <v/>
      </c>
      <c r="BC244" s="33"/>
      <c r="BD244" s="33" t="str">
        <f t="shared" si="323"/>
        <v/>
      </c>
      <c r="BE244" s="33"/>
      <c r="BF244" s="33" t="str">
        <f t="shared" si="324"/>
        <v/>
      </c>
      <c r="BG244" s="33"/>
      <c r="BH244" s="33" t="str">
        <f t="shared" si="325"/>
        <v/>
      </c>
      <c r="BI244" s="33"/>
      <c r="BJ244" s="33" t="str">
        <f t="shared" si="326"/>
        <v/>
      </c>
      <c r="BK244" s="33"/>
      <c r="BL244" s="33" t="str">
        <f t="shared" si="327"/>
        <v/>
      </c>
      <c r="BM244" s="33"/>
      <c r="BN244" s="33" t="str">
        <f t="shared" si="328"/>
        <v/>
      </c>
      <c r="BO244" s="33"/>
      <c r="BP244" s="33" t="str">
        <f t="shared" si="329"/>
        <v/>
      </c>
      <c r="BQ244" s="33"/>
      <c r="BR244" s="33" t="str">
        <f t="shared" si="330"/>
        <v/>
      </c>
      <c r="BS244" s="33"/>
      <c r="BT244" s="33" t="str">
        <f t="shared" si="331"/>
        <v/>
      </c>
      <c r="BU244" s="33"/>
      <c r="BV244" s="33" t="str">
        <f t="shared" si="332"/>
        <v/>
      </c>
      <c r="BW244" s="33"/>
      <c r="BX244" s="33" t="str">
        <f t="shared" si="333"/>
        <v/>
      </c>
      <c r="BY244" s="33"/>
      <c r="BZ244" s="33" t="str">
        <f t="shared" si="334"/>
        <v/>
      </c>
      <c r="CA244" s="33"/>
      <c r="CB244" s="34" t="str">
        <f t="shared" si="335"/>
        <v/>
      </c>
      <c r="CC244" s="38">
        <f t="shared" si="336"/>
        <v>46187</v>
      </c>
    </row>
    <row r="245" spans="2:81" x14ac:dyDescent="0.2">
      <c r="B245" s="32">
        <f t="shared" si="337"/>
        <v>13</v>
      </c>
      <c r="C245" s="33"/>
      <c r="D245" s="33" t="str">
        <f t="shared" si="297"/>
        <v/>
      </c>
      <c r="E245" s="33"/>
      <c r="F245" s="33" t="str">
        <f t="shared" si="298"/>
        <v/>
      </c>
      <c r="G245" s="33"/>
      <c r="H245" s="33" t="str">
        <f t="shared" si="299"/>
        <v/>
      </c>
      <c r="I245" s="33"/>
      <c r="J245" s="33" t="str">
        <f t="shared" si="300"/>
        <v/>
      </c>
      <c r="K245" s="33"/>
      <c r="L245" s="33">
        <f t="shared" si="301"/>
        <v>46188</v>
      </c>
      <c r="M245" s="33"/>
      <c r="N245" s="33" t="str">
        <f t="shared" si="302"/>
        <v/>
      </c>
      <c r="O245" s="33"/>
      <c r="P245" s="33" t="str">
        <f t="shared" si="303"/>
        <v/>
      </c>
      <c r="Q245" s="33"/>
      <c r="R245" s="33" t="str">
        <f t="shared" si="304"/>
        <v/>
      </c>
      <c r="S245" s="33"/>
      <c r="T245" s="33" t="str">
        <f t="shared" si="305"/>
        <v/>
      </c>
      <c r="U245" s="33"/>
      <c r="V245" s="33" t="str">
        <f t="shared" si="306"/>
        <v/>
      </c>
      <c r="W245" s="33"/>
      <c r="X245" s="33" t="str">
        <f t="shared" si="307"/>
        <v/>
      </c>
      <c r="Y245" s="33"/>
      <c r="Z245" s="33" t="str">
        <f t="shared" si="308"/>
        <v/>
      </c>
      <c r="AA245" s="33"/>
      <c r="AB245" s="33" t="str">
        <f t="shared" si="309"/>
        <v/>
      </c>
      <c r="AC245" s="33"/>
      <c r="AD245" s="33" t="str">
        <f t="shared" si="310"/>
        <v/>
      </c>
      <c r="AE245" s="33"/>
      <c r="AF245" s="33" t="str">
        <f t="shared" si="311"/>
        <v/>
      </c>
      <c r="AG245" s="33"/>
      <c r="AH245" s="33" t="str">
        <f t="shared" si="312"/>
        <v/>
      </c>
      <c r="AI245" s="33"/>
      <c r="AJ245" s="33" t="str">
        <f t="shared" si="313"/>
        <v/>
      </c>
      <c r="AK245" s="33"/>
      <c r="AL245" s="33" t="str">
        <f t="shared" si="314"/>
        <v/>
      </c>
      <c r="AM245" s="33"/>
      <c r="AN245" s="33" t="str">
        <f t="shared" si="315"/>
        <v/>
      </c>
      <c r="AO245" s="33"/>
      <c r="AP245" s="33" t="str">
        <f t="shared" si="316"/>
        <v/>
      </c>
      <c r="AQ245" s="33"/>
      <c r="AR245" s="33" t="str">
        <f t="shared" si="317"/>
        <v/>
      </c>
      <c r="AS245" s="33"/>
      <c r="AT245" s="33" t="str">
        <f t="shared" si="318"/>
        <v/>
      </c>
      <c r="AU245" s="33"/>
      <c r="AV245" s="33" t="str">
        <f t="shared" si="319"/>
        <v/>
      </c>
      <c r="AW245" s="33"/>
      <c r="AX245" s="33" t="str">
        <f t="shared" si="320"/>
        <v/>
      </c>
      <c r="AY245" s="33"/>
      <c r="AZ245" s="33" t="str">
        <f t="shared" si="321"/>
        <v/>
      </c>
      <c r="BA245" s="33"/>
      <c r="BB245" s="33" t="str">
        <f t="shared" si="322"/>
        <v/>
      </c>
      <c r="BC245" s="33"/>
      <c r="BD245" s="33" t="str">
        <f t="shared" si="323"/>
        <v/>
      </c>
      <c r="BE245" s="33"/>
      <c r="BF245" s="33" t="str">
        <f t="shared" si="324"/>
        <v/>
      </c>
      <c r="BG245" s="33"/>
      <c r="BH245" s="33" t="str">
        <f t="shared" si="325"/>
        <v/>
      </c>
      <c r="BI245" s="33"/>
      <c r="BJ245" s="33" t="str">
        <f t="shared" si="326"/>
        <v/>
      </c>
      <c r="BK245" s="33"/>
      <c r="BL245" s="33" t="str">
        <f t="shared" si="327"/>
        <v/>
      </c>
      <c r="BM245" s="33"/>
      <c r="BN245" s="33" t="str">
        <f t="shared" si="328"/>
        <v/>
      </c>
      <c r="BO245" s="33"/>
      <c r="BP245" s="33" t="str">
        <f t="shared" si="329"/>
        <v/>
      </c>
      <c r="BQ245" s="33"/>
      <c r="BR245" s="33" t="str">
        <f t="shared" si="330"/>
        <v/>
      </c>
      <c r="BS245" s="33"/>
      <c r="BT245" s="33" t="str">
        <f t="shared" si="331"/>
        <v/>
      </c>
      <c r="BU245" s="33"/>
      <c r="BV245" s="33" t="str">
        <f t="shared" si="332"/>
        <v/>
      </c>
      <c r="BW245" s="33"/>
      <c r="BX245" s="33" t="str">
        <f t="shared" si="333"/>
        <v/>
      </c>
      <c r="BY245" s="33"/>
      <c r="BZ245" s="33" t="str">
        <f t="shared" si="334"/>
        <v/>
      </c>
      <c r="CA245" s="33"/>
      <c r="CB245" s="34" t="str">
        <f t="shared" si="335"/>
        <v/>
      </c>
      <c r="CC245" s="38">
        <f t="shared" si="336"/>
        <v>46188</v>
      </c>
    </row>
    <row r="246" spans="2:81" x14ac:dyDescent="0.2">
      <c r="B246" s="32">
        <f t="shared" si="337"/>
        <v>14</v>
      </c>
      <c r="C246" s="33"/>
      <c r="D246" s="33" t="str">
        <f t="shared" si="297"/>
        <v/>
      </c>
      <c r="E246" s="33"/>
      <c r="F246" s="33" t="str">
        <f t="shared" si="298"/>
        <v/>
      </c>
      <c r="G246" s="33"/>
      <c r="H246" s="33" t="str">
        <f t="shared" si="299"/>
        <v/>
      </c>
      <c r="I246" s="33"/>
      <c r="J246" s="33" t="str">
        <f t="shared" si="300"/>
        <v/>
      </c>
      <c r="K246" s="33"/>
      <c r="L246" s="33">
        <f t="shared" si="301"/>
        <v>46188</v>
      </c>
      <c r="M246" s="33"/>
      <c r="N246" s="33" t="str">
        <f t="shared" si="302"/>
        <v/>
      </c>
      <c r="O246" s="33"/>
      <c r="P246" s="33" t="str">
        <f t="shared" si="303"/>
        <v/>
      </c>
      <c r="Q246" s="33"/>
      <c r="R246" s="33" t="str">
        <f t="shared" si="304"/>
        <v/>
      </c>
      <c r="S246" s="33"/>
      <c r="T246" s="33" t="str">
        <f t="shared" si="305"/>
        <v/>
      </c>
      <c r="U246" s="33"/>
      <c r="V246" s="33" t="str">
        <f t="shared" si="306"/>
        <v/>
      </c>
      <c r="W246" s="33"/>
      <c r="X246" s="33" t="str">
        <f t="shared" si="307"/>
        <v/>
      </c>
      <c r="Y246" s="33"/>
      <c r="Z246" s="33" t="str">
        <f t="shared" si="308"/>
        <v/>
      </c>
      <c r="AA246" s="33"/>
      <c r="AB246" s="33" t="str">
        <f t="shared" si="309"/>
        <v/>
      </c>
      <c r="AC246" s="33"/>
      <c r="AD246" s="33" t="str">
        <f t="shared" si="310"/>
        <v/>
      </c>
      <c r="AE246" s="33"/>
      <c r="AF246" s="33" t="str">
        <f t="shared" si="311"/>
        <v/>
      </c>
      <c r="AG246" s="33"/>
      <c r="AH246" s="33" t="str">
        <f t="shared" si="312"/>
        <v/>
      </c>
      <c r="AI246" s="33"/>
      <c r="AJ246" s="33" t="str">
        <f t="shared" si="313"/>
        <v/>
      </c>
      <c r="AK246" s="33"/>
      <c r="AL246" s="33" t="str">
        <f t="shared" si="314"/>
        <v/>
      </c>
      <c r="AM246" s="33"/>
      <c r="AN246" s="33" t="str">
        <f t="shared" si="315"/>
        <v/>
      </c>
      <c r="AO246" s="33"/>
      <c r="AP246" s="33" t="str">
        <f t="shared" si="316"/>
        <v/>
      </c>
      <c r="AQ246" s="33"/>
      <c r="AR246" s="33" t="str">
        <f t="shared" si="317"/>
        <v/>
      </c>
      <c r="AS246" s="33"/>
      <c r="AT246" s="33" t="str">
        <f t="shared" si="318"/>
        <v/>
      </c>
      <c r="AU246" s="33"/>
      <c r="AV246" s="33" t="str">
        <f t="shared" si="319"/>
        <v/>
      </c>
      <c r="AW246" s="33"/>
      <c r="AX246" s="33" t="str">
        <f t="shared" si="320"/>
        <v/>
      </c>
      <c r="AY246" s="33"/>
      <c r="AZ246" s="33" t="str">
        <f t="shared" si="321"/>
        <v/>
      </c>
      <c r="BA246" s="33"/>
      <c r="BB246" s="33" t="str">
        <f t="shared" si="322"/>
        <v/>
      </c>
      <c r="BC246" s="33"/>
      <c r="BD246" s="33" t="str">
        <f t="shared" si="323"/>
        <v/>
      </c>
      <c r="BE246" s="33"/>
      <c r="BF246" s="33" t="str">
        <f t="shared" si="324"/>
        <v/>
      </c>
      <c r="BG246" s="33"/>
      <c r="BH246" s="33" t="str">
        <f t="shared" si="325"/>
        <v/>
      </c>
      <c r="BI246" s="33"/>
      <c r="BJ246" s="33" t="str">
        <f t="shared" si="326"/>
        <v/>
      </c>
      <c r="BK246" s="33"/>
      <c r="BL246" s="33" t="str">
        <f t="shared" si="327"/>
        <v/>
      </c>
      <c r="BM246" s="33"/>
      <c r="BN246" s="33" t="str">
        <f t="shared" si="328"/>
        <v/>
      </c>
      <c r="BO246" s="33"/>
      <c r="BP246" s="33" t="str">
        <f t="shared" si="329"/>
        <v/>
      </c>
      <c r="BQ246" s="33"/>
      <c r="BR246" s="33" t="str">
        <f t="shared" si="330"/>
        <v/>
      </c>
      <c r="BS246" s="33"/>
      <c r="BT246" s="33" t="str">
        <f t="shared" si="331"/>
        <v/>
      </c>
      <c r="BU246" s="33"/>
      <c r="BV246" s="33" t="str">
        <f t="shared" si="332"/>
        <v/>
      </c>
      <c r="BW246" s="33"/>
      <c r="BX246" s="33" t="str">
        <f t="shared" si="333"/>
        <v/>
      </c>
      <c r="BY246" s="33"/>
      <c r="BZ246" s="33" t="str">
        <f t="shared" si="334"/>
        <v/>
      </c>
      <c r="CA246" s="33"/>
      <c r="CB246" s="34" t="str">
        <f t="shared" si="335"/>
        <v/>
      </c>
      <c r="CC246" s="38">
        <f t="shared" si="336"/>
        <v>46188</v>
      </c>
    </row>
    <row r="247" spans="2:81" x14ac:dyDescent="0.2">
      <c r="B247" s="32">
        <f t="shared" si="337"/>
        <v>15</v>
      </c>
      <c r="C247" s="33"/>
      <c r="D247" s="33" t="str">
        <f t="shared" si="297"/>
        <v/>
      </c>
      <c r="E247" s="33"/>
      <c r="F247" s="33" t="str">
        <f t="shared" si="298"/>
        <v/>
      </c>
      <c r="G247" s="33"/>
      <c r="H247" s="33" t="str">
        <f t="shared" si="299"/>
        <v/>
      </c>
      <c r="I247" s="33"/>
      <c r="J247" s="33" t="str">
        <f t="shared" si="300"/>
        <v/>
      </c>
      <c r="K247" s="33"/>
      <c r="L247" s="33">
        <f t="shared" si="301"/>
        <v>46188</v>
      </c>
      <c r="M247" s="33"/>
      <c r="N247" s="33" t="str">
        <f t="shared" si="302"/>
        <v/>
      </c>
      <c r="O247" s="33"/>
      <c r="P247" s="33" t="str">
        <f t="shared" si="303"/>
        <v/>
      </c>
      <c r="Q247" s="33"/>
      <c r="R247" s="33" t="str">
        <f t="shared" si="304"/>
        <v/>
      </c>
      <c r="S247" s="33"/>
      <c r="T247" s="33" t="str">
        <f t="shared" si="305"/>
        <v/>
      </c>
      <c r="U247" s="33"/>
      <c r="V247" s="33" t="str">
        <f t="shared" si="306"/>
        <v/>
      </c>
      <c r="W247" s="33"/>
      <c r="X247" s="33" t="str">
        <f t="shared" si="307"/>
        <v/>
      </c>
      <c r="Y247" s="33"/>
      <c r="Z247" s="33" t="str">
        <f t="shared" si="308"/>
        <v/>
      </c>
      <c r="AA247" s="33"/>
      <c r="AB247" s="33" t="str">
        <f t="shared" si="309"/>
        <v/>
      </c>
      <c r="AC247" s="33"/>
      <c r="AD247" s="33" t="str">
        <f t="shared" si="310"/>
        <v/>
      </c>
      <c r="AE247" s="33"/>
      <c r="AF247" s="33" t="str">
        <f t="shared" si="311"/>
        <v/>
      </c>
      <c r="AG247" s="33"/>
      <c r="AH247" s="33" t="str">
        <f t="shared" si="312"/>
        <v/>
      </c>
      <c r="AI247" s="33"/>
      <c r="AJ247" s="33" t="str">
        <f t="shared" si="313"/>
        <v/>
      </c>
      <c r="AK247" s="33"/>
      <c r="AL247" s="33" t="str">
        <f t="shared" si="314"/>
        <v/>
      </c>
      <c r="AM247" s="33"/>
      <c r="AN247" s="33" t="str">
        <f t="shared" si="315"/>
        <v/>
      </c>
      <c r="AO247" s="33"/>
      <c r="AP247" s="33" t="str">
        <f t="shared" si="316"/>
        <v/>
      </c>
      <c r="AQ247" s="33"/>
      <c r="AR247" s="33" t="str">
        <f t="shared" si="317"/>
        <v/>
      </c>
      <c r="AS247" s="33"/>
      <c r="AT247" s="33" t="str">
        <f t="shared" si="318"/>
        <v/>
      </c>
      <c r="AU247" s="33"/>
      <c r="AV247" s="33" t="str">
        <f t="shared" si="319"/>
        <v/>
      </c>
      <c r="AW247" s="33"/>
      <c r="AX247" s="33" t="str">
        <f t="shared" si="320"/>
        <v/>
      </c>
      <c r="AY247" s="33"/>
      <c r="AZ247" s="33" t="str">
        <f t="shared" si="321"/>
        <v/>
      </c>
      <c r="BA247" s="33"/>
      <c r="BB247" s="33" t="str">
        <f t="shared" si="322"/>
        <v/>
      </c>
      <c r="BC247" s="33"/>
      <c r="BD247" s="33" t="str">
        <f t="shared" si="323"/>
        <v/>
      </c>
      <c r="BE247" s="33"/>
      <c r="BF247" s="33" t="str">
        <f t="shared" si="324"/>
        <v/>
      </c>
      <c r="BG247" s="33"/>
      <c r="BH247" s="33" t="str">
        <f t="shared" si="325"/>
        <v/>
      </c>
      <c r="BI247" s="33"/>
      <c r="BJ247" s="33" t="str">
        <f t="shared" si="326"/>
        <v/>
      </c>
      <c r="BK247" s="33"/>
      <c r="BL247" s="33" t="str">
        <f t="shared" si="327"/>
        <v/>
      </c>
      <c r="BM247" s="33"/>
      <c r="BN247" s="33" t="str">
        <f t="shared" si="328"/>
        <v/>
      </c>
      <c r="BO247" s="33"/>
      <c r="BP247" s="33" t="str">
        <f t="shared" si="329"/>
        <v/>
      </c>
      <c r="BQ247" s="33"/>
      <c r="BR247" s="33" t="str">
        <f t="shared" si="330"/>
        <v/>
      </c>
      <c r="BS247" s="33"/>
      <c r="BT247" s="33" t="str">
        <f t="shared" si="331"/>
        <v/>
      </c>
      <c r="BU247" s="33"/>
      <c r="BV247" s="33" t="str">
        <f t="shared" si="332"/>
        <v/>
      </c>
      <c r="BW247" s="33"/>
      <c r="BX247" s="33" t="str">
        <f t="shared" si="333"/>
        <v/>
      </c>
      <c r="BY247" s="33"/>
      <c r="BZ247" s="33" t="str">
        <f t="shared" si="334"/>
        <v/>
      </c>
      <c r="CA247" s="33"/>
      <c r="CB247" s="34" t="str">
        <f t="shared" si="335"/>
        <v/>
      </c>
      <c r="CC247" s="38">
        <f t="shared" si="336"/>
        <v>46188</v>
      </c>
    </row>
    <row r="248" spans="2:81" x14ac:dyDescent="0.2">
      <c r="B248" s="32">
        <f t="shared" si="337"/>
        <v>16</v>
      </c>
      <c r="C248" s="33"/>
      <c r="D248" s="33" t="str">
        <f t="shared" si="297"/>
        <v/>
      </c>
      <c r="E248" s="33"/>
      <c r="F248" s="33" t="str">
        <f t="shared" si="298"/>
        <v/>
      </c>
      <c r="G248" s="33"/>
      <c r="H248" s="33" t="str">
        <f t="shared" si="299"/>
        <v/>
      </c>
      <c r="I248" s="33"/>
      <c r="J248" s="33" t="str">
        <f t="shared" si="300"/>
        <v/>
      </c>
      <c r="K248" s="33"/>
      <c r="L248" s="33">
        <f t="shared" si="301"/>
        <v>46188</v>
      </c>
      <c r="M248" s="33"/>
      <c r="N248" s="33" t="str">
        <f t="shared" si="302"/>
        <v/>
      </c>
      <c r="O248" s="33"/>
      <c r="P248" s="33" t="str">
        <f t="shared" si="303"/>
        <v/>
      </c>
      <c r="Q248" s="33"/>
      <c r="R248" s="33" t="str">
        <f t="shared" si="304"/>
        <v/>
      </c>
      <c r="S248" s="33"/>
      <c r="T248" s="33" t="str">
        <f t="shared" si="305"/>
        <v/>
      </c>
      <c r="U248" s="33"/>
      <c r="V248" s="33" t="str">
        <f t="shared" si="306"/>
        <v/>
      </c>
      <c r="W248" s="33"/>
      <c r="X248" s="33" t="str">
        <f t="shared" si="307"/>
        <v/>
      </c>
      <c r="Y248" s="33"/>
      <c r="Z248" s="33" t="str">
        <f t="shared" si="308"/>
        <v/>
      </c>
      <c r="AA248" s="33"/>
      <c r="AB248" s="33" t="str">
        <f t="shared" si="309"/>
        <v/>
      </c>
      <c r="AC248" s="33"/>
      <c r="AD248" s="33" t="str">
        <f t="shared" si="310"/>
        <v/>
      </c>
      <c r="AE248" s="33"/>
      <c r="AF248" s="33" t="str">
        <f t="shared" si="311"/>
        <v/>
      </c>
      <c r="AG248" s="33"/>
      <c r="AH248" s="33" t="str">
        <f t="shared" si="312"/>
        <v/>
      </c>
      <c r="AI248" s="33"/>
      <c r="AJ248" s="33" t="str">
        <f t="shared" si="313"/>
        <v/>
      </c>
      <c r="AK248" s="33"/>
      <c r="AL248" s="33" t="str">
        <f t="shared" si="314"/>
        <v/>
      </c>
      <c r="AM248" s="33"/>
      <c r="AN248" s="33" t="str">
        <f t="shared" si="315"/>
        <v/>
      </c>
      <c r="AO248" s="33"/>
      <c r="AP248" s="33" t="str">
        <f t="shared" si="316"/>
        <v/>
      </c>
      <c r="AQ248" s="33"/>
      <c r="AR248" s="33" t="str">
        <f t="shared" si="317"/>
        <v/>
      </c>
      <c r="AS248" s="33"/>
      <c r="AT248" s="33" t="str">
        <f t="shared" si="318"/>
        <v/>
      </c>
      <c r="AU248" s="33"/>
      <c r="AV248" s="33" t="str">
        <f t="shared" si="319"/>
        <v/>
      </c>
      <c r="AW248" s="33"/>
      <c r="AX248" s="33" t="str">
        <f t="shared" si="320"/>
        <v/>
      </c>
      <c r="AY248" s="33"/>
      <c r="AZ248" s="33" t="str">
        <f t="shared" si="321"/>
        <v/>
      </c>
      <c r="BA248" s="33"/>
      <c r="BB248" s="33" t="str">
        <f t="shared" si="322"/>
        <v/>
      </c>
      <c r="BC248" s="33"/>
      <c r="BD248" s="33" t="str">
        <f t="shared" si="323"/>
        <v/>
      </c>
      <c r="BE248" s="33"/>
      <c r="BF248" s="33" t="str">
        <f t="shared" si="324"/>
        <v/>
      </c>
      <c r="BG248" s="33"/>
      <c r="BH248" s="33" t="str">
        <f t="shared" si="325"/>
        <v/>
      </c>
      <c r="BI248" s="33"/>
      <c r="BJ248" s="33" t="str">
        <f t="shared" si="326"/>
        <v/>
      </c>
      <c r="BK248" s="33"/>
      <c r="BL248" s="33" t="str">
        <f t="shared" si="327"/>
        <v/>
      </c>
      <c r="BM248" s="33"/>
      <c r="BN248" s="33" t="str">
        <f t="shared" si="328"/>
        <v/>
      </c>
      <c r="BO248" s="33"/>
      <c r="BP248" s="33" t="str">
        <f t="shared" si="329"/>
        <v/>
      </c>
      <c r="BQ248" s="33"/>
      <c r="BR248" s="33" t="str">
        <f t="shared" si="330"/>
        <v/>
      </c>
      <c r="BS248" s="33"/>
      <c r="BT248" s="33" t="str">
        <f t="shared" si="331"/>
        <v/>
      </c>
      <c r="BU248" s="33"/>
      <c r="BV248" s="33" t="str">
        <f t="shared" si="332"/>
        <v/>
      </c>
      <c r="BW248" s="33"/>
      <c r="BX248" s="33" t="str">
        <f t="shared" si="333"/>
        <v/>
      </c>
      <c r="BY248" s="33"/>
      <c r="BZ248" s="33" t="str">
        <f t="shared" si="334"/>
        <v/>
      </c>
      <c r="CA248" s="33"/>
      <c r="CB248" s="34" t="str">
        <f t="shared" si="335"/>
        <v/>
      </c>
      <c r="CC248" s="38">
        <f t="shared" si="336"/>
        <v>46188</v>
      </c>
    </row>
    <row r="249" spans="2:81" x14ac:dyDescent="0.2">
      <c r="B249" s="32">
        <f t="shared" si="337"/>
        <v>17</v>
      </c>
      <c r="C249" s="33"/>
      <c r="D249" s="33" t="str">
        <f t="shared" si="297"/>
        <v/>
      </c>
      <c r="E249" s="33"/>
      <c r="F249" s="33" t="str">
        <f t="shared" si="298"/>
        <v/>
      </c>
      <c r="G249" s="33"/>
      <c r="H249" s="33" t="str">
        <f t="shared" si="299"/>
        <v/>
      </c>
      <c r="I249" s="33"/>
      <c r="J249" s="33" t="str">
        <f t="shared" si="300"/>
        <v/>
      </c>
      <c r="K249" s="33"/>
      <c r="L249" s="33" t="str">
        <f t="shared" si="301"/>
        <v/>
      </c>
      <c r="M249" s="33"/>
      <c r="N249" s="33">
        <f t="shared" si="302"/>
        <v>46189</v>
      </c>
      <c r="O249" s="33"/>
      <c r="P249" s="33" t="str">
        <f t="shared" si="303"/>
        <v/>
      </c>
      <c r="Q249" s="33"/>
      <c r="R249" s="33" t="str">
        <f t="shared" si="304"/>
        <v/>
      </c>
      <c r="S249" s="33"/>
      <c r="T249" s="33" t="str">
        <f t="shared" si="305"/>
        <v/>
      </c>
      <c r="U249" s="33"/>
      <c r="V249" s="33" t="str">
        <f t="shared" si="306"/>
        <v/>
      </c>
      <c r="W249" s="33"/>
      <c r="X249" s="33" t="str">
        <f t="shared" si="307"/>
        <v/>
      </c>
      <c r="Y249" s="33"/>
      <c r="Z249" s="33" t="str">
        <f t="shared" si="308"/>
        <v/>
      </c>
      <c r="AA249" s="33"/>
      <c r="AB249" s="33" t="str">
        <f t="shared" si="309"/>
        <v/>
      </c>
      <c r="AC249" s="33"/>
      <c r="AD249" s="33" t="str">
        <f t="shared" si="310"/>
        <v/>
      </c>
      <c r="AE249" s="33"/>
      <c r="AF249" s="33" t="str">
        <f t="shared" si="311"/>
        <v/>
      </c>
      <c r="AG249" s="33"/>
      <c r="AH249" s="33" t="str">
        <f t="shared" si="312"/>
        <v/>
      </c>
      <c r="AI249" s="33"/>
      <c r="AJ249" s="33" t="str">
        <f t="shared" si="313"/>
        <v/>
      </c>
      <c r="AK249" s="33"/>
      <c r="AL249" s="33" t="str">
        <f t="shared" si="314"/>
        <v/>
      </c>
      <c r="AM249" s="33"/>
      <c r="AN249" s="33" t="str">
        <f t="shared" si="315"/>
        <v/>
      </c>
      <c r="AO249" s="33"/>
      <c r="AP249" s="33" t="str">
        <f t="shared" si="316"/>
        <v/>
      </c>
      <c r="AQ249" s="33"/>
      <c r="AR249" s="33" t="str">
        <f t="shared" si="317"/>
        <v/>
      </c>
      <c r="AS249" s="33"/>
      <c r="AT249" s="33" t="str">
        <f t="shared" si="318"/>
        <v/>
      </c>
      <c r="AU249" s="33"/>
      <c r="AV249" s="33" t="str">
        <f t="shared" si="319"/>
        <v/>
      </c>
      <c r="AW249" s="33"/>
      <c r="AX249" s="33" t="str">
        <f t="shared" si="320"/>
        <v/>
      </c>
      <c r="AY249" s="33"/>
      <c r="AZ249" s="33" t="str">
        <f t="shared" si="321"/>
        <v/>
      </c>
      <c r="BA249" s="33"/>
      <c r="BB249" s="33" t="str">
        <f t="shared" si="322"/>
        <v/>
      </c>
      <c r="BC249" s="33"/>
      <c r="BD249" s="33" t="str">
        <f t="shared" si="323"/>
        <v/>
      </c>
      <c r="BE249" s="33"/>
      <c r="BF249" s="33" t="str">
        <f t="shared" si="324"/>
        <v/>
      </c>
      <c r="BG249" s="33"/>
      <c r="BH249" s="33" t="str">
        <f t="shared" si="325"/>
        <v/>
      </c>
      <c r="BI249" s="33"/>
      <c r="BJ249" s="33" t="str">
        <f t="shared" si="326"/>
        <v/>
      </c>
      <c r="BK249" s="33"/>
      <c r="BL249" s="33" t="str">
        <f t="shared" si="327"/>
        <v/>
      </c>
      <c r="BM249" s="33"/>
      <c r="BN249" s="33" t="str">
        <f t="shared" si="328"/>
        <v/>
      </c>
      <c r="BO249" s="33"/>
      <c r="BP249" s="33" t="str">
        <f t="shared" si="329"/>
        <v/>
      </c>
      <c r="BQ249" s="33"/>
      <c r="BR249" s="33" t="str">
        <f t="shared" si="330"/>
        <v/>
      </c>
      <c r="BS249" s="33"/>
      <c r="BT249" s="33" t="str">
        <f t="shared" si="331"/>
        <v/>
      </c>
      <c r="BU249" s="33"/>
      <c r="BV249" s="33" t="str">
        <f t="shared" si="332"/>
        <v/>
      </c>
      <c r="BW249" s="33"/>
      <c r="BX249" s="33" t="str">
        <f t="shared" si="333"/>
        <v/>
      </c>
      <c r="BY249" s="33"/>
      <c r="BZ249" s="33" t="str">
        <f t="shared" si="334"/>
        <v/>
      </c>
      <c r="CA249" s="33"/>
      <c r="CB249" s="34" t="str">
        <f t="shared" si="335"/>
        <v/>
      </c>
      <c r="CC249" s="38">
        <f t="shared" si="336"/>
        <v>46189</v>
      </c>
    </row>
    <row r="250" spans="2:81" x14ac:dyDescent="0.2">
      <c r="B250" s="32">
        <f t="shared" si="337"/>
        <v>18</v>
      </c>
      <c r="C250" s="33"/>
      <c r="D250" s="33" t="str">
        <f t="shared" si="297"/>
        <v/>
      </c>
      <c r="E250" s="33"/>
      <c r="F250" s="33" t="str">
        <f t="shared" si="298"/>
        <v/>
      </c>
      <c r="G250" s="33"/>
      <c r="H250" s="33" t="str">
        <f t="shared" si="299"/>
        <v/>
      </c>
      <c r="I250" s="33"/>
      <c r="J250" s="33" t="str">
        <f t="shared" si="300"/>
        <v/>
      </c>
      <c r="K250" s="33"/>
      <c r="L250" s="33" t="str">
        <f t="shared" si="301"/>
        <v/>
      </c>
      <c r="M250" s="33"/>
      <c r="N250" s="33">
        <f t="shared" si="302"/>
        <v>46189</v>
      </c>
      <c r="O250" s="33"/>
      <c r="P250" s="33" t="str">
        <f t="shared" si="303"/>
        <v/>
      </c>
      <c r="Q250" s="33"/>
      <c r="R250" s="33" t="str">
        <f t="shared" si="304"/>
        <v/>
      </c>
      <c r="S250" s="33"/>
      <c r="T250" s="33" t="str">
        <f t="shared" si="305"/>
        <v/>
      </c>
      <c r="U250" s="33"/>
      <c r="V250" s="33" t="str">
        <f t="shared" si="306"/>
        <v/>
      </c>
      <c r="W250" s="33"/>
      <c r="X250" s="33" t="str">
        <f t="shared" si="307"/>
        <v/>
      </c>
      <c r="Y250" s="33"/>
      <c r="Z250" s="33" t="str">
        <f t="shared" si="308"/>
        <v/>
      </c>
      <c r="AA250" s="33"/>
      <c r="AB250" s="33" t="str">
        <f t="shared" si="309"/>
        <v/>
      </c>
      <c r="AC250" s="33"/>
      <c r="AD250" s="33" t="str">
        <f t="shared" si="310"/>
        <v/>
      </c>
      <c r="AE250" s="33"/>
      <c r="AF250" s="33" t="str">
        <f t="shared" si="311"/>
        <v/>
      </c>
      <c r="AG250" s="33"/>
      <c r="AH250" s="33" t="str">
        <f t="shared" si="312"/>
        <v/>
      </c>
      <c r="AI250" s="33"/>
      <c r="AJ250" s="33" t="str">
        <f t="shared" si="313"/>
        <v/>
      </c>
      <c r="AK250" s="33"/>
      <c r="AL250" s="33" t="str">
        <f t="shared" si="314"/>
        <v/>
      </c>
      <c r="AM250" s="33"/>
      <c r="AN250" s="33" t="str">
        <f t="shared" si="315"/>
        <v/>
      </c>
      <c r="AO250" s="33"/>
      <c r="AP250" s="33" t="str">
        <f t="shared" si="316"/>
        <v/>
      </c>
      <c r="AQ250" s="33"/>
      <c r="AR250" s="33" t="str">
        <f t="shared" si="317"/>
        <v/>
      </c>
      <c r="AS250" s="33"/>
      <c r="AT250" s="33" t="str">
        <f t="shared" si="318"/>
        <v/>
      </c>
      <c r="AU250" s="33"/>
      <c r="AV250" s="33" t="str">
        <f t="shared" si="319"/>
        <v/>
      </c>
      <c r="AW250" s="33"/>
      <c r="AX250" s="33" t="str">
        <f t="shared" si="320"/>
        <v/>
      </c>
      <c r="AY250" s="33"/>
      <c r="AZ250" s="33" t="str">
        <f t="shared" si="321"/>
        <v/>
      </c>
      <c r="BA250" s="33"/>
      <c r="BB250" s="33" t="str">
        <f t="shared" si="322"/>
        <v/>
      </c>
      <c r="BC250" s="33"/>
      <c r="BD250" s="33" t="str">
        <f t="shared" si="323"/>
        <v/>
      </c>
      <c r="BE250" s="33"/>
      <c r="BF250" s="33" t="str">
        <f t="shared" si="324"/>
        <v/>
      </c>
      <c r="BG250" s="33"/>
      <c r="BH250" s="33" t="str">
        <f t="shared" si="325"/>
        <v/>
      </c>
      <c r="BI250" s="33"/>
      <c r="BJ250" s="33" t="str">
        <f t="shared" si="326"/>
        <v/>
      </c>
      <c r="BK250" s="33"/>
      <c r="BL250" s="33" t="str">
        <f t="shared" si="327"/>
        <v/>
      </c>
      <c r="BM250" s="33"/>
      <c r="BN250" s="33" t="str">
        <f t="shared" si="328"/>
        <v/>
      </c>
      <c r="BO250" s="33"/>
      <c r="BP250" s="33" t="str">
        <f t="shared" si="329"/>
        <v/>
      </c>
      <c r="BQ250" s="33"/>
      <c r="BR250" s="33" t="str">
        <f t="shared" si="330"/>
        <v/>
      </c>
      <c r="BS250" s="33"/>
      <c r="BT250" s="33" t="str">
        <f t="shared" si="331"/>
        <v/>
      </c>
      <c r="BU250" s="33"/>
      <c r="BV250" s="33" t="str">
        <f t="shared" si="332"/>
        <v/>
      </c>
      <c r="BW250" s="33"/>
      <c r="BX250" s="33" t="str">
        <f t="shared" si="333"/>
        <v/>
      </c>
      <c r="BY250" s="33"/>
      <c r="BZ250" s="33" t="str">
        <f t="shared" si="334"/>
        <v/>
      </c>
      <c r="CA250" s="33"/>
      <c r="CB250" s="34" t="str">
        <f t="shared" si="335"/>
        <v/>
      </c>
      <c r="CC250" s="38">
        <f t="shared" si="336"/>
        <v>46189</v>
      </c>
    </row>
    <row r="251" spans="2:81" x14ac:dyDescent="0.2">
      <c r="B251" s="32">
        <f t="shared" si="337"/>
        <v>19</v>
      </c>
      <c r="C251" s="33"/>
      <c r="D251" s="33" t="str">
        <f t="shared" si="297"/>
        <v/>
      </c>
      <c r="E251" s="33"/>
      <c r="F251" s="33" t="str">
        <f t="shared" si="298"/>
        <v/>
      </c>
      <c r="G251" s="33"/>
      <c r="H251" s="33" t="str">
        <f t="shared" si="299"/>
        <v/>
      </c>
      <c r="I251" s="33"/>
      <c r="J251" s="33" t="str">
        <f t="shared" si="300"/>
        <v/>
      </c>
      <c r="K251" s="33"/>
      <c r="L251" s="33" t="str">
        <f t="shared" si="301"/>
        <v/>
      </c>
      <c r="M251" s="33"/>
      <c r="N251" s="33">
        <f t="shared" si="302"/>
        <v>46189</v>
      </c>
      <c r="O251" s="33"/>
      <c r="P251" s="33" t="str">
        <f t="shared" si="303"/>
        <v/>
      </c>
      <c r="Q251" s="33"/>
      <c r="R251" s="33" t="str">
        <f t="shared" si="304"/>
        <v/>
      </c>
      <c r="S251" s="33"/>
      <c r="T251" s="33" t="str">
        <f t="shared" si="305"/>
        <v/>
      </c>
      <c r="U251" s="33"/>
      <c r="V251" s="33" t="str">
        <f t="shared" si="306"/>
        <v/>
      </c>
      <c r="W251" s="33"/>
      <c r="X251" s="33" t="str">
        <f t="shared" si="307"/>
        <v/>
      </c>
      <c r="Y251" s="33"/>
      <c r="Z251" s="33" t="str">
        <f t="shared" si="308"/>
        <v/>
      </c>
      <c r="AA251" s="33"/>
      <c r="AB251" s="33" t="str">
        <f t="shared" si="309"/>
        <v/>
      </c>
      <c r="AC251" s="33"/>
      <c r="AD251" s="33" t="str">
        <f t="shared" si="310"/>
        <v/>
      </c>
      <c r="AE251" s="33"/>
      <c r="AF251" s="33" t="str">
        <f t="shared" si="311"/>
        <v/>
      </c>
      <c r="AG251" s="33"/>
      <c r="AH251" s="33" t="str">
        <f t="shared" si="312"/>
        <v/>
      </c>
      <c r="AI251" s="33"/>
      <c r="AJ251" s="33" t="str">
        <f t="shared" si="313"/>
        <v/>
      </c>
      <c r="AK251" s="33"/>
      <c r="AL251" s="33" t="str">
        <f t="shared" si="314"/>
        <v/>
      </c>
      <c r="AM251" s="33"/>
      <c r="AN251" s="33" t="str">
        <f t="shared" si="315"/>
        <v/>
      </c>
      <c r="AO251" s="33"/>
      <c r="AP251" s="33" t="str">
        <f t="shared" si="316"/>
        <v/>
      </c>
      <c r="AQ251" s="33"/>
      <c r="AR251" s="33" t="str">
        <f t="shared" si="317"/>
        <v/>
      </c>
      <c r="AS251" s="33"/>
      <c r="AT251" s="33" t="str">
        <f t="shared" si="318"/>
        <v/>
      </c>
      <c r="AU251" s="33"/>
      <c r="AV251" s="33" t="str">
        <f t="shared" si="319"/>
        <v/>
      </c>
      <c r="AW251" s="33"/>
      <c r="AX251" s="33" t="str">
        <f t="shared" si="320"/>
        <v/>
      </c>
      <c r="AY251" s="33"/>
      <c r="AZ251" s="33" t="str">
        <f t="shared" si="321"/>
        <v/>
      </c>
      <c r="BA251" s="33"/>
      <c r="BB251" s="33" t="str">
        <f t="shared" si="322"/>
        <v/>
      </c>
      <c r="BC251" s="33"/>
      <c r="BD251" s="33" t="str">
        <f t="shared" si="323"/>
        <v/>
      </c>
      <c r="BE251" s="33"/>
      <c r="BF251" s="33" t="str">
        <f t="shared" si="324"/>
        <v/>
      </c>
      <c r="BG251" s="33"/>
      <c r="BH251" s="33" t="str">
        <f t="shared" si="325"/>
        <v/>
      </c>
      <c r="BI251" s="33"/>
      <c r="BJ251" s="33" t="str">
        <f t="shared" si="326"/>
        <v/>
      </c>
      <c r="BK251" s="33"/>
      <c r="BL251" s="33" t="str">
        <f t="shared" si="327"/>
        <v/>
      </c>
      <c r="BM251" s="33"/>
      <c r="BN251" s="33" t="str">
        <f t="shared" si="328"/>
        <v/>
      </c>
      <c r="BO251" s="33"/>
      <c r="BP251" s="33" t="str">
        <f t="shared" si="329"/>
        <v/>
      </c>
      <c r="BQ251" s="33"/>
      <c r="BR251" s="33" t="str">
        <f t="shared" si="330"/>
        <v/>
      </c>
      <c r="BS251" s="33"/>
      <c r="BT251" s="33" t="str">
        <f t="shared" si="331"/>
        <v/>
      </c>
      <c r="BU251" s="33"/>
      <c r="BV251" s="33" t="str">
        <f t="shared" si="332"/>
        <v/>
      </c>
      <c r="BW251" s="33"/>
      <c r="BX251" s="33" t="str">
        <f t="shared" si="333"/>
        <v/>
      </c>
      <c r="BY251" s="33"/>
      <c r="BZ251" s="33" t="str">
        <f t="shared" si="334"/>
        <v/>
      </c>
      <c r="CA251" s="33"/>
      <c r="CB251" s="34" t="str">
        <f t="shared" si="335"/>
        <v/>
      </c>
      <c r="CC251" s="38">
        <f t="shared" si="336"/>
        <v>46189</v>
      </c>
    </row>
    <row r="252" spans="2:81" x14ac:dyDescent="0.2">
      <c r="B252" s="32">
        <f t="shared" si="337"/>
        <v>20</v>
      </c>
      <c r="C252" s="33"/>
      <c r="D252" s="33" t="str">
        <f t="shared" si="297"/>
        <v/>
      </c>
      <c r="E252" s="33"/>
      <c r="F252" s="33" t="str">
        <f t="shared" si="298"/>
        <v/>
      </c>
      <c r="G252" s="33"/>
      <c r="H252" s="33" t="str">
        <f t="shared" si="299"/>
        <v/>
      </c>
      <c r="I252" s="33"/>
      <c r="J252" s="33" t="str">
        <f t="shared" si="300"/>
        <v/>
      </c>
      <c r="K252" s="33"/>
      <c r="L252" s="33" t="str">
        <f t="shared" si="301"/>
        <v/>
      </c>
      <c r="M252" s="33"/>
      <c r="N252" s="33">
        <f t="shared" si="302"/>
        <v>46189</v>
      </c>
      <c r="O252" s="33"/>
      <c r="P252" s="33" t="str">
        <f t="shared" si="303"/>
        <v/>
      </c>
      <c r="Q252" s="33"/>
      <c r="R252" s="33" t="str">
        <f t="shared" si="304"/>
        <v/>
      </c>
      <c r="S252" s="33"/>
      <c r="T252" s="33" t="str">
        <f t="shared" si="305"/>
        <v/>
      </c>
      <c r="U252" s="33"/>
      <c r="V252" s="33" t="str">
        <f t="shared" si="306"/>
        <v/>
      </c>
      <c r="W252" s="33"/>
      <c r="X252" s="33" t="str">
        <f t="shared" si="307"/>
        <v/>
      </c>
      <c r="Y252" s="33"/>
      <c r="Z252" s="33" t="str">
        <f t="shared" si="308"/>
        <v/>
      </c>
      <c r="AA252" s="33"/>
      <c r="AB252" s="33" t="str">
        <f t="shared" si="309"/>
        <v/>
      </c>
      <c r="AC252" s="33"/>
      <c r="AD252" s="33" t="str">
        <f t="shared" si="310"/>
        <v/>
      </c>
      <c r="AE252" s="33"/>
      <c r="AF252" s="33" t="str">
        <f t="shared" si="311"/>
        <v/>
      </c>
      <c r="AG252" s="33"/>
      <c r="AH252" s="33" t="str">
        <f t="shared" si="312"/>
        <v/>
      </c>
      <c r="AI252" s="33"/>
      <c r="AJ252" s="33" t="str">
        <f t="shared" si="313"/>
        <v/>
      </c>
      <c r="AK252" s="33"/>
      <c r="AL252" s="33" t="str">
        <f t="shared" si="314"/>
        <v/>
      </c>
      <c r="AM252" s="33"/>
      <c r="AN252" s="33" t="str">
        <f t="shared" si="315"/>
        <v/>
      </c>
      <c r="AO252" s="33"/>
      <c r="AP252" s="33" t="str">
        <f t="shared" si="316"/>
        <v/>
      </c>
      <c r="AQ252" s="33"/>
      <c r="AR252" s="33" t="str">
        <f t="shared" si="317"/>
        <v/>
      </c>
      <c r="AS252" s="33"/>
      <c r="AT252" s="33" t="str">
        <f t="shared" si="318"/>
        <v/>
      </c>
      <c r="AU252" s="33"/>
      <c r="AV252" s="33" t="str">
        <f t="shared" si="319"/>
        <v/>
      </c>
      <c r="AW252" s="33"/>
      <c r="AX252" s="33" t="str">
        <f t="shared" si="320"/>
        <v/>
      </c>
      <c r="AY252" s="33"/>
      <c r="AZ252" s="33" t="str">
        <f t="shared" si="321"/>
        <v/>
      </c>
      <c r="BA252" s="33"/>
      <c r="BB252" s="33" t="str">
        <f t="shared" si="322"/>
        <v/>
      </c>
      <c r="BC252" s="33"/>
      <c r="BD252" s="33" t="str">
        <f t="shared" si="323"/>
        <v/>
      </c>
      <c r="BE252" s="33"/>
      <c r="BF252" s="33" t="str">
        <f t="shared" si="324"/>
        <v/>
      </c>
      <c r="BG252" s="33"/>
      <c r="BH252" s="33" t="str">
        <f t="shared" si="325"/>
        <v/>
      </c>
      <c r="BI252" s="33"/>
      <c r="BJ252" s="33" t="str">
        <f t="shared" si="326"/>
        <v/>
      </c>
      <c r="BK252" s="33"/>
      <c r="BL252" s="33" t="str">
        <f t="shared" si="327"/>
        <v/>
      </c>
      <c r="BM252" s="33"/>
      <c r="BN252" s="33" t="str">
        <f t="shared" si="328"/>
        <v/>
      </c>
      <c r="BO252" s="33"/>
      <c r="BP252" s="33" t="str">
        <f t="shared" si="329"/>
        <v/>
      </c>
      <c r="BQ252" s="33"/>
      <c r="BR252" s="33" t="str">
        <f t="shared" si="330"/>
        <v/>
      </c>
      <c r="BS252" s="33"/>
      <c r="BT252" s="33" t="str">
        <f t="shared" si="331"/>
        <v/>
      </c>
      <c r="BU252" s="33"/>
      <c r="BV252" s="33" t="str">
        <f t="shared" si="332"/>
        <v/>
      </c>
      <c r="BW252" s="33"/>
      <c r="BX252" s="33" t="str">
        <f t="shared" si="333"/>
        <v/>
      </c>
      <c r="BY252" s="33"/>
      <c r="BZ252" s="33" t="str">
        <f t="shared" si="334"/>
        <v/>
      </c>
      <c r="CA252" s="33"/>
      <c r="CB252" s="34" t="str">
        <f t="shared" si="335"/>
        <v/>
      </c>
      <c r="CC252" s="38">
        <f t="shared" si="336"/>
        <v>46189</v>
      </c>
    </row>
    <row r="253" spans="2:81" x14ac:dyDescent="0.2">
      <c r="B253" s="32">
        <f t="shared" si="337"/>
        <v>21</v>
      </c>
      <c r="C253" s="33"/>
      <c r="D253" s="33" t="str">
        <f t="shared" si="297"/>
        <v/>
      </c>
      <c r="E253" s="33"/>
      <c r="F253" s="33" t="str">
        <f t="shared" si="298"/>
        <v/>
      </c>
      <c r="G253" s="33"/>
      <c r="H253" s="33" t="str">
        <f t="shared" si="299"/>
        <v/>
      </c>
      <c r="I253" s="33"/>
      <c r="J253" s="33" t="str">
        <f t="shared" si="300"/>
        <v/>
      </c>
      <c r="K253" s="33"/>
      <c r="L253" s="33" t="str">
        <f t="shared" si="301"/>
        <v/>
      </c>
      <c r="M253" s="33"/>
      <c r="N253" s="33" t="str">
        <f t="shared" si="302"/>
        <v/>
      </c>
      <c r="O253" s="33"/>
      <c r="P253" s="33">
        <f t="shared" si="303"/>
        <v>46190</v>
      </c>
      <c r="Q253" s="33"/>
      <c r="R253" s="33" t="str">
        <f t="shared" si="304"/>
        <v/>
      </c>
      <c r="S253" s="33"/>
      <c r="T253" s="33" t="str">
        <f t="shared" si="305"/>
        <v/>
      </c>
      <c r="U253" s="33"/>
      <c r="V253" s="33" t="str">
        <f t="shared" si="306"/>
        <v/>
      </c>
      <c r="W253" s="33"/>
      <c r="X253" s="33" t="str">
        <f t="shared" si="307"/>
        <v/>
      </c>
      <c r="Y253" s="33"/>
      <c r="Z253" s="33" t="str">
        <f t="shared" si="308"/>
        <v/>
      </c>
      <c r="AA253" s="33"/>
      <c r="AB253" s="33" t="str">
        <f t="shared" si="309"/>
        <v/>
      </c>
      <c r="AC253" s="33"/>
      <c r="AD253" s="33" t="str">
        <f t="shared" si="310"/>
        <v/>
      </c>
      <c r="AE253" s="33"/>
      <c r="AF253" s="33" t="str">
        <f t="shared" si="311"/>
        <v/>
      </c>
      <c r="AG253" s="33"/>
      <c r="AH253" s="33" t="str">
        <f t="shared" si="312"/>
        <v/>
      </c>
      <c r="AI253" s="33"/>
      <c r="AJ253" s="33" t="str">
        <f t="shared" si="313"/>
        <v/>
      </c>
      <c r="AK253" s="33"/>
      <c r="AL253" s="33" t="str">
        <f t="shared" si="314"/>
        <v/>
      </c>
      <c r="AM253" s="33"/>
      <c r="AN253" s="33" t="str">
        <f t="shared" si="315"/>
        <v/>
      </c>
      <c r="AO253" s="33"/>
      <c r="AP253" s="33" t="str">
        <f t="shared" si="316"/>
        <v/>
      </c>
      <c r="AQ253" s="33"/>
      <c r="AR253" s="33" t="str">
        <f t="shared" si="317"/>
        <v/>
      </c>
      <c r="AS253" s="33"/>
      <c r="AT253" s="33" t="str">
        <f t="shared" si="318"/>
        <v/>
      </c>
      <c r="AU253" s="33"/>
      <c r="AV253" s="33" t="str">
        <f t="shared" si="319"/>
        <v/>
      </c>
      <c r="AW253" s="33"/>
      <c r="AX253" s="33" t="str">
        <f t="shared" si="320"/>
        <v/>
      </c>
      <c r="AY253" s="33"/>
      <c r="AZ253" s="33" t="str">
        <f t="shared" si="321"/>
        <v/>
      </c>
      <c r="BA253" s="33"/>
      <c r="BB253" s="33" t="str">
        <f t="shared" si="322"/>
        <v/>
      </c>
      <c r="BC253" s="33"/>
      <c r="BD253" s="33" t="str">
        <f t="shared" si="323"/>
        <v/>
      </c>
      <c r="BE253" s="33"/>
      <c r="BF253" s="33" t="str">
        <f t="shared" si="324"/>
        <v/>
      </c>
      <c r="BG253" s="33"/>
      <c r="BH253" s="33" t="str">
        <f t="shared" si="325"/>
        <v/>
      </c>
      <c r="BI253" s="33"/>
      <c r="BJ253" s="33" t="str">
        <f t="shared" si="326"/>
        <v/>
      </c>
      <c r="BK253" s="33"/>
      <c r="BL253" s="33" t="str">
        <f t="shared" si="327"/>
        <v/>
      </c>
      <c r="BM253" s="33"/>
      <c r="BN253" s="33" t="str">
        <f t="shared" si="328"/>
        <v/>
      </c>
      <c r="BO253" s="33"/>
      <c r="BP253" s="33" t="str">
        <f t="shared" si="329"/>
        <v/>
      </c>
      <c r="BQ253" s="33"/>
      <c r="BR253" s="33" t="str">
        <f t="shared" si="330"/>
        <v/>
      </c>
      <c r="BS253" s="33"/>
      <c r="BT253" s="33" t="str">
        <f t="shared" si="331"/>
        <v/>
      </c>
      <c r="BU253" s="33"/>
      <c r="BV253" s="33" t="str">
        <f t="shared" si="332"/>
        <v/>
      </c>
      <c r="BW253" s="33"/>
      <c r="BX253" s="33" t="str">
        <f t="shared" si="333"/>
        <v/>
      </c>
      <c r="BY253" s="33"/>
      <c r="BZ253" s="33" t="str">
        <f t="shared" si="334"/>
        <v/>
      </c>
      <c r="CA253" s="33"/>
      <c r="CB253" s="34" t="str">
        <f t="shared" si="335"/>
        <v/>
      </c>
      <c r="CC253" s="38">
        <f t="shared" si="336"/>
        <v>46190</v>
      </c>
    </row>
    <row r="254" spans="2:81" x14ac:dyDescent="0.2">
      <c r="B254" s="32">
        <f t="shared" si="337"/>
        <v>22</v>
      </c>
      <c r="C254" s="33"/>
      <c r="D254" s="33" t="str">
        <f t="shared" si="297"/>
        <v/>
      </c>
      <c r="E254" s="33"/>
      <c r="F254" s="33" t="str">
        <f t="shared" si="298"/>
        <v/>
      </c>
      <c r="G254" s="33"/>
      <c r="H254" s="33" t="str">
        <f t="shared" si="299"/>
        <v/>
      </c>
      <c r="I254" s="33"/>
      <c r="J254" s="33" t="str">
        <f t="shared" si="300"/>
        <v/>
      </c>
      <c r="K254" s="33"/>
      <c r="L254" s="33" t="str">
        <f t="shared" si="301"/>
        <v/>
      </c>
      <c r="M254" s="33"/>
      <c r="N254" s="33" t="str">
        <f t="shared" si="302"/>
        <v/>
      </c>
      <c r="O254" s="33"/>
      <c r="P254" s="33">
        <f t="shared" si="303"/>
        <v>46190</v>
      </c>
      <c r="Q254" s="33"/>
      <c r="R254" s="33" t="str">
        <f t="shared" si="304"/>
        <v/>
      </c>
      <c r="S254" s="33"/>
      <c r="T254" s="33" t="str">
        <f t="shared" si="305"/>
        <v/>
      </c>
      <c r="U254" s="33"/>
      <c r="V254" s="33" t="str">
        <f t="shared" si="306"/>
        <v/>
      </c>
      <c r="W254" s="33"/>
      <c r="X254" s="33" t="str">
        <f t="shared" si="307"/>
        <v/>
      </c>
      <c r="Y254" s="33"/>
      <c r="Z254" s="33" t="str">
        <f t="shared" si="308"/>
        <v/>
      </c>
      <c r="AA254" s="33"/>
      <c r="AB254" s="33" t="str">
        <f t="shared" si="309"/>
        <v/>
      </c>
      <c r="AC254" s="33"/>
      <c r="AD254" s="33" t="str">
        <f t="shared" si="310"/>
        <v/>
      </c>
      <c r="AE254" s="33"/>
      <c r="AF254" s="33" t="str">
        <f t="shared" si="311"/>
        <v/>
      </c>
      <c r="AG254" s="33"/>
      <c r="AH254" s="33" t="str">
        <f t="shared" si="312"/>
        <v/>
      </c>
      <c r="AI254" s="33"/>
      <c r="AJ254" s="33" t="str">
        <f t="shared" si="313"/>
        <v/>
      </c>
      <c r="AK254" s="33"/>
      <c r="AL254" s="33" t="str">
        <f t="shared" si="314"/>
        <v/>
      </c>
      <c r="AM254" s="33"/>
      <c r="AN254" s="33" t="str">
        <f t="shared" si="315"/>
        <v/>
      </c>
      <c r="AO254" s="33"/>
      <c r="AP254" s="33" t="str">
        <f t="shared" si="316"/>
        <v/>
      </c>
      <c r="AQ254" s="33"/>
      <c r="AR254" s="33" t="str">
        <f t="shared" si="317"/>
        <v/>
      </c>
      <c r="AS254" s="33"/>
      <c r="AT254" s="33" t="str">
        <f t="shared" si="318"/>
        <v/>
      </c>
      <c r="AU254" s="33"/>
      <c r="AV254" s="33" t="str">
        <f t="shared" si="319"/>
        <v/>
      </c>
      <c r="AW254" s="33"/>
      <c r="AX254" s="33" t="str">
        <f t="shared" si="320"/>
        <v/>
      </c>
      <c r="AY254" s="33"/>
      <c r="AZ254" s="33" t="str">
        <f t="shared" si="321"/>
        <v/>
      </c>
      <c r="BA254" s="33"/>
      <c r="BB254" s="33" t="str">
        <f t="shared" si="322"/>
        <v/>
      </c>
      <c r="BC254" s="33"/>
      <c r="BD254" s="33" t="str">
        <f t="shared" si="323"/>
        <v/>
      </c>
      <c r="BE254" s="33"/>
      <c r="BF254" s="33" t="str">
        <f t="shared" si="324"/>
        <v/>
      </c>
      <c r="BG254" s="33"/>
      <c r="BH254" s="33" t="str">
        <f t="shared" si="325"/>
        <v/>
      </c>
      <c r="BI254" s="33"/>
      <c r="BJ254" s="33" t="str">
        <f t="shared" si="326"/>
        <v/>
      </c>
      <c r="BK254" s="33"/>
      <c r="BL254" s="33" t="str">
        <f t="shared" si="327"/>
        <v/>
      </c>
      <c r="BM254" s="33"/>
      <c r="BN254" s="33" t="str">
        <f t="shared" si="328"/>
        <v/>
      </c>
      <c r="BO254" s="33"/>
      <c r="BP254" s="33" t="str">
        <f t="shared" si="329"/>
        <v/>
      </c>
      <c r="BQ254" s="33"/>
      <c r="BR254" s="33" t="str">
        <f t="shared" si="330"/>
        <v/>
      </c>
      <c r="BS254" s="33"/>
      <c r="BT254" s="33" t="str">
        <f t="shared" si="331"/>
        <v/>
      </c>
      <c r="BU254" s="33"/>
      <c r="BV254" s="33" t="str">
        <f t="shared" si="332"/>
        <v/>
      </c>
      <c r="BW254" s="33"/>
      <c r="BX254" s="33" t="str">
        <f t="shared" si="333"/>
        <v/>
      </c>
      <c r="BY254" s="33"/>
      <c r="BZ254" s="33" t="str">
        <f t="shared" si="334"/>
        <v/>
      </c>
      <c r="CA254" s="33"/>
      <c r="CB254" s="34" t="str">
        <f t="shared" si="335"/>
        <v/>
      </c>
      <c r="CC254" s="38">
        <f t="shared" si="336"/>
        <v>46190</v>
      </c>
    </row>
    <row r="255" spans="2:81" x14ac:dyDescent="0.2">
      <c r="B255" s="32">
        <f t="shared" si="337"/>
        <v>23</v>
      </c>
      <c r="C255" s="33"/>
      <c r="D255" s="33" t="str">
        <f t="shared" si="297"/>
        <v/>
      </c>
      <c r="E255" s="33"/>
      <c r="F255" s="33" t="str">
        <f t="shared" si="298"/>
        <v/>
      </c>
      <c r="G255" s="33"/>
      <c r="H255" s="33" t="str">
        <f t="shared" si="299"/>
        <v/>
      </c>
      <c r="I255" s="33"/>
      <c r="J255" s="33" t="str">
        <f t="shared" si="300"/>
        <v/>
      </c>
      <c r="K255" s="33"/>
      <c r="L255" s="33" t="str">
        <f t="shared" si="301"/>
        <v/>
      </c>
      <c r="M255" s="33"/>
      <c r="N255" s="33" t="str">
        <f t="shared" si="302"/>
        <v/>
      </c>
      <c r="O255" s="33"/>
      <c r="P255" s="33">
        <f t="shared" si="303"/>
        <v>46190</v>
      </c>
      <c r="Q255" s="33"/>
      <c r="R255" s="33" t="str">
        <f t="shared" si="304"/>
        <v/>
      </c>
      <c r="S255" s="33"/>
      <c r="T255" s="33" t="str">
        <f t="shared" si="305"/>
        <v/>
      </c>
      <c r="U255" s="33"/>
      <c r="V255" s="33" t="str">
        <f t="shared" si="306"/>
        <v/>
      </c>
      <c r="W255" s="33"/>
      <c r="X255" s="33" t="str">
        <f t="shared" si="307"/>
        <v/>
      </c>
      <c r="Y255" s="33"/>
      <c r="Z255" s="33" t="str">
        <f t="shared" si="308"/>
        <v/>
      </c>
      <c r="AA255" s="33"/>
      <c r="AB255" s="33" t="str">
        <f t="shared" si="309"/>
        <v/>
      </c>
      <c r="AC255" s="33"/>
      <c r="AD255" s="33" t="str">
        <f t="shared" si="310"/>
        <v/>
      </c>
      <c r="AE255" s="33"/>
      <c r="AF255" s="33" t="str">
        <f t="shared" si="311"/>
        <v/>
      </c>
      <c r="AG255" s="33"/>
      <c r="AH255" s="33" t="str">
        <f t="shared" si="312"/>
        <v/>
      </c>
      <c r="AI255" s="33"/>
      <c r="AJ255" s="33" t="str">
        <f t="shared" si="313"/>
        <v/>
      </c>
      <c r="AK255" s="33"/>
      <c r="AL255" s="33" t="str">
        <f t="shared" si="314"/>
        <v/>
      </c>
      <c r="AM255" s="33"/>
      <c r="AN255" s="33" t="str">
        <f t="shared" si="315"/>
        <v/>
      </c>
      <c r="AO255" s="33"/>
      <c r="AP255" s="33" t="str">
        <f t="shared" si="316"/>
        <v/>
      </c>
      <c r="AQ255" s="33"/>
      <c r="AR255" s="33" t="str">
        <f t="shared" si="317"/>
        <v/>
      </c>
      <c r="AS255" s="33"/>
      <c r="AT255" s="33" t="str">
        <f t="shared" si="318"/>
        <v/>
      </c>
      <c r="AU255" s="33"/>
      <c r="AV255" s="33" t="str">
        <f t="shared" si="319"/>
        <v/>
      </c>
      <c r="AW255" s="33"/>
      <c r="AX255" s="33" t="str">
        <f t="shared" si="320"/>
        <v/>
      </c>
      <c r="AY255" s="33"/>
      <c r="AZ255" s="33" t="str">
        <f t="shared" si="321"/>
        <v/>
      </c>
      <c r="BA255" s="33"/>
      <c r="BB255" s="33" t="str">
        <f t="shared" si="322"/>
        <v/>
      </c>
      <c r="BC255" s="33"/>
      <c r="BD255" s="33" t="str">
        <f t="shared" si="323"/>
        <v/>
      </c>
      <c r="BE255" s="33"/>
      <c r="BF255" s="33" t="str">
        <f t="shared" si="324"/>
        <v/>
      </c>
      <c r="BG255" s="33"/>
      <c r="BH255" s="33" t="str">
        <f t="shared" si="325"/>
        <v/>
      </c>
      <c r="BI255" s="33"/>
      <c r="BJ255" s="33" t="str">
        <f t="shared" si="326"/>
        <v/>
      </c>
      <c r="BK255" s="33"/>
      <c r="BL255" s="33" t="str">
        <f t="shared" si="327"/>
        <v/>
      </c>
      <c r="BM255" s="33"/>
      <c r="BN255" s="33" t="str">
        <f t="shared" si="328"/>
        <v/>
      </c>
      <c r="BO255" s="33"/>
      <c r="BP255" s="33" t="str">
        <f t="shared" si="329"/>
        <v/>
      </c>
      <c r="BQ255" s="33"/>
      <c r="BR255" s="33" t="str">
        <f t="shared" si="330"/>
        <v/>
      </c>
      <c r="BS255" s="33"/>
      <c r="BT255" s="33" t="str">
        <f t="shared" si="331"/>
        <v/>
      </c>
      <c r="BU255" s="33"/>
      <c r="BV255" s="33" t="str">
        <f t="shared" si="332"/>
        <v/>
      </c>
      <c r="BW255" s="33"/>
      <c r="BX255" s="33" t="str">
        <f t="shared" si="333"/>
        <v/>
      </c>
      <c r="BY255" s="33"/>
      <c r="BZ255" s="33" t="str">
        <f t="shared" si="334"/>
        <v/>
      </c>
      <c r="CA255" s="33"/>
      <c r="CB255" s="34" t="str">
        <f t="shared" si="335"/>
        <v/>
      </c>
      <c r="CC255" s="38">
        <f t="shared" si="336"/>
        <v>46190</v>
      </c>
    </row>
    <row r="256" spans="2:81" x14ac:dyDescent="0.2">
      <c r="B256" s="32">
        <f t="shared" si="337"/>
        <v>24</v>
      </c>
      <c r="C256" s="33"/>
      <c r="D256" s="33" t="str">
        <f t="shared" si="297"/>
        <v/>
      </c>
      <c r="E256" s="33"/>
      <c r="F256" s="33" t="str">
        <f t="shared" si="298"/>
        <v/>
      </c>
      <c r="G256" s="33"/>
      <c r="H256" s="33" t="str">
        <f t="shared" si="299"/>
        <v/>
      </c>
      <c r="I256" s="33"/>
      <c r="J256" s="33" t="str">
        <f t="shared" si="300"/>
        <v/>
      </c>
      <c r="K256" s="33"/>
      <c r="L256" s="33" t="str">
        <f t="shared" si="301"/>
        <v/>
      </c>
      <c r="M256" s="33"/>
      <c r="N256" s="33" t="str">
        <f t="shared" si="302"/>
        <v/>
      </c>
      <c r="O256" s="33"/>
      <c r="P256" s="33">
        <f t="shared" si="303"/>
        <v>46190</v>
      </c>
      <c r="Q256" s="33"/>
      <c r="R256" s="33" t="str">
        <f t="shared" si="304"/>
        <v/>
      </c>
      <c r="S256" s="33"/>
      <c r="T256" s="33" t="str">
        <f t="shared" si="305"/>
        <v/>
      </c>
      <c r="U256" s="33"/>
      <c r="V256" s="33" t="str">
        <f t="shared" si="306"/>
        <v/>
      </c>
      <c r="W256" s="33"/>
      <c r="X256" s="33" t="str">
        <f t="shared" si="307"/>
        <v/>
      </c>
      <c r="Y256" s="33"/>
      <c r="Z256" s="33" t="str">
        <f t="shared" si="308"/>
        <v/>
      </c>
      <c r="AA256" s="33"/>
      <c r="AB256" s="33" t="str">
        <f t="shared" si="309"/>
        <v/>
      </c>
      <c r="AC256" s="33"/>
      <c r="AD256" s="33" t="str">
        <f t="shared" si="310"/>
        <v/>
      </c>
      <c r="AE256" s="33"/>
      <c r="AF256" s="33" t="str">
        <f t="shared" si="311"/>
        <v/>
      </c>
      <c r="AG256" s="33"/>
      <c r="AH256" s="33" t="str">
        <f t="shared" si="312"/>
        <v/>
      </c>
      <c r="AI256" s="33"/>
      <c r="AJ256" s="33" t="str">
        <f t="shared" si="313"/>
        <v/>
      </c>
      <c r="AK256" s="33"/>
      <c r="AL256" s="33" t="str">
        <f t="shared" si="314"/>
        <v/>
      </c>
      <c r="AM256" s="33"/>
      <c r="AN256" s="33" t="str">
        <f t="shared" si="315"/>
        <v/>
      </c>
      <c r="AO256" s="33"/>
      <c r="AP256" s="33" t="str">
        <f t="shared" si="316"/>
        <v/>
      </c>
      <c r="AQ256" s="33"/>
      <c r="AR256" s="33" t="str">
        <f t="shared" si="317"/>
        <v/>
      </c>
      <c r="AS256" s="33"/>
      <c r="AT256" s="33" t="str">
        <f t="shared" si="318"/>
        <v/>
      </c>
      <c r="AU256" s="33"/>
      <c r="AV256" s="33" t="str">
        <f t="shared" si="319"/>
        <v/>
      </c>
      <c r="AW256" s="33"/>
      <c r="AX256" s="33" t="str">
        <f t="shared" si="320"/>
        <v/>
      </c>
      <c r="AY256" s="33"/>
      <c r="AZ256" s="33" t="str">
        <f t="shared" si="321"/>
        <v/>
      </c>
      <c r="BA256" s="33"/>
      <c r="BB256" s="33" t="str">
        <f t="shared" si="322"/>
        <v/>
      </c>
      <c r="BC256" s="33"/>
      <c r="BD256" s="33" t="str">
        <f t="shared" si="323"/>
        <v/>
      </c>
      <c r="BE256" s="33"/>
      <c r="BF256" s="33" t="str">
        <f t="shared" si="324"/>
        <v/>
      </c>
      <c r="BG256" s="33"/>
      <c r="BH256" s="33" t="str">
        <f t="shared" si="325"/>
        <v/>
      </c>
      <c r="BI256" s="33"/>
      <c r="BJ256" s="33" t="str">
        <f t="shared" si="326"/>
        <v/>
      </c>
      <c r="BK256" s="33"/>
      <c r="BL256" s="33" t="str">
        <f t="shared" si="327"/>
        <v/>
      </c>
      <c r="BM256" s="33"/>
      <c r="BN256" s="33" t="str">
        <f t="shared" si="328"/>
        <v/>
      </c>
      <c r="BO256" s="33"/>
      <c r="BP256" s="33" t="str">
        <f t="shared" si="329"/>
        <v/>
      </c>
      <c r="BQ256" s="33"/>
      <c r="BR256" s="33" t="str">
        <f t="shared" si="330"/>
        <v/>
      </c>
      <c r="BS256" s="33"/>
      <c r="BT256" s="33" t="str">
        <f t="shared" si="331"/>
        <v/>
      </c>
      <c r="BU256" s="33"/>
      <c r="BV256" s="33" t="str">
        <f t="shared" si="332"/>
        <v/>
      </c>
      <c r="BW256" s="33"/>
      <c r="BX256" s="33" t="str">
        <f t="shared" si="333"/>
        <v/>
      </c>
      <c r="BY256" s="33"/>
      <c r="BZ256" s="33" t="str">
        <f t="shared" si="334"/>
        <v/>
      </c>
      <c r="CA256" s="33"/>
      <c r="CB256" s="34" t="str">
        <f t="shared" si="335"/>
        <v/>
      </c>
      <c r="CC256" s="38">
        <f t="shared" si="336"/>
        <v>46190</v>
      </c>
    </row>
    <row r="257" spans="2:81" x14ac:dyDescent="0.2">
      <c r="B257" s="32">
        <f t="shared" si="337"/>
        <v>25</v>
      </c>
      <c r="C257" s="33"/>
      <c r="D257" s="33" t="str">
        <f t="shared" si="297"/>
        <v/>
      </c>
      <c r="E257" s="33"/>
      <c r="F257" s="33" t="str">
        <f t="shared" si="298"/>
        <v/>
      </c>
      <c r="G257" s="33"/>
      <c r="H257" s="33" t="str">
        <f t="shared" si="299"/>
        <v/>
      </c>
      <c r="I257" s="33"/>
      <c r="J257" s="33" t="str">
        <f t="shared" si="300"/>
        <v/>
      </c>
      <c r="K257" s="33"/>
      <c r="L257" s="33" t="str">
        <f t="shared" si="301"/>
        <v/>
      </c>
      <c r="M257" s="33"/>
      <c r="N257" s="33" t="str">
        <f t="shared" si="302"/>
        <v/>
      </c>
      <c r="O257" s="33"/>
      <c r="P257" s="33" t="str">
        <f t="shared" si="303"/>
        <v/>
      </c>
      <c r="Q257" s="33"/>
      <c r="R257" s="33">
        <f t="shared" si="304"/>
        <v>46191</v>
      </c>
      <c r="S257" s="33"/>
      <c r="T257" s="33" t="str">
        <f t="shared" si="305"/>
        <v/>
      </c>
      <c r="U257" s="33"/>
      <c r="V257" s="33" t="str">
        <f t="shared" si="306"/>
        <v/>
      </c>
      <c r="W257" s="33"/>
      <c r="X257" s="33" t="str">
        <f t="shared" si="307"/>
        <v/>
      </c>
      <c r="Y257" s="33"/>
      <c r="Z257" s="33" t="str">
        <f t="shared" si="308"/>
        <v/>
      </c>
      <c r="AA257" s="33"/>
      <c r="AB257" s="33" t="str">
        <f t="shared" si="309"/>
        <v/>
      </c>
      <c r="AC257" s="33"/>
      <c r="AD257" s="33" t="str">
        <f t="shared" si="310"/>
        <v/>
      </c>
      <c r="AE257" s="33"/>
      <c r="AF257" s="33" t="str">
        <f t="shared" si="311"/>
        <v/>
      </c>
      <c r="AG257" s="33"/>
      <c r="AH257" s="33" t="str">
        <f t="shared" si="312"/>
        <v/>
      </c>
      <c r="AI257" s="33"/>
      <c r="AJ257" s="33" t="str">
        <f t="shared" si="313"/>
        <v/>
      </c>
      <c r="AK257" s="33"/>
      <c r="AL257" s="33" t="str">
        <f t="shared" si="314"/>
        <v/>
      </c>
      <c r="AM257" s="33"/>
      <c r="AN257" s="33" t="str">
        <f t="shared" si="315"/>
        <v/>
      </c>
      <c r="AO257" s="33"/>
      <c r="AP257" s="33" t="str">
        <f t="shared" si="316"/>
        <v/>
      </c>
      <c r="AQ257" s="33"/>
      <c r="AR257" s="33" t="str">
        <f t="shared" si="317"/>
        <v/>
      </c>
      <c r="AS257" s="33"/>
      <c r="AT257" s="33" t="str">
        <f t="shared" si="318"/>
        <v/>
      </c>
      <c r="AU257" s="33"/>
      <c r="AV257" s="33" t="str">
        <f t="shared" si="319"/>
        <v/>
      </c>
      <c r="AW257" s="33"/>
      <c r="AX257" s="33" t="str">
        <f t="shared" si="320"/>
        <v/>
      </c>
      <c r="AY257" s="33"/>
      <c r="AZ257" s="33" t="str">
        <f t="shared" si="321"/>
        <v/>
      </c>
      <c r="BA257" s="33"/>
      <c r="BB257" s="33" t="str">
        <f t="shared" si="322"/>
        <v/>
      </c>
      <c r="BC257" s="33"/>
      <c r="BD257" s="33" t="str">
        <f t="shared" si="323"/>
        <v/>
      </c>
      <c r="BE257" s="33"/>
      <c r="BF257" s="33" t="str">
        <f t="shared" si="324"/>
        <v/>
      </c>
      <c r="BG257" s="33"/>
      <c r="BH257" s="33" t="str">
        <f t="shared" si="325"/>
        <v/>
      </c>
      <c r="BI257" s="33"/>
      <c r="BJ257" s="33" t="str">
        <f t="shared" si="326"/>
        <v/>
      </c>
      <c r="BK257" s="33"/>
      <c r="BL257" s="33" t="str">
        <f t="shared" si="327"/>
        <v/>
      </c>
      <c r="BM257" s="33"/>
      <c r="BN257" s="33" t="str">
        <f t="shared" si="328"/>
        <v/>
      </c>
      <c r="BO257" s="33"/>
      <c r="BP257" s="33" t="str">
        <f t="shared" si="329"/>
        <v/>
      </c>
      <c r="BQ257" s="33"/>
      <c r="BR257" s="33" t="str">
        <f t="shared" si="330"/>
        <v/>
      </c>
      <c r="BS257" s="33"/>
      <c r="BT257" s="33" t="str">
        <f t="shared" si="331"/>
        <v/>
      </c>
      <c r="BU257" s="33"/>
      <c r="BV257" s="33" t="str">
        <f t="shared" si="332"/>
        <v/>
      </c>
      <c r="BW257" s="33"/>
      <c r="BX257" s="33" t="str">
        <f t="shared" si="333"/>
        <v/>
      </c>
      <c r="BY257" s="33"/>
      <c r="BZ257" s="33" t="str">
        <f t="shared" si="334"/>
        <v/>
      </c>
      <c r="CA257" s="33"/>
      <c r="CB257" s="34" t="str">
        <f t="shared" si="335"/>
        <v/>
      </c>
      <c r="CC257" s="38">
        <f t="shared" si="336"/>
        <v>46191</v>
      </c>
    </row>
    <row r="258" spans="2:81" x14ac:dyDescent="0.2">
      <c r="B258" s="32">
        <f t="shared" si="337"/>
        <v>26</v>
      </c>
      <c r="C258" s="33"/>
      <c r="D258" s="33" t="str">
        <f t="shared" si="297"/>
        <v/>
      </c>
      <c r="E258" s="33"/>
      <c r="F258" s="33" t="str">
        <f t="shared" si="298"/>
        <v/>
      </c>
      <c r="G258" s="33"/>
      <c r="H258" s="33" t="str">
        <f t="shared" si="299"/>
        <v/>
      </c>
      <c r="I258" s="33"/>
      <c r="J258" s="33" t="str">
        <f t="shared" si="300"/>
        <v/>
      </c>
      <c r="K258" s="33"/>
      <c r="L258" s="33" t="str">
        <f t="shared" si="301"/>
        <v/>
      </c>
      <c r="M258" s="33"/>
      <c r="N258" s="33" t="str">
        <f t="shared" si="302"/>
        <v/>
      </c>
      <c r="O258" s="33"/>
      <c r="P258" s="33" t="str">
        <f t="shared" si="303"/>
        <v/>
      </c>
      <c r="Q258" s="33"/>
      <c r="R258" s="33">
        <f t="shared" si="304"/>
        <v>46191</v>
      </c>
      <c r="S258" s="33"/>
      <c r="T258" s="33" t="str">
        <f t="shared" si="305"/>
        <v/>
      </c>
      <c r="U258" s="33"/>
      <c r="V258" s="33" t="str">
        <f t="shared" si="306"/>
        <v/>
      </c>
      <c r="W258" s="33"/>
      <c r="X258" s="33" t="str">
        <f t="shared" si="307"/>
        <v/>
      </c>
      <c r="Y258" s="33"/>
      <c r="Z258" s="33" t="str">
        <f t="shared" si="308"/>
        <v/>
      </c>
      <c r="AA258" s="33"/>
      <c r="AB258" s="33" t="str">
        <f t="shared" si="309"/>
        <v/>
      </c>
      <c r="AC258" s="33"/>
      <c r="AD258" s="33" t="str">
        <f t="shared" si="310"/>
        <v/>
      </c>
      <c r="AE258" s="33"/>
      <c r="AF258" s="33" t="str">
        <f t="shared" si="311"/>
        <v/>
      </c>
      <c r="AG258" s="33"/>
      <c r="AH258" s="33" t="str">
        <f t="shared" si="312"/>
        <v/>
      </c>
      <c r="AI258" s="33"/>
      <c r="AJ258" s="33" t="str">
        <f t="shared" si="313"/>
        <v/>
      </c>
      <c r="AK258" s="33"/>
      <c r="AL258" s="33" t="str">
        <f t="shared" si="314"/>
        <v/>
      </c>
      <c r="AM258" s="33"/>
      <c r="AN258" s="33" t="str">
        <f t="shared" si="315"/>
        <v/>
      </c>
      <c r="AO258" s="33"/>
      <c r="AP258" s="33" t="str">
        <f t="shared" si="316"/>
        <v/>
      </c>
      <c r="AQ258" s="33"/>
      <c r="AR258" s="33" t="str">
        <f t="shared" si="317"/>
        <v/>
      </c>
      <c r="AS258" s="33"/>
      <c r="AT258" s="33" t="str">
        <f t="shared" si="318"/>
        <v/>
      </c>
      <c r="AU258" s="33"/>
      <c r="AV258" s="33" t="str">
        <f t="shared" si="319"/>
        <v/>
      </c>
      <c r="AW258" s="33"/>
      <c r="AX258" s="33" t="str">
        <f t="shared" si="320"/>
        <v/>
      </c>
      <c r="AY258" s="33"/>
      <c r="AZ258" s="33" t="str">
        <f t="shared" si="321"/>
        <v/>
      </c>
      <c r="BA258" s="33"/>
      <c r="BB258" s="33" t="str">
        <f t="shared" si="322"/>
        <v/>
      </c>
      <c r="BC258" s="33"/>
      <c r="BD258" s="33" t="str">
        <f t="shared" si="323"/>
        <v/>
      </c>
      <c r="BE258" s="33"/>
      <c r="BF258" s="33" t="str">
        <f t="shared" si="324"/>
        <v/>
      </c>
      <c r="BG258" s="33"/>
      <c r="BH258" s="33" t="str">
        <f t="shared" si="325"/>
        <v/>
      </c>
      <c r="BI258" s="33"/>
      <c r="BJ258" s="33" t="str">
        <f t="shared" si="326"/>
        <v/>
      </c>
      <c r="BK258" s="33"/>
      <c r="BL258" s="33" t="str">
        <f t="shared" si="327"/>
        <v/>
      </c>
      <c r="BM258" s="33"/>
      <c r="BN258" s="33" t="str">
        <f t="shared" si="328"/>
        <v/>
      </c>
      <c r="BO258" s="33"/>
      <c r="BP258" s="33" t="str">
        <f t="shared" si="329"/>
        <v/>
      </c>
      <c r="BQ258" s="33"/>
      <c r="BR258" s="33" t="str">
        <f t="shared" si="330"/>
        <v/>
      </c>
      <c r="BS258" s="33"/>
      <c r="BT258" s="33" t="str">
        <f t="shared" si="331"/>
        <v/>
      </c>
      <c r="BU258" s="33"/>
      <c r="BV258" s="33" t="str">
        <f t="shared" si="332"/>
        <v/>
      </c>
      <c r="BW258" s="33"/>
      <c r="BX258" s="33" t="str">
        <f t="shared" si="333"/>
        <v/>
      </c>
      <c r="BY258" s="33"/>
      <c r="BZ258" s="33" t="str">
        <f t="shared" si="334"/>
        <v/>
      </c>
      <c r="CA258" s="33"/>
      <c r="CB258" s="34" t="str">
        <f t="shared" si="335"/>
        <v/>
      </c>
      <c r="CC258" s="38">
        <f t="shared" si="336"/>
        <v>46191</v>
      </c>
    </row>
    <row r="259" spans="2:81" x14ac:dyDescent="0.2">
      <c r="B259" s="32">
        <f t="shared" si="337"/>
        <v>27</v>
      </c>
      <c r="C259" s="33"/>
      <c r="D259" s="33" t="str">
        <f t="shared" si="297"/>
        <v/>
      </c>
      <c r="E259" s="33"/>
      <c r="F259" s="33" t="str">
        <f t="shared" si="298"/>
        <v/>
      </c>
      <c r="G259" s="33"/>
      <c r="H259" s="33" t="str">
        <f t="shared" si="299"/>
        <v/>
      </c>
      <c r="I259" s="33"/>
      <c r="J259" s="33" t="str">
        <f t="shared" si="300"/>
        <v/>
      </c>
      <c r="K259" s="33"/>
      <c r="L259" s="33" t="str">
        <f t="shared" si="301"/>
        <v/>
      </c>
      <c r="M259" s="33"/>
      <c r="N259" s="33" t="str">
        <f t="shared" si="302"/>
        <v/>
      </c>
      <c r="O259" s="33"/>
      <c r="P259" s="33" t="str">
        <f t="shared" si="303"/>
        <v/>
      </c>
      <c r="Q259" s="33"/>
      <c r="R259" s="33">
        <f t="shared" si="304"/>
        <v>46191</v>
      </c>
      <c r="S259" s="33"/>
      <c r="T259" s="33" t="str">
        <f t="shared" si="305"/>
        <v/>
      </c>
      <c r="U259" s="33"/>
      <c r="V259" s="33" t="str">
        <f t="shared" si="306"/>
        <v/>
      </c>
      <c r="W259" s="33"/>
      <c r="X259" s="33" t="str">
        <f t="shared" si="307"/>
        <v/>
      </c>
      <c r="Y259" s="33"/>
      <c r="Z259" s="33" t="str">
        <f t="shared" si="308"/>
        <v/>
      </c>
      <c r="AA259" s="33"/>
      <c r="AB259" s="33" t="str">
        <f t="shared" si="309"/>
        <v/>
      </c>
      <c r="AC259" s="33"/>
      <c r="AD259" s="33" t="str">
        <f t="shared" si="310"/>
        <v/>
      </c>
      <c r="AE259" s="33"/>
      <c r="AF259" s="33" t="str">
        <f t="shared" si="311"/>
        <v/>
      </c>
      <c r="AG259" s="33"/>
      <c r="AH259" s="33" t="str">
        <f t="shared" si="312"/>
        <v/>
      </c>
      <c r="AI259" s="33"/>
      <c r="AJ259" s="33" t="str">
        <f t="shared" si="313"/>
        <v/>
      </c>
      <c r="AK259" s="33"/>
      <c r="AL259" s="33" t="str">
        <f t="shared" si="314"/>
        <v/>
      </c>
      <c r="AM259" s="33"/>
      <c r="AN259" s="33" t="str">
        <f t="shared" si="315"/>
        <v/>
      </c>
      <c r="AO259" s="33"/>
      <c r="AP259" s="33" t="str">
        <f t="shared" si="316"/>
        <v/>
      </c>
      <c r="AQ259" s="33"/>
      <c r="AR259" s="33" t="str">
        <f t="shared" si="317"/>
        <v/>
      </c>
      <c r="AS259" s="33"/>
      <c r="AT259" s="33" t="str">
        <f t="shared" si="318"/>
        <v/>
      </c>
      <c r="AU259" s="33"/>
      <c r="AV259" s="33" t="str">
        <f t="shared" si="319"/>
        <v/>
      </c>
      <c r="AW259" s="33"/>
      <c r="AX259" s="33" t="str">
        <f t="shared" si="320"/>
        <v/>
      </c>
      <c r="AY259" s="33"/>
      <c r="AZ259" s="33" t="str">
        <f t="shared" si="321"/>
        <v/>
      </c>
      <c r="BA259" s="33"/>
      <c r="BB259" s="33" t="str">
        <f t="shared" si="322"/>
        <v/>
      </c>
      <c r="BC259" s="33"/>
      <c r="BD259" s="33" t="str">
        <f t="shared" si="323"/>
        <v/>
      </c>
      <c r="BE259" s="33"/>
      <c r="BF259" s="33" t="str">
        <f t="shared" si="324"/>
        <v/>
      </c>
      <c r="BG259" s="33"/>
      <c r="BH259" s="33" t="str">
        <f t="shared" si="325"/>
        <v/>
      </c>
      <c r="BI259" s="33"/>
      <c r="BJ259" s="33" t="str">
        <f t="shared" si="326"/>
        <v/>
      </c>
      <c r="BK259" s="33"/>
      <c r="BL259" s="33" t="str">
        <f t="shared" si="327"/>
        <v/>
      </c>
      <c r="BM259" s="33"/>
      <c r="BN259" s="33" t="str">
        <f t="shared" si="328"/>
        <v/>
      </c>
      <c r="BO259" s="33"/>
      <c r="BP259" s="33" t="str">
        <f t="shared" si="329"/>
        <v/>
      </c>
      <c r="BQ259" s="33"/>
      <c r="BR259" s="33" t="str">
        <f t="shared" si="330"/>
        <v/>
      </c>
      <c r="BS259" s="33"/>
      <c r="BT259" s="33" t="str">
        <f t="shared" si="331"/>
        <v/>
      </c>
      <c r="BU259" s="33"/>
      <c r="BV259" s="33" t="str">
        <f t="shared" si="332"/>
        <v/>
      </c>
      <c r="BW259" s="33"/>
      <c r="BX259" s="33" t="str">
        <f t="shared" si="333"/>
        <v/>
      </c>
      <c r="BY259" s="33"/>
      <c r="BZ259" s="33" t="str">
        <f t="shared" si="334"/>
        <v/>
      </c>
      <c r="CA259" s="33"/>
      <c r="CB259" s="34" t="str">
        <f t="shared" si="335"/>
        <v/>
      </c>
      <c r="CC259" s="38">
        <f t="shared" si="336"/>
        <v>46191</v>
      </c>
    </row>
    <row r="260" spans="2:81" x14ac:dyDescent="0.2">
      <c r="B260" s="32">
        <f t="shared" si="337"/>
        <v>28</v>
      </c>
      <c r="C260" s="33"/>
      <c r="D260" s="33" t="str">
        <f t="shared" si="297"/>
        <v/>
      </c>
      <c r="E260" s="33"/>
      <c r="F260" s="33" t="str">
        <f t="shared" si="298"/>
        <v/>
      </c>
      <c r="G260" s="33"/>
      <c r="H260" s="33" t="str">
        <f t="shared" si="299"/>
        <v/>
      </c>
      <c r="I260" s="33"/>
      <c r="J260" s="33" t="str">
        <f t="shared" si="300"/>
        <v/>
      </c>
      <c r="K260" s="33"/>
      <c r="L260" s="33" t="str">
        <f t="shared" si="301"/>
        <v/>
      </c>
      <c r="M260" s="33"/>
      <c r="N260" s="33" t="str">
        <f t="shared" si="302"/>
        <v/>
      </c>
      <c r="O260" s="33"/>
      <c r="P260" s="33" t="str">
        <f t="shared" si="303"/>
        <v/>
      </c>
      <c r="Q260" s="33"/>
      <c r="R260" s="33">
        <f t="shared" si="304"/>
        <v>46191</v>
      </c>
      <c r="S260" s="33"/>
      <c r="T260" s="33" t="str">
        <f t="shared" si="305"/>
        <v/>
      </c>
      <c r="U260" s="33"/>
      <c r="V260" s="33" t="str">
        <f t="shared" si="306"/>
        <v/>
      </c>
      <c r="W260" s="33"/>
      <c r="X260" s="33" t="str">
        <f t="shared" si="307"/>
        <v/>
      </c>
      <c r="Y260" s="33"/>
      <c r="Z260" s="33" t="str">
        <f t="shared" si="308"/>
        <v/>
      </c>
      <c r="AA260" s="33"/>
      <c r="AB260" s="33" t="str">
        <f t="shared" si="309"/>
        <v/>
      </c>
      <c r="AC260" s="33"/>
      <c r="AD260" s="33" t="str">
        <f t="shared" si="310"/>
        <v/>
      </c>
      <c r="AE260" s="33"/>
      <c r="AF260" s="33" t="str">
        <f t="shared" si="311"/>
        <v/>
      </c>
      <c r="AG260" s="33"/>
      <c r="AH260" s="33" t="str">
        <f t="shared" si="312"/>
        <v/>
      </c>
      <c r="AI260" s="33"/>
      <c r="AJ260" s="33" t="str">
        <f t="shared" si="313"/>
        <v/>
      </c>
      <c r="AK260" s="33"/>
      <c r="AL260" s="33" t="str">
        <f t="shared" si="314"/>
        <v/>
      </c>
      <c r="AM260" s="33"/>
      <c r="AN260" s="33" t="str">
        <f t="shared" si="315"/>
        <v/>
      </c>
      <c r="AO260" s="33"/>
      <c r="AP260" s="33" t="str">
        <f t="shared" si="316"/>
        <v/>
      </c>
      <c r="AQ260" s="33"/>
      <c r="AR260" s="33" t="str">
        <f t="shared" si="317"/>
        <v/>
      </c>
      <c r="AS260" s="33"/>
      <c r="AT260" s="33" t="str">
        <f t="shared" si="318"/>
        <v/>
      </c>
      <c r="AU260" s="33"/>
      <c r="AV260" s="33" t="str">
        <f t="shared" si="319"/>
        <v/>
      </c>
      <c r="AW260" s="33"/>
      <c r="AX260" s="33" t="str">
        <f t="shared" si="320"/>
        <v/>
      </c>
      <c r="AY260" s="33"/>
      <c r="AZ260" s="33" t="str">
        <f t="shared" si="321"/>
        <v/>
      </c>
      <c r="BA260" s="33"/>
      <c r="BB260" s="33" t="str">
        <f t="shared" si="322"/>
        <v/>
      </c>
      <c r="BC260" s="33"/>
      <c r="BD260" s="33" t="str">
        <f t="shared" si="323"/>
        <v/>
      </c>
      <c r="BE260" s="33"/>
      <c r="BF260" s="33" t="str">
        <f t="shared" si="324"/>
        <v/>
      </c>
      <c r="BG260" s="33"/>
      <c r="BH260" s="33" t="str">
        <f t="shared" si="325"/>
        <v/>
      </c>
      <c r="BI260" s="33"/>
      <c r="BJ260" s="33" t="str">
        <f t="shared" si="326"/>
        <v/>
      </c>
      <c r="BK260" s="33"/>
      <c r="BL260" s="33" t="str">
        <f t="shared" si="327"/>
        <v/>
      </c>
      <c r="BM260" s="33"/>
      <c r="BN260" s="33" t="str">
        <f t="shared" si="328"/>
        <v/>
      </c>
      <c r="BO260" s="33"/>
      <c r="BP260" s="33" t="str">
        <f t="shared" si="329"/>
        <v/>
      </c>
      <c r="BQ260" s="33"/>
      <c r="BR260" s="33" t="str">
        <f t="shared" si="330"/>
        <v/>
      </c>
      <c r="BS260" s="33"/>
      <c r="BT260" s="33" t="str">
        <f t="shared" si="331"/>
        <v/>
      </c>
      <c r="BU260" s="33"/>
      <c r="BV260" s="33" t="str">
        <f t="shared" si="332"/>
        <v/>
      </c>
      <c r="BW260" s="33"/>
      <c r="BX260" s="33" t="str">
        <f t="shared" si="333"/>
        <v/>
      </c>
      <c r="BY260" s="33"/>
      <c r="BZ260" s="33" t="str">
        <f t="shared" si="334"/>
        <v/>
      </c>
      <c r="CA260" s="33"/>
      <c r="CB260" s="34" t="str">
        <f t="shared" si="335"/>
        <v/>
      </c>
      <c r="CC260" s="38">
        <f t="shared" si="336"/>
        <v>46191</v>
      </c>
    </row>
    <row r="261" spans="2:81" x14ac:dyDescent="0.2">
      <c r="B261" s="32">
        <f t="shared" si="337"/>
        <v>29</v>
      </c>
      <c r="C261" s="33"/>
      <c r="D261" s="33" t="str">
        <f t="shared" si="297"/>
        <v/>
      </c>
      <c r="E261" s="33"/>
      <c r="F261" s="33" t="str">
        <f t="shared" si="298"/>
        <v/>
      </c>
      <c r="G261" s="33"/>
      <c r="H261" s="33" t="str">
        <f t="shared" si="299"/>
        <v/>
      </c>
      <c r="I261" s="33"/>
      <c r="J261" s="33" t="str">
        <f t="shared" si="300"/>
        <v/>
      </c>
      <c r="K261" s="33"/>
      <c r="L261" s="33" t="str">
        <f t="shared" si="301"/>
        <v/>
      </c>
      <c r="M261" s="33"/>
      <c r="N261" s="33" t="str">
        <f t="shared" si="302"/>
        <v/>
      </c>
      <c r="O261" s="33"/>
      <c r="P261" s="33" t="str">
        <f t="shared" si="303"/>
        <v/>
      </c>
      <c r="Q261" s="33"/>
      <c r="R261" s="33" t="str">
        <f t="shared" si="304"/>
        <v/>
      </c>
      <c r="S261" s="33"/>
      <c r="T261" s="33">
        <f t="shared" si="305"/>
        <v>46192</v>
      </c>
      <c r="U261" s="33"/>
      <c r="V261" s="33" t="str">
        <f t="shared" si="306"/>
        <v/>
      </c>
      <c r="W261" s="33"/>
      <c r="X261" s="33" t="str">
        <f t="shared" si="307"/>
        <v/>
      </c>
      <c r="Y261" s="33"/>
      <c r="Z261" s="33" t="str">
        <f t="shared" si="308"/>
        <v/>
      </c>
      <c r="AA261" s="33"/>
      <c r="AB261" s="33" t="str">
        <f t="shared" si="309"/>
        <v/>
      </c>
      <c r="AC261" s="33"/>
      <c r="AD261" s="33" t="str">
        <f t="shared" si="310"/>
        <v/>
      </c>
      <c r="AE261" s="33"/>
      <c r="AF261" s="33" t="str">
        <f t="shared" si="311"/>
        <v/>
      </c>
      <c r="AG261" s="33"/>
      <c r="AH261" s="33" t="str">
        <f t="shared" si="312"/>
        <v/>
      </c>
      <c r="AI261" s="33"/>
      <c r="AJ261" s="33" t="str">
        <f t="shared" si="313"/>
        <v/>
      </c>
      <c r="AK261" s="33"/>
      <c r="AL261" s="33" t="str">
        <f t="shared" si="314"/>
        <v/>
      </c>
      <c r="AM261" s="33"/>
      <c r="AN261" s="33" t="str">
        <f t="shared" si="315"/>
        <v/>
      </c>
      <c r="AO261" s="33"/>
      <c r="AP261" s="33" t="str">
        <f t="shared" si="316"/>
        <v/>
      </c>
      <c r="AQ261" s="33"/>
      <c r="AR261" s="33" t="str">
        <f t="shared" si="317"/>
        <v/>
      </c>
      <c r="AS261" s="33"/>
      <c r="AT261" s="33" t="str">
        <f t="shared" si="318"/>
        <v/>
      </c>
      <c r="AU261" s="33"/>
      <c r="AV261" s="33" t="str">
        <f t="shared" si="319"/>
        <v/>
      </c>
      <c r="AW261" s="33"/>
      <c r="AX261" s="33" t="str">
        <f t="shared" si="320"/>
        <v/>
      </c>
      <c r="AY261" s="33"/>
      <c r="AZ261" s="33" t="str">
        <f t="shared" si="321"/>
        <v/>
      </c>
      <c r="BA261" s="33"/>
      <c r="BB261" s="33" t="str">
        <f t="shared" si="322"/>
        <v/>
      </c>
      <c r="BC261" s="33"/>
      <c r="BD261" s="33" t="str">
        <f t="shared" si="323"/>
        <v/>
      </c>
      <c r="BE261" s="33"/>
      <c r="BF261" s="33" t="str">
        <f t="shared" si="324"/>
        <v/>
      </c>
      <c r="BG261" s="33"/>
      <c r="BH261" s="33" t="str">
        <f t="shared" si="325"/>
        <v/>
      </c>
      <c r="BI261" s="33"/>
      <c r="BJ261" s="33" t="str">
        <f t="shared" si="326"/>
        <v/>
      </c>
      <c r="BK261" s="33"/>
      <c r="BL261" s="33" t="str">
        <f t="shared" si="327"/>
        <v/>
      </c>
      <c r="BM261" s="33"/>
      <c r="BN261" s="33" t="str">
        <f t="shared" si="328"/>
        <v/>
      </c>
      <c r="BO261" s="33"/>
      <c r="BP261" s="33" t="str">
        <f t="shared" si="329"/>
        <v/>
      </c>
      <c r="BQ261" s="33"/>
      <c r="BR261" s="33" t="str">
        <f t="shared" si="330"/>
        <v/>
      </c>
      <c r="BS261" s="33"/>
      <c r="BT261" s="33" t="str">
        <f t="shared" si="331"/>
        <v/>
      </c>
      <c r="BU261" s="33"/>
      <c r="BV261" s="33" t="str">
        <f t="shared" si="332"/>
        <v/>
      </c>
      <c r="BW261" s="33"/>
      <c r="BX261" s="33" t="str">
        <f t="shared" si="333"/>
        <v/>
      </c>
      <c r="BY261" s="33"/>
      <c r="BZ261" s="33" t="str">
        <f t="shared" si="334"/>
        <v/>
      </c>
      <c r="CA261" s="33"/>
      <c r="CB261" s="34" t="str">
        <f t="shared" si="335"/>
        <v/>
      </c>
      <c r="CC261" s="38">
        <f t="shared" si="336"/>
        <v>46192</v>
      </c>
    </row>
    <row r="262" spans="2:81" x14ac:dyDescent="0.2">
      <c r="B262" s="32">
        <f t="shared" si="337"/>
        <v>30</v>
      </c>
      <c r="C262" s="33"/>
      <c r="D262" s="33" t="str">
        <f t="shared" si="297"/>
        <v/>
      </c>
      <c r="E262" s="33"/>
      <c r="F262" s="33" t="str">
        <f t="shared" si="298"/>
        <v/>
      </c>
      <c r="G262" s="33"/>
      <c r="H262" s="33" t="str">
        <f t="shared" si="299"/>
        <v/>
      </c>
      <c r="I262" s="33"/>
      <c r="J262" s="33" t="str">
        <f t="shared" si="300"/>
        <v/>
      </c>
      <c r="K262" s="33"/>
      <c r="L262" s="33" t="str">
        <f t="shared" si="301"/>
        <v/>
      </c>
      <c r="M262" s="33"/>
      <c r="N262" s="33" t="str">
        <f t="shared" si="302"/>
        <v/>
      </c>
      <c r="O262" s="33"/>
      <c r="P262" s="33" t="str">
        <f t="shared" si="303"/>
        <v/>
      </c>
      <c r="Q262" s="33"/>
      <c r="R262" s="33" t="str">
        <f t="shared" si="304"/>
        <v/>
      </c>
      <c r="S262" s="33"/>
      <c r="T262" s="33">
        <f t="shared" si="305"/>
        <v>46192</v>
      </c>
      <c r="U262" s="33"/>
      <c r="V262" s="33" t="str">
        <f t="shared" si="306"/>
        <v/>
      </c>
      <c r="W262" s="33"/>
      <c r="X262" s="33" t="str">
        <f t="shared" si="307"/>
        <v/>
      </c>
      <c r="Y262" s="33"/>
      <c r="Z262" s="33" t="str">
        <f t="shared" si="308"/>
        <v/>
      </c>
      <c r="AA262" s="33"/>
      <c r="AB262" s="33" t="str">
        <f t="shared" si="309"/>
        <v/>
      </c>
      <c r="AC262" s="33"/>
      <c r="AD262" s="33" t="str">
        <f t="shared" si="310"/>
        <v/>
      </c>
      <c r="AE262" s="33"/>
      <c r="AF262" s="33" t="str">
        <f t="shared" si="311"/>
        <v/>
      </c>
      <c r="AG262" s="33"/>
      <c r="AH262" s="33" t="str">
        <f t="shared" si="312"/>
        <v/>
      </c>
      <c r="AI262" s="33"/>
      <c r="AJ262" s="33" t="str">
        <f t="shared" si="313"/>
        <v/>
      </c>
      <c r="AK262" s="33"/>
      <c r="AL262" s="33" t="str">
        <f t="shared" si="314"/>
        <v/>
      </c>
      <c r="AM262" s="33"/>
      <c r="AN262" s="33" t="str">
        <f t="shared" si="315"/>
        <v/>
      </c>
      <c r="AO262" s="33"/>
      <c r="AP262" s="33" t="str">
        <f t="shared" si="316"/>
        <v/>
      </c>
      <c r="AQ262" s="33"/>
      <c r="AR262" s="33" t="str">
        <f t="shared" si="317"/>
        <v/>
      </c>
      <c r="AS262" s="33"/>
      <c r="AT262" s="33" t="str">
        <f t="shared" si="318"/>
        <v/>
      </c>
      <c r="AU262" s="33"/>
      <c r="AV262" s="33" t="str">
        <f t="shared" si="319"/>
        <v/>
      </c>
      <c r="AW262" s="33"/>
      <c r="AX262" s="33" t="str">
        <f t="shared" si="320"/>
        <v/>
      </c>
      <c r="AY262" s="33"/>
      <c r="AZ262" s="33" t="str">
        <f t="shared" si="321"/>
        <v/>
      </c>
      <c r="BA262" s="33"/>
      <c r="BB262" s="33" t="str">
        <f t="shared" si="322"/>
        <v/>
      </c>
      <c r="BC262" s="33"/>
      <c r="BD262" s="33" t="str">
        <f t="shared" si="323"/>
        <v/>
      </c>
      <c r="BE262" s="33"/>
      <c r="BF262" s="33" t="str">
        <f t="shared" si="324"/>
        <v/>
      </c>
      <c r="BG262" s="33"/>
      <c r="BH262" s="33" t="str">
        <f t="shared" si="325"/>
        <v/>
      </c>
      <c r="BI262" s="33"/>
      <c r="BJ262" s="33" t="str">
        <f t="shared" si="326"/>
        <v/>
      </c>
      <c r="BK262" s="33"/>
      <c r="BL262" s="33" t="str">
        <f t="shared" si="327"/>
        <v/>
      </c>
      <c r="BM262" s="33"/>
      <c r="BN262" s="33" t="str">
        <f t="shared" si="328"/>
        <v/>
      </c>
      <c r="BO262" s="33"/>
      <c r="BP262" s="33" t="str">
        <f t="shared" si="329"/>
        <v/>
      </c>
      <c r="BQ262" s="33"/>
      <c r="BR262" s="33" t="str">
        <f t="shared" si="330"/>
        <v/>
      </c>
      <c r="BS262" s="33"/>
      <c r="BT262" s="33" t="str">
        <f t="shared" si="331"/>
        <v/>
      </c>
      <c r="BU262" s="33"/>
      <c r="BV262" s="33" t="str">
        <f t="shared" si="332"/>
        <v/>
      </c>
      <c r="BW262" s="33"/>
      <c r="BX262" s="33" t="str">
        <f t="shared" si="333"/>
        <v/>
      </c>
      <c r="BY262" s="33"/>
      <c r="BZ262" s="33" t="str">
        <f t="shared" si="334"/>
        <v/>
      </c>
      <c r="CA262" s="33"/>
      <c r="CB262" s="34" t="str">
        <f t="shared" si="335"/>
        <v/>
      </c>
      <c r="CC262" s="38">
        <f t="shared" si="336"/>
        <v>46192</v>
      </c>
    </row>
    <row r="263" spans="2:81" x14ac:dyDescent="0.2">
      <c r="B263" s="32">
        <f t="shared" si="337"/>
        <v>31</v>
      </c>
      <c r="C263" s="33"/>
      <c r="D263" s="33" t="str">
        <f t="shared" si="297"/>
        <v/>
      </c>
      <c r="E263" s="33"/>
      <c r="F263" s="33" t="str">
        <f t="shared" si="298"/>
        <v/>
      </c>
      <c r="G263" s="33"/>
      <c r="H263" s="33" t="str">
        <f t="shared" si="299"/>
        <v/>
      </c>
      <c r="I263" s="33"/>
      <c r="J263" s="33" t="str">
        <f t="shared" si="300"/>
        <v/>
      </c>
      <c r="K263" s="33"/>
      <c r="L263" s="33" t="str">
        <f t="shared" si="301"/>
        <v/>
      </c>
      <c r="M263" s="33"/>
      <c r="N263" s="33" t="str">
        <f t="shared" si="302"/>
        <v/>
      </c>
      <c r="O263" s="33"/>
      <c r="P263" s="33" t="str">
        <f t="shared" si="303"/>
        <v/>
      </c>
      <c r="Q263" s="33"/>
      <c r="R263" s="33" t="str">
        <f t="shared" si="304"/>
        <v/>
      </c>
      <c r="S263" s="33"/>
      <c r="T263" s="33">
        <f t="shared" si="305"/>
        <v>46192</v>
      </c>
      <c r="U263" s="33"/>
      <c r="V263" s="33" t="str">
        <f t="shared" si="306"/>
        <v/>
      </c>
      <c r="W263" s="33"/>
      <c r="X263" s="33" t="str">
        <f t="shared" si="307"/>
        <v/>
      </c>
      <c r="Y263" s="33"/>
      <c r="Z263" s="33" t="str">
        <f t="shared" si="308"/>
        <v/>
      </c>
      <c r="AA263" s="33"/>
      <c r="AB263" s="33" t="str">
        <f t="shared" si="309"/>
        <v/>
      </c>
      <c r="AC263" s="33"/>
      <c r="AD263" s="33" t="str">
        <f t="shared" si="310"/>
        <v/>
      </c>
      <c r="AE263" s="33"/>
      <c r="AF263" s="33" t="str">
        <f t="shared" si="311"/>
        <v/>
      </c>
      <c r="AG263" s="33"/>
      <c r="AH263" s="33" t="str">
        <f t="shared" si="312"/>
        <v/>
      </c>
      <c r="AI263" s="33"/>
      <c r="AJ263" s="33" t="str">
        <f t="shared" si="313"/>
        <v/>
      </c>
      <c r="AK263" s="33"/>
      <c r="AL263" s="33" t="str">
        <f t="shared" si="314"/>
        <v/>
      </c>
      <c r="AM263" s="33"/>
      <c r="AN263" s="33" t="str">
        <f t="shared" si="315"/>
        <v/>
      </c>
      <c r="AO263" s="33"/>
      <c r="AP263" s="33" t="str">
        <f t="shared" si="316"/>
        <v/>
      </c>
      <c r="AQ263" s="33"/>
      <c r="AR263" s="33" t="str">
        <f t="shared" si="317"/>
        <v/>
      </c>
      <c r="AS263" s="33"/>
      <c r="AT263" s="33" t="str">
        <f t="shared" si="318"/>
        <v/>
      </c>
      <c r="AU263" s="33"/>
      <c r="AV263" s="33" t="str">
        <f t="shared" si="319"/>
        <v/>
      </c>
      <c r="AW263" s="33"/>
      <c r="AX263" s="33" t="str">
        <f t="shared" si="320"/>
        <v/>
      </c>
      <c r="AY263" s="33"/>
      <c r="AZ263" s="33" t="str">
        <f t="shared" si="321"/>
        <v/>
      </c>
      <c r="BA263" s="33"/>
      <c r="BB263" s="33" t="str">
        <f t="shared" si="322"/>
        <v/>
      </c>
      <c r="BC263" s="33"/>
      <c r="BD263" s="33" t="str">
        <f t="shared" si="323"/>
        <v/>
      </c>
      <c r="BE263" s="33"/>
      <c r="BF263" s="33" t="str">
        <f t="shared" si="324"/>
        <v/>
      </c>
      <c r="BG263" s="33"/>
      <c r="BH263" s="33" t="str">
        <f t="shared" si="325"/>
        <v/>
      </c>
      <c r="BI263" s="33"/>
      <c r="BJ263" s="33" t="str">
        <f t="shared" si="326"/>
        <v/>
      </c>
      <c r="BK263" s="33"/>
      <c r="BL263" s="33" t="str">
        <f t="shared" si="327"/>
        <v/>
      </c>
      <c r="BM263" s="33"/>
      <c r="BN263" s="33" t="str">
        <f t="shared" si="328"/>
        <v/>
      </c>
      <c r="BO263" s="33"/>
      <c r="BP263" s="33" t="str">
        <f t="shared" si="329"/>
        <v/>
      </c>
      <c r="BQ263" s="33"/>
      <c r="BR263" s="33" t="str">
        <f t="shared" si="330"/>
        <v/>
      </c>
      <c r="BS263" s="33"/>
      <c r="BT263" s="33" t="str">
        <f t="shared" si="331"/>
        <v/>
      </c>
      <c r="BU263" s="33"/>
      <c r="BV263" s="33" t="str">
        <f t="shared" si="332"/>
        <v/>
      </c>
      <c r="BW263" s="33"/>
      <c r="BX263" s="33" t="str">
        <f t="shared" si="333"/>
        <v/>
      </c>
      <c r="BY263" s="33"/>
      <c r="BZ263" s="33" t="str">
        <f t="shared" si="334"/>
        <v/>
      </c>
      <c r="CA263" s="33"/>
      <c r="CB263" s="34" t="str">
        <f t="shared" si="335"/>
        <v/>
      </c>
      <c r="CC263" s="38">
        <f t="shared" si="336"/>
        <v>46192</v>
      </c>
    </row>
    <row r="264" spans="2:81" x14ac:dyDescent="0.2">
      <c r="B264" s="32">
        <f t="shared" si="337"/>
        <v>32</v>
      </c>
      <c r="C264" s="33"/>
      <c r="D264" s="33" t="str">
        <f t="shared" si="297"/>
        <v/>
      </c>
      <c r="E264" s="33"/>
      <c r="F264" s="33" t="str">
        <f t="shared" si="298"/>
        <v/>
      </c>
      <c r="G264" s="33"/>
      <c r="H264" s="33" t="str">
        <f t="shared" si="299"/>
        <v/>
      </c>
      <c r="I264" s="33"/>
      <c r="J264" s="33" t="str">
        <f t="shared" si="300"/>
        <v/>
      </c>
      <c r="K264" s="33"/>
      <c r="L264" s="33" t="str">
        <f t="shared" si="301"/>
        <v/>
      </c>
      <c r="M264" s="33"/>
      <c r="N264" s="33" t="str">
        <f t="shared" si="302"/>
        <v/>
      </c>
      <c r="O264" s="33"/>
      <c r="P264" s="33" t="str">
        <f t="shared" si="303"/>
        <v/>
      </c>
      <c r="Q264" s="33"/>
      <c r="R264" s="33" t="str">
        <f t="shared" si="304"/>
        <v/>
      </c>
      <c r="S264" s="33"/>
      <c r="T264" s="33">
        <f t="shared" si="305"/>
        <v>46192</v>
      </c>
      <c r="U264" s="33"/>
      <c r="V264" s="33" t="str">
        <f t="shared" si="306"/>
        <v/>
      </c>
      <c r="W264" s="33"/>
      <c r="X264" s="33" t="str">
        <f t="shared" si="307"/>
        <v/>
      </c>
      <c r="Y264" s="33"/>
      <c r="Z264" s="33" t="str">
        <f t="shared" si="308"/>
        <v/>
      </c>
      <c r="AA264" s="33"/>
      <c r="AB264" s="33" t="str">
        <f t="shared" si="309"/>
        <v/>
      </c>
      <c r="AC264" s="33"/>
      <c r="AD264" s="33" t="str">
        <f t="shared" si="310"/>
        <v/>
      </c>
      <c r="AE264" s="33"/>
      <c r="AF264" s="33" t="str">
        <f t="shared" si="311"/>
        <v/>
      </c>
      <c r="AG264" s="33"/>
      <c r="AH264" s="33" t="str">
        <f t="shared" si="312"/>
        <v/>
      </c>
      <c r="AI264" s="33"/>
      <c r="AJ264" s="33" t="str">
        <f t="shared" si="313"/>
        <v/>
      </c>
      <c r="AK264" s="33"/>
      <c r="AL264" s="33" t="str">
        <f t="shared" si="314"/>
        <v/>
      </c>
      <c r="AM264" s="33"/>
      <c r="AN264" s="33" t="str">
        <f t="shared" si="315"/>
        <v/>
      </c>
      <c r="AO264" s="33"/>
      <c r="AP264" s="33" t="str">
        <f t="shared" si="316"/>
        <v/>
      </c>
      <c r="AQ264" s="33"/>
      <c r="AR264" s="33" t="str">
        <f t="shared" si="317"/>
        <v/>
      </c>
      <c r="AS264" s="33"/>
      <c r="AT264" s="33" t="str">
        <f t="shared" si="318"/>
        <v/>
      </c>
      <c r="AU264" s="33"/>
      <c r="AV264" s="33" t="str">
        <f t="shared" si="319"/>
        <v/>
      </c>
      <c r="AW264" s="33"/>
      <c r="AX264" s="33" t="str">
        <f t="shared" si="320"/>
        <v/>
      </c>
      <c r="AY264" s="33"/>
      <c r="AZ264" s="33" t="str">
        <f t="shared" si="321"/>
        <v/>
      </c>
      <c r="BA264" s="33"/>
      <c r="BB264" s="33" t="str">
        <f t="shared" si="322"/>
        <v/>
      </c>
      <c r="BC264" s="33"/>
      <c r="BD264" s="33" t="str">
        <f t="shared" si="323"/>
        <v/>
      </c>
      <c r="BE264" s="33"/>
      <c r="BF264" s="33" t="str">
        <f t="shared" si="324"/>
        <v/>
      </c>
      <c r="BG264" s="33"/>
      <c r="BH264" s="33" t="str">
        <f t="shared" si="325"/>
        <v/>
      </c>
      <c r="BI264" s="33"/>
      <c r="BJ264" s="33" t="str">
        <f t="shared" si="326"/>
        <v/>
      </c>
      <c r="BK264" s="33"/>
      <c r="BL264" s="33" t="str">
        <f t="shared" si="327"/>
        <v/>
      </c>
      <c r="BM264" s="33"/>
      <c r="BN264" s="33" t="str">
        <f t="shared" si="328"/>
        <v/>
      </c>
      <c r="BO264" s="33"/>
      <c r="BP264" s="33" t="str">
        <f t="shared" si="329"/>
        <v/>
      </c>
      <c r="BQ264" s="33"/>
      <c r="BR264" s="33" t="str">
        <f t="shared" si="330"/>
        <v/>
      </c>
      <c r="BS264" s="33"/>
      <c r="BT264" s="33" t="str">
        <f t="shared" si="331"/>
        <v/>
      </c>
      <c r="BU264" s="33"/>
      <c r="BV264" s="33" t="str">
        <f t="shared" si="332"/>
        <v/>
      </c>
      <c r="BW264" s="33"/>
      <c r="BX264" s="33" t="str">
        <f t="shared" si="333"/>
        <v/>
      </c>
      <c r="BY264" s="33"/>
      <c r="BZ264" s="33" t="str">
        <f t="shared" si="334"/>
        <v/>
      </c>
      <c r="CA264" s="33"/>
      <c r="CB264" s="34" t="str">
        <f t="shared" si="335"/>
        <v/>
      </c>
      <c r="CC264" s="38">
        <f t="shared" si="336"/>
        <v>46192</v>
      </c>
    </row>
    <row r="265" spans="2:81" x14ac:dyDescent="0.2">
      <c r="B265" s="32">
        <f t="shared" si="337"/>
        <v>33</v>
      </c>
      <c r="C265" s="33"/>
      <c r="D265" s="33" t="str">
        <f t="shared" ref="D265:D296" si="338">IFERROR(IF(MATCH($B265,C$2:C$17,0),C$1,""),"")</f>
        <v/>
      </c>
      <c r="E265" s="33"/>
      <c r="F265" s="33" t="str">
        <f t="shared" ref="F265:F296" si="339">IFERROR(IF(MATCH($B265,E$2:E$17,0),E$1,""),"")</f>
        <v/>
      </c>
      <c r="G265" s="33"/>
      <c r="H265" s="33" t="str">
        <f t="shared" ref="H265:H296" si="340">IFERROR(IF(MATCH($B265,G$2:G$17,0),G$1,""),"")</f>
        <v/>
      </c>
      <c r="I265" s="33"/>
      <c r="J265" s="33" t="str">
        <f t="shared" ref="J265:J296" si="341">IFERROR(IF(MATCH($B265,I$2:I$17,0),I$1,""),"")</f>
        <v/>
      </c>
      <c r="K265" s="33"/>
      <c r="L265" s="33" t="str">
        <f t="shared" ref="L265:L296" si="342">IFERROR(IF(MATCH($B265,K$2:K$17,0),K$1,""),"")</f>
        <v/>
      </c>
      <c r="M265" s="33"/>
      <c r="N265" s="33" t="str">
        <f t="shared" ref="N265:N296" si="343">IFERROR(IF(MATCH($B265,M$2:M$17,0),M$1,""),"")</f>
        <v/>
      </c>
      <c r="O265" s="33"/>
      <c r="P265" s="33" t="str">
        <f t="shared" ref="P265:P296" si="344">IFERROR(IF(MATCH($B265,O$2:O$17,0),O$1,""),"")</f>
        <v/>
      </c>
      <c r="Q265" s="33"/>
      <c r="R265" s="33" t="str">
        <f t="shared" ref="R265:R296" si="345">IFERROR(IF(MATCH($B265,Q$2:Q$17,0),Q$1,""),"")</f>
        <v/>
      </c>
      <c r="S265" s="33"/>
      <c r="T265" s="33" t="str">
        <f t="shared" ref="T265:T296" si="346">IFERROR(IF(MATCH($B265,S$2:S$17,0),S$1,""),"")</f>
        <v/>
      </c>
      <c r="U265" s="33"/>
      <c r="V265" s="33">
        <f t="shared" ref="V265:V296" si="347">IFERROR(IF(MATCH($B265,U$2:U$17,0),U$1,""),"")</f>
        <v>46193</v>
      </c>
      <c r="W265" s="33"/>
      <c r="X265" s="33" t="str">
        <f t="shared" ref="X265:X296" si="348">IFERROR(IF(MATCH($B265,W$2:W$17,0),W$1,""),"")</f>
        <v/>
      </c>
      <c r="Y265" s="33"/>
      <c r="Z265" s="33" t="str">
        <f t="shared" ref="Z265:Z296" si="349">IFERROR(IF(MATCH($B265,Y$2:Y$17,0),Y$1,""),"")</f>
        <v/>
      </c>
      <c r="AA265" s="33"/>
      <c r="AB265" s="33" t="str">
        <f t="shared" ref="AB265:AB296" si="350">IFERROR(IF(MATCH($B265,AA$2:AA$17,0),AA$1,""),"")</f>
        <v/>
      </c>
      <c r="AC265" s="33"/>
      <c r="AD265" s="33" t="str">
        <f t="shared" ref="AD265:AD296" si="351">IFERROR(IF(MATCH($B265,AC$2:AC$17,0),AC$1,""),"")</f>
        <v/>
      </c>
      <c r="AE265" s="33"/>
      <c r="AF265" s="33" t="str">
        <f t="shared" ref="AF265:AF296" si="352">IFERROR(IF(MATCH($B265,AE$2:AE$17,0),AE$1,""),"")</f>
        <v/>
      </c>
      <c r="AG265" s="33"/>
      <c r="AH265" s="33" t="str">
        <f t="shared" ref="AH265:AH296" si="353">IFERROR(IF(MATCH($B265,AG$2:AG$17,0),AG$1,""),"")</f>
        <v/>
      </c>
      <c r="AI265" s="33"/>
      <c r="AJ265" s="33" t="str">
        <f t="shared" ref="AJ265:AJ296" si="354">IFERROR(IF(MATCH($B265,AI$2:AI$17,0),AI$1,""),"")</f>
        <v/>
      </c>
      <c r="AK265" s="33"/>
      <c r="AL265" s="33" t="str">
        <f t="shared" ref="AL265:AL296" si="355">IFERROR(IF(MATCH($B265,AK$2:AK$17,0),AK$1,""),"")</f>
        <v/>
      </c>
      <c r="AM265" s="33"/>
      <c r="AN265" s="33" t="str">
        <f t="shared" ref="AN265:AN296" si="356">IFERROR(IF(MATCH($B265,AM$2:AM$17,0),AM$1,""),"")</f>
        <v/>
      </c>
      <c r="AO265" s="33"/>
      <c r="AP265" s="33" t="str">
        <f t="shared" ref="AP265:AP296" si="357">IFERROR(IF(MATCH($B265,AO$2:AO$17,0),AO$1,""),"")</f>
        <v/>
      </c>
      <c r="AQ265" s="33"/>
      <c r="AR265" s="33" t="str">
        <f t="shared" ref="AR265:AR296" si="358">IFERROR(IF(MATCH($B265,AQ$2:AQ$17,0),AQ$1,""),"")</f>
        <v/>
      </c>
      <c r="AS265" s="33"/>
      <c r="AT265" s="33" t="str">
        <f t="shared" ref="AT265:AT296" si="359">IFERROR(IF(MATCH($B265,AS$2:AS$17,0),AS$1,""),"")</f>
        <v/>
      </c>
      <c r="AU265" s="33"/>
      <c r="AV265" s="33" t="str">
        <f t="shared" ref="AV265:AV296" si="360">IFERROR(IF(MATCH($B265,AU$2:AU$17,0),AU$1,""),"")</f>
        <v/>
      </c>
      <c r="AW265" s="33"/>
      <c r="AX265" s="33" t="str">
        <f t="shared" ref="AX265:AX296" si="361">IFERROR(IF(MATCH($B265,AW$2:AW$17,0),AW$1,""),"")</f>
        <v/>
      </c>
      <c r="AY265" s="33"/>
      <c r="AZ265" s="33" t="str">
        <f t="shared" ref="AZ265:AZ296" si="362">IFERROR(IF(MATCH($B265,AY$2:AY$17,0),AY$1,""),"")</f>
        <v/>
      </c>
      <c r="BA265" s="33"/>
      <c r="BB265" s="33" t="str">
        <f t="shared" ref="BB265:BB296" si="363">IFERROR(IF(MATCH($B265,BA$2:BA$17,0),BA$1,""),"")</f>
        <v/>
      </c>
      <c r="BC265" s="33"/>
      <c r="BD265" s="33" t="str">
        <f t="shared" ref="BD265:BD296" si="364">IFERROR(IF(MATCH($B265,BC$2:BC$17,0),BC$1,""),"")</f>
        <v/>
      </c>
      <c r="BE265" s="33"/>
      <c r="BF265" s="33" t="str">
        <f t="shared" ref="BF265:BF296" si="365">IFERROR(IF(MATCH($B265,BE$2:BE$17,0),BE$1,""),"")</f>
        <v/>
      </c>
      <c r="BG265" s="33"/>
      <c r="BH265" s="33" t="str">
        <f t="shared" ref="BH265:BH296" si="366">IFERROR(IF(MATCH($B265,BG$2:BG$17,0),BG$1,""),"")</f>
        <v/>
      </c>
      <c r="BI265" s="33"/>
      <c r="BJ265" s="33" t="str">
        <f t="shared" ref="BJ265:BJ296" si="367">IFERROR(IF(MATCH($B265,BI$2:BI$17,0),BI$1,""),"")</f>
        <v/>
      </c>
      <c r="BK265" s="33"/>
      <c r="BL265" s="33" t="str">
        <f t="shared" ref="BL265:BL296" si="368">IFERROR(IF(MATCH($B265,BK$2:BK$17,0),BK$1,""),"")</f>
        <v/>
      </c>
      <c r="BM265" s="33"/>
      <c r="BN265" s="33" t="str">
        <f t="shared" ref="BN265:BN296" si="369">IFERROR(IF(MATCH($B265,BM$2:BM$17,0),BM$1,""),"")</f>
        <v/>
      </c>
      <c r="BO265" s="33"/>
      <c r="BP265" s="33" t="str">
        <f t="shared" ref="BP265:BP296" si="370">IFERROR(IF(MATCH($B265,BO$2:BO$17,0),BO$1,""),"")</f>
        <v/>
      </c>
      <c r="BQ265" s="33"/>
      <c r="BR265" s="33" t="str">
        <f t="shared" ref="BR265:BR296" si="371">IFERROR(IF(MATCH($B265,BQ$2:BQ$17,0),BQ$1,""),"")</f>
        <v/>
      </c>
      <c r="BS265" s="33"/>
      <c r="BT265" s="33" t="str">
        <f t="shared" ref="BT265:BT296" si="372">IFERROR(IF(MATCH($B265,BS$2:BS$17,0),BS$1,""),"")</f>
        <v/>
      </c>
      <c r="BU265" s="33"/>
      <c r="BV265" s="33" t="str">
        <f t="shared" ref="BV265:BV296" si="373">IFERROR(IF(MATCH($B265,BU$2:BU$17,0),BU$1,""),"")</f>
        <v/>
      </c>
      <c r="BW265" s="33"/>
      <c r="BX265" s="33" t="str">
        <f t="shared" ref="BX265:BX296" si="374">IFERROR(IF(MATCH($B265,BW$2:BW$17,0),BW$1,""),"")</f>
        <v/>
      </c>
      <c r="BY265" s="33"/>
      <c r="BZ265" s="33" t="str">
        <f t="shared" ref="BZ265:BZ296" si="375">IFERROR(IF(MATCH($B265,BY$2:BY$17,0),BY$1,""),"")</f>
        <v/>
      </c>
      <c r="CA265" s="33"/>
      <c r="CB265" s="34" t="str">
        <f t="shared" ref="CB265:CB296" si="376">IFERROR(IF(MATCH($B265,CA$2:CA$17,0),CA$1,""),"")</f>
        <v/>
      </c>
      <c r="CC265" s="38">
        <f t="shared" ref="CC265:CC296" si="377">SUM(C265:CB265)</f>
        <v>46193</v>
      </c>
    </row>
    <row r="266" spans="2:81" x14ac:dyDescent="0.2">
      <c r="B266" s="32">
        <f t="shared" ref="B266:B297" si="378">B265+1</f>
        <v>34</v>
      </c>
      <c r="C266" s="33"/>
      <c r="D266" s="33" t="str">
        <f t="shared" si="338"/>
        <v/>
      </c>
      <c r="E266" s="33"/>
      <c r="F266" s="33" t="str">
        <f t="shared" si="339"/>
        <v/>
      </c>
      <c r="G266" s="33"/>
      <c r="H266" s="33" t="str">
        <f t="shared" si="340"/>
        <v/>
      </c>
      <c r="I266" s="33"/>
      <c r="J266" s="33" t="str">
        <f t="shared" si="341"/>
        <v/>
      </c>
      <c r="K266" s="33"/>
      <c r="L266" s="33" t="str">
        <f t="shared" si="342"/>
        <v/>
      </c>
      <c r="M266" s="33"/>
      <c r="N266" s="33" t="str">
        <f t="shared" si="343"/>
        <v/>
      </c>
      <c r="O266" s="33"/>
      <c r="P266" s="33" t="str">
        <f t="shared" si="344"/>
        <v/>
      </c>
      <c r="Q266" s="33"/>
      <c r="R266" s="33" t="str">
        <f t="shared" si="345"/>
        <v/>
      </c>
      <c r="S266" s="33"/>
      <c r="T266" s="33" t="str">
        <f t="shared" si="346"/>
        <v/>
      </c>
      <c r="U266" s="33"/>
      <c r="V266" s="33">
        <f t="shared" si="347"/>
        <v>46193</v>
      </c>
      <c r="W266" s="33"/>
      <c r="X266" s="33" t="str">
        <f t="shared" si="348"/>
        <v/>
      </c>
      <c r="Y266" s="33"/>
      <c r="Z266" s="33" t="str">
        <f t="shared" si="349"/>
        <v/>
      </c>
      <c r="AA266" s="33"/>
      <c r="AB266" s="33" t="str">
        <f t="shared" si="350"/>
        <v/>
      </c>
      <c r="AC266" s="33"/>
      <c r="AD266" s="33" t="str">
        <f t="shared" si="351"/>
        <v/>
      </c>
      <c r="AE266" s="33"/>
      <c r="AF266" s="33" t="str">
        <f t="shared" si="352"/>
        <v/>
      </c>
      <c r="AG266" s="33"/>
      <c r="AH266" s="33" t="str">
        <f t="shared" si="353"/>
        <v/>
      </c>
      <c r="AI266" s="33"/>
      <c r="AJ266" s="33" t="str">
        <f t="shared" si="354"/>
        <v/>
      </c>
      <c r="AK266" s="33"/>
      <c r="AL266" s="33" t="str">
        <f t="shared" si="355"/>
        <v/>
      </c>
      <c r="AM266" s="33"/>
      <c r="AN266" s="33" t="str">
        <f t="shared" si="356"/>
        <v/>
      </c>
      <c r="AO266" s="33"/>
      <c r="AP266" s="33" t="str">
        <f t="shared" si="357"/>
        <v/>
      </c>
      <c r="AQ266" s="33"/>
      <c r="AR266" s="33" t="str">
        <f t="shared" si="358"/>
        <v/>
      </c>
      <c r="AS266" s="33"/>
      <c r="AT266" s="33" t="str">
        <f t="shared" si="359"/>
        <v/>
      </c>
      <c r="AU266" s="33"/>
      <c r="AV266" s="33" t="str">
        <f t="shared" si="360"/>
        <v/>
      </c>
      <c r="AW266" s="33"/>
      <c r="AX266" s="33" t="str">
        <f t="shared" si="361"/>
        <v/>
      </c>
      <c r="AY266" s="33"/>
      <c r="AZ266" s="33" t="str">
        <f t="shared" si="362"/>
        <v/>
      </c>
      <c r="BA266" s="33"/>
      <c r="BB266" s="33" t="str">
        <f t="shared" si="363"/>
        <v/>
      </c>
      <c r="BC266" s="33"/>
      <c r="BD266" s="33" t="str">
        <f t="shared" si="364"/>
        <v/>
      </c>
      <c r="BE266" s="33"/>
      <c r="BF266" s="33" t="str">
        <f t="shared" si="365"/>
        <v/>
      </c>
      <c r="BG266" s="33"/>
      <c r="BH266" s="33" t="str">
        <f t="shared" si="366"/>
        <v/>
      </c>
      <c r="BI266" s="33"/>
      <c r="BJ266" s="33" t="str">
        <f t="shared" si="367"/>
        <v/>
      </c>
      <c r="BK266" s="33"/>
      <c r="BL266" s="33" t="str">
        <f t="shared" si="368"/>
        <v/>
      </c>
      <c r="BM266" s="33"/>
      <c r="BN266" s="33" t="str">
        <f t="shared" si="369"/>
        <v/>
      </c>
      <c r="BO266" s="33"/>
      <c r="BP266" s="33" t="str">
        <f t="shared" si="370"/>
        <v/>
      </c>
      <c r="BQ266" s="33"/>
      <c r="BR266" s="33" t="str">
        <f t="shared" si="371"/>
        <v/>
      </c>
      <c r="BS266" s="33"/>
      <c r="BT266" s="33" t="str">
        <f t="shared" si="372"/>
        <v/>
      </c>
      <c r="BU266" s="33"/>
      <c r="BV266" s="33" t="str">
        <f t="shared" si="373"/>
        <v/>
      </c>
      <c r="BW266" s="33"/>
      <c r="BX266" s="33" t="str">
        <f t="shared" si="374"/>
        <v/>
      </c>
      <c r="BY266" s="33"/>
      <c r="BZ266" s="33" t="str">
        <f t="shared" si="375"/>
        <v/>
      </c>
      <c r="CA266" s="33"/>
      <c r="CB266" s="34" t="str">
        <f t="shared" si="376"/>
        <v/>
      </c>
      <c r="CC266" s="38">
        <f t="shared" si="377"/>
        <v>46193</v>
      </c>
    </row>
    <row r="267" spans="2:81" x14ac:dyDescent="0.2">
      <c r="B267" s="32">
        <f t="shared" si="378"/>
        <v>35</v>
      </c>
      <c r="C267" s="33"/>
      <c r="D267" s="33" t="str">
        <f t="shared" si="338"/>
        <v/>
      </c>
      <c r="E267" s="33"/>
      <c r="F267" s="33" t="str">
        <f t="shared" si="339"/>
        <v/>
      </c>
      <c r="G267" s="33"/>
      <c r="H267" s="33" t="str">
        <f t="shared" si="340"/>
        <v/>
      </c>
      <c r="I267" s="33"/>
      <c r="J267" s="33" t="str">
        <f t="shared" si="341"/>
        <v/>
      </c>
      <c r="K267" s="33"/>
      <c r="L267" s="33" t="str">
        <f t="shared" si="342"/>
        <v/>
      </c>
      <c r="M267" s="33"/>
      <c r="N267" s="33" t="str">
        <f t="shared" si="343"/>
        <v/>
      </c>
      <c r="O267" s="33"/>
      <c r="P267" s="33" t="str">
        <f t="shared" si="344"/>
        <v/>
      </c>
      <c r="Q267" s="33"/>
      <c r="R267" s="33" t="str">
        <f t="shared" si="345"/>
        <v/>
      </c>
      <c r="S267" s="33"/>
      <c r="T267" s="33" t="str">
        <f t="shared" si="346"/>
        <v/>
      </c>
      <c r="U267" s="33"/>
      <c r="V267" s="33">
        <f t="shared" si="347"/>
        <v>46193</v>
      </c>
      <c r="W267" s="33"/>
      <c r="X267" s="33" t="str">
        <f t="shared" si="348"/>
        <v/>
      </c>
      <c r="Y267" s="33"/>
      <c r="Z267" s="33" t="str">
        <f t="shared" si="349"/>
        <v/>
      </c>
      <c r="AA267" s="33"/>
      <c r="AB267" s="33" t="str">
        <f t="shared" si="350"/>
        <v/>
      </c>
      <c r="AC267" s="33"/>
      <c r="AD267" s="33" t="str">
        <f t="shared" si="351"/>
        <v/>
      </c>
      <c r="AE267" s="33"/>
      <c r="AF267" s="33" t="str">
        <f t="shared" si="352"/>
        <v/>
      </c>
      <c r="AG267" s="33"/>
      <c r="AH267" s="33" t="str">
        <f t="shared" si="353"/>
        <v/>
      </c>
      <c r="AI267" s="33"/>
      <c r="AJ267" s="33" t="str">
        <f t="shared" si="354"/>
        <v/>
      </c>
      <c r="AK267" s="33"/>
      <c r="AL267" s="33" t="str">
        <f t="shared" si="355"/>
        <v/>
      </c>
      <c r="AM267" s="33"/>
      <c r="AN267" s="33" t="str">
        <f t="shared" si="356"/>
        <v/>
      </c>
      <c r="AO267" s="33"/>
      <c r="AP267" s="33" t="str">
        <f t="shared" si="357"/>
        <v/>
      </c>
      <c r="AQ267" s="33"/>
      <c r="AR267" s="33" t="str">
        <f t="shared" si="358"/>
        <v/>
      </c>
      <c r="AS267" s="33"/>
      <c r="AT267" s="33" t="str">
        <f t="shared" si="359"/>
        <v/>
      </c>
      <c r="AU267" s="33"/>
      <c r="AV267" s="33" t="str">
        <f t="shared" si="360"/>
        <v/>
      </c>
      <c r="AW267" s="33"/>
      <c r="AX267" s="33" t="str">
        <f t="shared" si="361"/>
        <v/>
      </c>
      <c r="AY267" s="33"/>
      <c r="AZ267" s="33" t="str">
        <f t="shared" si="362"/>
        <v/>
      </c>
      <c r="BA267" s="33"/>
      <c r="BB267" s="33" t="str">
        <f t="shared" si="363"/>
        <v/>
      </c>
      <c r="BC267" s="33"/>
      <c r="BD267" s="33" t="str">
        <f t="shared" si="364"/>
        <v/>
      </c>
      <c r="BE267" s="33"/>
      <c r="BF267" s="33" t="str">
        <f t="shared" si="365"/>
        <v/>
      </c>
      <c r="BG267" s="33"/>
      <c r="BH267" s="33" t="str">
        <f t="shared" si="366"/>
        <v/>
      </c>
      <c r="BI267" s="33"/>
      <c r="BJ267" s="33" t="str">
        <f t="shared" si="367"/>
        <v/>
      </c>
      <c r="BK267" s="33"/>
      <c r="BL267" s="33" t="str">
        <f t="shared" si="368"/>
        <v/>
      </c>
      <c r="BM267" s="33"/>
      <c r="BN267" s="33" t="str">
        <f t="shared" si="369"/>
        <v/>
      </c>
      <c r="BO267" s="33"/>
      <c r="BP267" s="33" t="str">
        <f t="shared" si="370"/>
        <v/>
      </c>
      <c r="BQ267" s="33"/>
      <c r="BR267" s="33" t="str">
        <f t="shared" si="371"/>
        <v/>
      </c>
      <c r="BS267" s="33"/>
      <c r="BT267" s="33" t="str">
        <f t="shared" si="372"/>
        <v/>
      </c>
      <c r="BU267" s="33"/>
      <c r="BV267" s="33" t="str">
        <f t="shared" si="373"/>
        <v/>
      </c>
      <c r="BW267" s="33"/>
      <c r="BX267" s="33" t="str">
        <f t="shared" si="374"/>
        <v/>
      </c>
      <c r="BY267" s="33"/>
      <c r="BZ267" s="33" t="str">
        <f t="shared" si="375"/>
        <v/>
      </c>
      <c r="CA267" s="33"/>
      <c r="CB267" s="34" t="str">
        <f t="shared" si="376"/>
        <v/>
      </c>
      <c r="CC267" s="38">
        <f t="shared" si="377"/>
        <v>46193</v>
      </c>
    </row>
    <row r="268" spans="2:81" x14ac:dyDescent="0.2">
      <c r="B268" s="32">
        <f t="shared" si="378"/>
        <v>36</v>
      </c>
      <c r="C268" s="33"/>
      <c r="D268" s="33" t="str">
        <f t="shared" si="338"/>
        <v/>
      </c>
      <c r="E268" s="33"/>
      <c r="F268" s="33" t="str">
        <f t="shared" si="339"/>
        <v/>
      </c>
      <c r="G268" s="33"/>
      <c r="H268" s="33" t="str">
        <f t="shared" si="340"/>
        <v/>
      </c>
      <c r="I268" s="33"/>
      <c r="J268" s="33" t="str">
        <f t="shared" si="341"/>
        <v/>
      </c>
      <c r="K268" s="33"/>
      <c r="L268" s="33" t="str">
        <f t="shared" si="342"/>
        <v/>
      </c>
      <c r="M268" s="33"/>
      <c r="N268" s="33" t="str">
        <f t="shared" si="343"/>
        <v/>
      </c>
      <c r="O268" s="33"/>
      <c r="P268" s="33" t="str">
        <f t="shared" si="344"/>
        <v/>
      </c>
      <c r="Q268" s="33"/>
      <c r="R268" s="33" t="str">
        <f t="shared" si="345"/>
        <v/>
      </c>
      <c r="S268" s="33"/>
      <c r="T268" s="33" t="str">
        <f t="shared" si="346"/>
        <v/>
      </c>
      <c r="U268" s="33"/>
      <c r="V268" s="33">
        <f t="shared" si="347"/>
        <v>46193</v>
      </c>
      <c r="W268" s="33"/>
      <c r="X268" s="33" t="str">
        <f t="shared" si="348"/>
        <v/>
      </c>
      <c r="Y268" s="33"/>
      <c r="Z268" s="33" t="str">
        <f t="shared" si="349"/>
        <v/>
      </c>
      <c r="AA268" s="33"/>
      <c r="AB268" s="33" t="str">
        <f t="shared" si="350"/>
        <v/>
      </c>
      <c r="AC268" s="33"/>
      <c r="AD268" s="33" t="str">
        <f t="shared" si="351"/>
        <v/>
      </c>
      <c r="AE268" s="33"/>
      <c r="AF268" s="33" t="str">
        <f t="shared" si="352"/>
        <v/>
      </c>
      <c r="AG268" s="33"/>
      <c r="AH268" s="33" t="str">
        <f t="shared" si="353"/>
        <v/>
      </c>
      <c r="AI268" s="33"/>
      <c r="AJ268" s="33" t="str">
        <f t="shared" si="354"/>
        <v/>
      </c>
      <c r="AK268" s="33"/>
      <c r="AL268" s="33" t="str">
        <f t="shared" si="355"/>
        <v/>
      </c>
      <c r="AM268" s="33"/>
      <c r="AN268" s="33" t="str">
        <f t="shared" si="356"/>
        <v/>
      </c>
      <c r="AO268" s="33"/>
      <c r="AP268" s="33" t="str">
        <f t="shared" si="357"/>
        <v/>
      </c>
      <c r="AQ268" s="33"/>
      <c r="AR268" s="33" t="str">
        <f t="shared" si="358"/>
        <v/>
      </c>
      <c r="AS268" s="33"/>
      <c r="AT268" s="33" t="str">
        <f t="shared" si="359"/>
        <v/>
      </c>
      <c r="AU268" s="33"/>
      <c r="AV268" s="33" t="str">
        <f t="shared" si="360"/>
        <v/>
      </c>
      <c r="AW268" s="33"/>
      <c r="AX268" s="33" t="str">
        <f t="shared" si="361"/>
        <v/>
      </c>
      <c r="AY268" s="33"/>
      <c r="AZ268" s="33" t="str">
        <f t="shared" si="362"/>
        <v/>
      </c>
      <c r="BA268" s="33"/>
      <c r="BB268" s="33" t="str">
        <f t="shared" si="363"/>
        <v/>
      </c>
      <c r="BC268" s="33"/>
      <c r="BD268" s="33" t="str">
        <f t="shared" si="364"/>
        <v/>
      </c>
      <c r="BE268" s="33"/>
      <c r="BF268" s="33" t="str">
        <f t="shared" si="365"/>
        <v/>
      </c>
      <c r="BG268" s="33"/>
      <c r="BH268" s="33" t="str">
        <f t="shared" si="366"/>
        <v/>
      </c>
      <c r="BI268" s="33"/>
      <c r="BJ268" s="33" t="str">
        <f t="shared" si="367"/>
        <v/>
      </c>
      <c r="BK268" s="33"/>
      <c r="BL268" s="33" t="str">
        <f t="shared" si="368"/>
        <v/>
      </c>
      <c r="BM268" s="33"/>
      <c r="BN268" s="33" t="str">
        <f t="shared" si="369"/>
        <v/>
      </c>
      <c r="BO268" s="33"/>
      <c r="BP268" s="33" t="str">
        <f t="shared" si="370"/>
        <v/>
      </c>
      <c r="BQ268" s="33"/>
      <c r="BR268" s="33" t="str">
        <f t="shared" si="371"/>
        <v/>
      </c>
      <c r="BS268" s="33"/>
      <c r="BT268" s="33" t="str">
        <f t="shared" si="372"/>
        <v/>
      </c>
      <c r="BU268" s="33"/>
      <c r="BV268" s="33" t="str">
        <f t="shared" si="373"/>
        <v/>
      </c>
      <c r="BW268" s="33"/>
      <c r="BX268" s="33" t="str">
        <f t="shared" si="374"/>
        <v/>
      </c>
      <c r="BY268" s="33"/>
      <c r="BZ268" s="33" t="str">
        <f t="shared" si="375"/>
        <v/>
      </c>
      <c r="CA268" s="33"/>
      <c r="CB268" s="34" t="str">
        <f t="shared" si="376"/>
        <v/>
      </c>
      <c r="CC268" s="38">
        <f t="shared" si="377"/>
        <v>46193</v>
      </c>
    </row>
    <row r="269" spans="2:81" x14ac:dyDescent="0.2">
      <c r="B269" s="32">
        <f t="shared" si="378"/>
        <v>37</v>
      </c>
      <c r="C269" s="33"/>
      <c r="D269" s="33" t="str">
        <f t="shared" si="338"/>
        <v/>
      </c>
      <c r="E269" s="33"/>
      <c r="F269" s="33" t="str">
        <f t="shared" si="339"/>
        <v/>
      </c>
      <c r="G269" s="33"/>
      <c r="H269" s="33" t="str">
        <f t="shared" si="340"/>
        <v/>
      </c>
      <c r="I269" s="33"/>
      <c r="J269" s="33" t="str">
        <f t="shared" si="341"/>
        <v/>
      </c>
      <c r="K269" s="33"/>
      <c r="L269" s="33" t="str">
        <f t="shared" si="342"/>
        <v/>
      </c>
      <c r="M269" s="33"/>
      <c r="N269" s="33" t="str">
        <f t="shared" si="343"/>
        <v/>
      </c>
      <c r="O269" s="33"/>
      <c r="P269" s="33" t="str">
        <f t="shared" si="344"/>
        <v/>
      </c>
      <c r="Q269" s="33"/>
      <c r="R269" s="33" t="str">
        <f t="shared" si="345"/>
        <v/>
      </c>
      <c r="S269" s="33"/>
      <c r="T269" s="33" t="str">
        <f t="shared" si="346"/>
        <v/>
      </c>
      <c r="U269" s="33"/>
      <c r="V269" s="33" t="str">
        <f t="shared" si="347"/>
        <v/>
      </c>
      <c r="W269" s="33"/>
      <c r="X269" s="33">
        <f t="shared" si="348"/>
        <v>46194</v>
      </c>
      <c r="Y269" s="33"/>
      <c r="Z269" s="33" t="str">
        <f t="shared" si="349"/>
        <v/>
      </c>
      <c r="AA269" s="33"/>
      <c r="AB269" s="33" t="str">
        <f t="shared" si="350"/>
        <v/>
      </c>
      <c r="AC269" s="33"/>
      <c r="AD269" s="33" t="str">
        <f t="shared" si="351"/>
        <v/>
      </c>
      <c r="AE269" s="33"/>
      <c r="AF269" s="33" t="str">
        <f t="shared" si="352"/>
        <v/>
      </c>
      <c r="AG269" s="33"/>
      <c r="AH269" s="33" t="str">
        <f t="shared" si="353"/>
        <v/>
      </c>
      <c r="AI269" s="33"/>
      <c r="AJ269" s="33" t="str">
        <f t="shared" si="354"/>
        <v/>
      </c>
      <c r="AK269" s="33"/>
      <c r="AL269" s="33" t="str">
        <f t="shared" si="355"/>
        <v/>
      </c>
      <c r="AM269" s="33"/>
      <c r="AN269" s="33" t="str">
        <f t="shared" si="356"/>
        <v/>
      </c>
      <c r="AO269" s="33"/>
      <c r="AP269" s="33" t="str">
        <f t="shared" si="357"/>
        <v/>
      </c>
      <c r="AQ269" s="33"/>
      <c r="AR269" s="33" t="str">
        <f t="shared" si="358"/>
        <v/>
      </c>
      <c r="AS269" s="33"/>
      <c r="AT269" s="33" t="str">
        <f t="shared" si="359"/>
        <v/>
      </c>
      <c r="AU269" s="33"/>
      <c r="AV269" s="33" t="str">
        <f t="shared" si="360"/>
        <v/>
      </c>
      <c r="AW269" s="33"/>
      <c r="AX269" s="33" t="str">
        <f t="shared" si="361"/>
        <v/>
      </c>
      <c r="AY269" s="33"/>
      <c r="AZ269" s="33" t="str">
        <f t="shared" si="362"/>
        <v/>
      </c>
      <c r="BA269" s="33"/>
      <c r="BB269" s="33" t="str">
        <f t="shared" si="363"/>
        <v/>
      </c>
      <c r="BC269" s="33"/>
      <c r="BD269" s="33" t="str">
        <f t="shared" si="364"/>
        <v/>
      </c>
      <c r="BE269" s="33"/>
      <c r="BF269" s="33" t="str">
        <f t="shared" si="365"/>
        <v/>
      </c>
      <c r="BG269" s="33"/>
      <c r="BH269" s="33" t="str">
        <f t="shared" si="366"/>
        <v/>
      </c>
      <c r="BI269" s="33"/>
      <c r="BJ269" s="33" t="str">
        <f t="shared" si="367"/>
        <v/>
      </c>
      <c r="BK269" s="33"/>
      <c r="BL269" s="33" t="str">
        <f t="shared" si="368"/>
        <v/>
      </c>
      <c r="BM269" s="33"/>
      <c r="BN269" s="33" t="str">
        <f t="shared" si="369"/>
        <v/>
      </c>
      <c r="BO269" s="33"/>
      <c r="BP269" s="33" t="str">
        <f t="shared" si="370"/>
        <v/>
      </c>
      <c r="BQ269" s="33"/>
      <c r="BR269" s="33" t="str">
        <f t="shared" si="371"/>
        <v/>
      </c>
      <c r="BS269" s="33"/>
      <c r="BT269" s="33" t="str">
        <f t="shared" si="372"/>
        <v/>
      </c>
      <c r="BU269" s="33"/>
      <c r="BV269" s="33" t="str">
        <f t="shared" si="373"/>
        <v/>
      </c>
      <c r="BW269" s="33"/>
      <c r="BX269" s="33" t="str">
        <f t="shared" si="374"/>
        <v/>
      </c>
      <c r="BY269" s="33"/>
      <c r="BZ269" s="33" t="str">
        <f t="shared" si="375"/>
        <v/>
      </c>
      <c r="CA269" s="33"/>
      <c r="CB269" s="34" t="str">
        <f t="shared" si="376"/>
        <v/>
      </c>
      <c r="CC269" s="38">
        <f t="shared" si="377"/>
        <v>46194</v>
      </c>
    </row>
    <row r="270" spans="2:81" x14ac:dyDescent="0.2">
      <c r="B270" s="32">
        <f t="shared" si="378"/>
        <v>38</v>
      </c>
      <c r="C270" s="33"/>
      <c r="D270" s="33" t="str">
        <f t="shared" si="338"/>
        <v/>
      </c>
      <c r="E270" s="33"/>
      <c r="F270" s="33" t="str">
        <f t="shared" si="339"/>
        <v/>
      </c>
      <c r="G270" s="33"/>
      <c r="H270" s="33" t="str">
        <f t="shared" si="340"/>
        <v/>
      </c>
      <c r="I270" s="33"/>
      <c r="J270" s="33" t="str">
        <f t="shared" si="341"/>
        <v/>
      </c>
      <c r="K270" s="33"/>
      <c r="L270" s="33" t="str">
        <f t="shared" si="342"/>
        <v/>
      </c>
      <c r="M270" s="33"/>
      <c r="N270" s="33" t="str">
        <f t="shared" si="343"/>
        <v/>
      </c>
      <c r="O270" s="33"/>
      <c r="P270" s="33" t="str">
        <f t="shared" si="344"/>
        <v/>
      </c>
      <c r="Q270" s="33"/>
      <c r="R270" s="33" t="str">
        <f t="shared" si="345"/>
        <v/>
      </c>
      <c r="S270" s="33"/>
      <c r="T270" s="33" t="str">
        <f t="shared" si="346"/>
        <v/>
      </c>
      <c r="U270" s="33"/>
      <c r="V270" s="33" t="str">
        <f t="shared" si="347"/>
        <v/>
      </c>
      <c r="W270" s="33"/>
      <c r="X270" s="33">
        <f t="shared" si="348"/>
        <v>46194</v>
      </c>
      <c r="Y270" s="33"/>
      <c r="Z270" s="33" t="str">
        <f t="shared" si="349"/>
        <v/>
      </c>
      <c r="AA270" s="33"/>
      <c r="AB270" s="33" t="str">
        <f t="shared" si="350"/>
        <v/>
      </c>
      <c r="AC270" s="33"/>
      <c r="AD270" s="33" t="str">
        <f t="shared" si="351"/>
        <v/>
      </c>
      <c r="AE270" s="33"/>
      <c r="AF270" s="33" t="str">
        <f t="shared" si="352"/>
        <v/>
      </c>
      <c r="AG270" s="33"/>
      <c r="AH270" s="33" t="str">
        <f t="shared" si="353"/>
        <v/>
      </c>
      <c r="AI270" s="33"/>
      <c r="AJ270" s="33" t="str">
        <f t="shared" si="354"/>
        <v/>
      </c>
      <c r="AK270" s="33"/>
      <c r="AL270" s="33" t="str">
        <f t="shared" si="355"/>
        <v/>
      </c>
      <c r="AM270" s="33"/>
      <c r="AN270" s="33" t="str">
        <f t="shared" si="356"/>
        <v/>
      </c>
      <c r="AO270" s="33"/>
      <c r="AP270" s="33" t="str">
        <f t="shared" si="357"/>
        <v/>
      </c>
      <c r="AQ270" s="33"/>
      <c r="AR270" s="33" t="str">
        <f t="shared" si="358"/>
        <v/>
      </c>
      <c r="AS270" s="33"/>
      <c r="AT270" s="33" t="str">
        <f t="shared" si="359"/>
        <v/>
      </c>
      <c r="AU270" s="33"/>
      <c r="AV270" s="33" t="str">
        <f t="shared" si="360"/>
        <v/>
      </c>
      <c r="AW270" s="33"/>
      <c r="AX270" s="33" t="str">
        <f t="shared" si="361"/>
        <v/>
      </c>
      <c r="AY270" s="33"/>
      <c r="AZ270" s="33" t="str">
        <f t="shared" si="362"/>
        <v/>
      </c>
      <c r="BA270" s="33"/>
      <c r="BB270" s="33" t="str">
        <f t="shared" si="363"/>
        <v/>
      </c>
      <c r="BC270" s="33"/>
      <c r="BD270" s="33" t="str">
        <f t="shared" si="364"/>
        <v/>
      </c>
      <c r="BE270" s="33"/>
      <c r="BF270" s="33" t="str">
        <f t="shared" si="365"/>
        <v/>
      </c>
      <c r="BG270" s="33"/>
      <c r="BH270" s="33" t="str">
        <f t="shared" si="366"/>
        <v/>
      </c>
      <c r="BI270" s="33"/>
      <c r="BJ270" s="33" t="str">
        <f t="shared" si="367"/>
        <v/>
      </c>
      <c r="BK270" s="33"/>
      <c r="BL270" s="33" t="str">
        <f t="shared" si="368"/>
        <v/>
      </c>
      <c r="BM270" s="33"/>
      <c r="BN270" s="33" t="str">
        <f t="shared" si="369"/>
        <v/>
      </c>
      <c r="BO270" s="33"/>
      <c r="BP270" s="33" t="str">
        <f t="shared" si="370"/>
        <v/>
      </c>
      <c r="BQ270" s="33"/>
      <c r="BR270" s="33" t="str">
        <f t="shared" si="371"/>
        <v/>
      </c>
      <c r="BS270" s="33"/>
      <c r="BT270" s="33" t="str">
        <f t="shared" si="372"/>
        <v/>
      </c>
      <c r="BU270" s="33"/>
      <c r="BV270" s="33" t="str">
        <f t="shared" si="373"/>
        <v/>
      </c>
      <c r="BW270" s="33"/>
      <c r="BX270" s="33" t="str">
        <f t="shared" si="374"/>
        <v/>
      </c>
      <c r="BY270" s="33"/>
      <c r="BZ270" s="33" t="str">
        <f t="shared" si="375"/>
        <v/>
      </c>
      <c r="CA270" s="33"/>
      <c r="CB270" s="34" t="str">
        <f t="shared" si="376"/>
        <v/>
      </c>
      <c r="CC270" s="38">
        <f t="shared" si="377"/>
        <v>46194</v>
      </c>
    </row>
    <row r="271" spans="2:81" x14ac:dyDescent="0.2">
      <c r="B271" s="32">
        <f t="shared" si="378"/>
        <v>39</v>
      </c>
      <c r="C271" s="33"/>
      <c r="D271" s="33" t="str">
        <f t="shared" si="338"/>
        <v/>
      </c>
      <c r="E271" s="33"/>
      <c r="F271" s="33" t="str">
        <f t="shared" si="339"/>
        <v/>
      </c>
      <c r="G271" s="33"/>
      <c r="H271" s="33" t="str">
        <f t="shared" si="340"/>
        <v/>
      </c>
      <c r="I271" s="33"/>
      <c r="J271" s="33" t="str">
        <f t="shared" si="341"/>
        <v/>
      </c>
      <c r="K271" s="33"/>
      <c r="L271" s="33" t="str">
        <f t="shared" si="342"/>
        <v/>
      </c>
      <c r="M271" s="33"/>
      <c r="N271" s="33" t="str">
        <f t="shared" si="343"/>
        <v/>
      </c>
      <c r="O271" s="33"/>
      <c r="P271" s="33" t="str">
        <f t="shared" si="344"/>
        <v/>
      </c>
      <c r="Q271" s="33"/>
      <c r="R271" s="33" t="str">
        <f t="shared" si="345"/>
        <v/>
      </c>
      <c r="S271" s="33"/>
      <c r="T271" s="33" t="str">
        <f t="shared" si="346"/>
        <v/>
      </c>
      <c r="U271" s="33"/>
      <c r="V271" s="33" t="str">
        <f t="shared" si="347"/>
        <v/>
      </c>
      <c r="W271" s="33"/>
      <c r="X271" s="33">
        <f t="shared" si="348"/>
        <v>46194</v>
      </c>
      <c r="Y271" s="33"/>
      <c r="Z271" s="33" t="str">
        <f t="shared" si="349"/>
        <v/>
      </c>
      <c r="AA271" s="33"/>
      <c r="AB271" s="33" t="str">
        <f t="shared" si="350"/>
        <v/>
      </c>
      <c r="AC271" s="33"/>
      <c r="AD271" s="33" t="str">
        <f t="shared" si="351"/>
        <v/>
      </c>
      <c r="AE271" s="33"/>
      <c r="AF271" s="33" t="str">
        <f t="shared" si="352"/>
        <v/>
      </c>
      <c r="AG271" s="33"/>
      <c r="AH271" s="33" t="str">
        <f t="shared" si="353"/>
        <v/>
      </c>
      <c r="AI271" s="33"/>
      <c r="AJ271" s="33" t="str">
        <f t="shared" si="354"/>
        <v/>
      </c>
      <c r="AK271" s="33"/>
      <c r="AL271" s="33" t="str">
        <f t="shared" si="355"/>
        <v/>
      </c>
      <c r="AM271" s="33"/>
      <c r="AN271" s="33" t="str">
        <f t="shared" si="356"/>
        <v/>
      </c>
      <c r="AO271" s="33"/>
      <c r="AP271" s="33" t="str">
        <f t="shared" si="357"/>
        <v/>
      </c>
      <c r="AQ271" s="33"/>
      <c r="AR271" s="33" t="str">
        <f t="shared" si="358"/>
        <v/>
      </c>
      <c r="AS271" s="33"/>
      <c r="AT271" s="33" t="str">
        <f t="shared" si="359"/>
        <v/>
      </c>
      <c r="AU271" s="33"/>
      <c r="AV271" s="33" t="str">
        <f t="shared" si="360"/>
        <v/>
      </c>
      <c r="AW271" s="33"/>
      <c r="AX271" s="33" t="str">
        <f t="shared" si="361"/>
        <v/>
      </c>
      <c r="AY271" s="33"/>
      <c r="AZ271" s="33" t="str">
        <f t="shared" si="362"/>
        <v/>
      </c>
      <c r="BA271" s="33"/>
      <c r="BB271" s="33" t="str">
        <f t="shared" si="363"/>
        <v/>
      </c>
      <c r="BC271" s="33"/>
      <c r="BD271" s="33" t="str">
        <f t="shared" si="364"/>
        <v/>
      </c>
      <c r="BE271" s="33"/>
      <c r="BF271" s="33" t="str">
        <f t="shared" si="365"/>
        <v/>
      </c>
      <c r="BG271" s="33"/>
      <c r="BH271" s="33" t="str">
        <f t="shared" si="366"/>
        <v/>
      </c>
      <c r="BI271" s="33"/>
      <c r="BJ271" s="33" t="str">
        <f t="shared" si="367"/>
        <v/>
      </c>
      <c r="BK271" s="33"/>
      <c r="BL271" s="33" t="str">
        <f t="shared" si="368"/>
        <v/>
      </c>
      <c r="BM271" s="33"/>
      <c r="BN271" s="33" t="str">
        <f t="shared" si="369"/>
        <v/>
      </c>
      <c r="BO271" s="33"/>
      <c r="BP271" s="33" t="str">
        <f t="shared" si="370"/>
        <v/>
      </c>
      <c r="BQ271" s="33"/>
      <c r="BR271" s="33" t="str">
        <f t="shared" si="371"/>
        <v/>
      </c>
      <c r="BS271" s="33"/>
      <c r="BT271" s="33" t="str">
        <f t="shared" si="372"/>
        <v/>
      </c>
      <c r="BU271" s="33"/>
      <c r="BV271" s="33" t="str">
        <f t="shared" si="373"/>
        <v/>
      </c>
      <c r="BW271" s="33"/>
      <c r="BX271" s="33" t="str">
        <f t="shared" si="374"/>
        <v/>
      </c>
      <c r="BY271" s="33"/>
      <c r="BZ271" s="33" t="str">
        <f t="shared" si="375"/>
        <v/>
      </c>
      <c r="CA271" s="33"/>
      <c r="CB271" s="34" t="str">
        <f t="shared" si="376"/>
        <v/>
      </c>
      <c r="CC271" s="38">
        <f t="shared" si="377"/>
        <v>46194</v>
      </c>
    </row>
    <row r="272" spans="2:81" x14ac:dyDescent="0.2">
      <c r="B272" s="32">
        <f t="shared" si="378"/>
        <v>40</v>
      </c>
      <c r="C272" s="33"/>
      <c r="D272" s="33" t="str">
        <f t="shared" si="338"/>
        <v/>
      </c>
      <c r="E272" s="33"/>
      <c r="F272" s="33" t="str">
        <f t="shared" si="339"/>
        <v/>
      </c>
      <c r="G272" s="33"/>
      <c r="H272" s="33" t="str">
        <f t="shared" si="340"/>
        <v/>
      </c>
      <c r="I272" s="33"/>
      <c r="J272" s="33" t="str">
        <f t="shared" si="341"/>
        <v/>
      </c>
      <c r="K272" s="33"/>
      <c r="L272" s="33" t="str">
        <f t="shared" si="342"/>
        <v/>
      </c>
      <c r="M272" s="33"/>
      <c r="N272" s="33" t="str">
        <f t="shared" si="343"/>
        <v/>
      </c>
      <c r="O272" s="33"/>
      <c r="P272" s="33" t="str">
        <f t="shared" si="344"/>
        <v/>
      </c>
      <c r="Q272" s="33"/>
      <c r="R272" s="33" t="str">
        <f t="shared" si="345"/>
        <v/>
      </c>
      <c r="S272" s="33"/>
      <c r="T272" s="33" t="str">
        <f t="shared" si="346"/>
        <v/>
      </c>
      <c r="U272" s="33"/>
      <c r="V272" s="33" t="str">
        <f t="shared" si="347"/>
        <v/>
      </c>
      <c r="W272" s="33"/>
      <c r="X272" s="33">
        <f t="shared" si="348"/>
        <v>46194</v>
      </c>
      <c r="Y272" s="33"/>
      <c r="Z272" s="33" t="str">
        <f t="shared" si="349"/>
        <v/>
      </c>
      <c r="AA272" s="33"/>
      <c r="AB272" s="33" t="str">
        <f t="shared" si="350"/>
        <v/>
      </c>
      <c r="AC272" s="33"/>
      <c r="AD272" s="33" t="str">
        <f t="shared" si="351"/>
        <v/>
      </c>
      <c r="AE272" s="33"/>
      <c r="AF272" s="33" t="str">
        <f t="shared" si="352"/>
        <v/>
      </c>
      <c r="AG272" s="33"/>
      <c r="AH272" s="33" t="str">
        <f t="shared" si="353"/>
        <v/>
      </c>
      <c r="AI272" s="33"/>
      <c r="AJ272" s="33" t="str">
        <f t="shared" si="354"/>
        <v/>
      </c>
      <c r="AK272" s="33"/>
      <c r="AL272" s="33" t="str">
        <f t="shared" si="355"/>
        <v/>
      </c>
      <c r="AM272" s="33"/>
      <c r="AN272" s="33" t="str">
        <f t="shared" si="356"/>
        <v/>
      </c>
      <c r="AO272" s="33"/>
      <c r="AP272" s="33" t="str">
        <f t="shared" si="357"/>
        <v/>
      </c>
      <c r="AQ272" s="33"/>
      <c r="AR272" s="33" t="str">
        <f t="shared" si="358"/>
        <v/>
      </c>
      <c r="AS272" s="33"/>
      <c r="AT272" s="33" t="str">
        <f t="shared" si="359"/>
        <v/>
      </c>
      <c r="AU272" s="33"/>
      <c r="AV272" s="33" t="str">
        <f t="shared" si="360"/>
        <v/>
      </c>
      <c r="AW272" s="33"/>
      <c r="AX272" s="33" t="str">
        <f t="shared" si="361"/>
        <v/>
      </c>
      <c r="AY272" s="33"/>
      <c r="AZ272" s="33" t="str">
        <f t="shared" si="362"/>
        <v/>
      </c>
      <c r="BA272" s="33"/>
      <c r="BB272" s="33" t="str">
        <f t="shared" si="363"/>
        <v/>
      </c>
      <c r="BC272" s="33"/>
      <c r="BD272" s="33" t="str">
        <f t="shared" si="364"/>
        <v/>
      </c>
      <c r="BE272" s="33"/>
      <c r="BF272" s="33" t="str">
        <f t="shared" si="365"/>
        <v/>
      </c>
      <c r="BG272" s="33"/>
      <c r="BH272" s="33" t="str">
        <f t="shared" si="366"/>
        <v/>
      </c>
      <c r="BI272" s="33"/>
      <c r="BJ272" s="33" t="str">
        <f t="shared" si="367"/>
        <v/>
      </c>
      <c r="BK272" s="33"/>
      <c r="BL272" s="33" t="str">
        <f t="shared" si="368"/>
        <v/>
      </c>
      <c r="BM272" s="33"/>
      <c r="BN272" s="33" t="str">
        <f t="shared" si="369"/>
        <v/>
      </c>
      <c r="BO272" s="33"/>
      <c r="BP272" s="33" t="str">
        <f t="shared" si="370"/>
        <v/>
      </c>
      <c r="BQ272" s="33"/>
      <c r="BR272" s="33" t="str">
        <f t="shared" si="371"/>
        <v/>
      </c>
      <c r="BS272" s="33"/>
      <c r="BT272" s="33" t="str">
        <f t="shared" si="372"/>
        <v/>
      </c>
      <c r="BU272" s="33"/>
      <c r="BV272" s="33" t="str">
        <f t="shared" si="373"/>
        <v/>
      </c>
      <c r="BW272" s="33"/>
      <c r="BX272" s="33" t="str">
        <f t="shared" si="374"/>
        <v/>
      </c>
      <c r="BY272" s="33"/>
      <c r="BZ272" s="33" t="str">
        <f t="shared" si="375"/>
        <v/>
      </c>
      <c r="CA272" s="33"/>
      <c r="CB272" s="34" t="str">
        <f t="shared" si="376"/>
        <v/>
      </c>
      <c r="CC272" s="38">
        <f t="shared" si="377"/>
        <v>46194</v>
      </c>
    </row>
    <row r="273" spans="2:81" x14ac:dyDescent="0.2">
      <c r="B273" s="32">
        <f t="shared" si="378"/>
        <v>41</v>
      </c>
      <c r="C273" s="33"/>
      <c r="D273" s="33" t="str">
        <f t="shared" si="338"/>
        <v/>
      </c>
      <c r="E273" s="33"/>
      <c r="F273" s="33" t="str">
        <f t="shared" si="339"/>
        <v/>
      </c>
      <c r="G273" s="33"/>
      <c r="H273" s="33" t="str">
        <f t="shared" si="340"/>
        <v/>
      </c>
      <c r="I273" s="33"/>
      <c r="J273" s="33" t="str">
        <f t="shared" si="341"/>
        <v/>
      </c>
      <c r="K273" s="33"/>
      <c r="L273" s="33" t="str">
        <f t="shared" si="342"/>
        <v/>
      </c>
      <c r="M273" s="33"/>
      <c r="N273" s="33" t="str">
        <f t="shared" si="343"/>
        <v/>
      </c>
      <c r="O273" s="33"/>
      <c r="P273" s="33" t="str">
        <f t="shared" si="344"/>
        <v/>
      </c>
      <c r="Q273" s="33"/>
      <c r="R273" s="33" t="str">
        <f t="shared" si="345"/>
        <v/>
      </c>
      <c r="S273" s="33"/>
      <c r="T273" s="33" t="str">
        <f t="shared" si="346"/>
        <v/>
      </c>
      <c r="U273" s="33"/>
      <c r="V273" s="33" t="str">
        <f t="shared" si="347"/>
        <v/>
      </c>
      <c r="W273" s="33"/>
      <c r="X273" s="33" t="str">
        <f t="shared" si="348"/>
        <v/>
      </c>
      <c r="Y273" s="33"/>
      <c r="Z273" s="33">
        <f t="shared" si="349"/>
        <v>46195</v>
      </c>
      <c r="AA273" s="33"/>
      <c r="AB273" s="33" t="str">
        <f t="shared" si="350"/>
        <v/>
      </c>
      <c r="AC273" s="33"/>
      <c r="AD273" s="33" t="str">
        <f t="shared" si="351"/>
        <v/>
      </c>
      <c r="AE273" s="33"/>
      <c r="AF273" s="33" t="str">
        <f t="shared" si="352"/>
        <v/>
      </c>
      <c r="AG273" s="33"/>
      <c r="AH273" s="33" t="str">
        <f t="shared" si="353"/>
        <v/>
      </c>
      <c r="AI273" s="33"/>
      <c r="AJ273" s="33" t="str">
        <f t="shared" si="354"/>
        <v/>
      </c>
      <c r="AK273" s="33"/>
      <c r="AL273" s="33" t="str">
        <f t="shared" si="355"/>
        <v/>
      </c>
      <c r="AM273" s="33"/>
      <c r="AN273" s="33" t="str">
        <f t="shared" si="356"/>
        <v/>
      </c>
      <c r="AO273" s="33"/>
      <c r="AP273" s="33" t="str">
        <f t="shared" si="357"/>
        <v/>
      </c>
      <c r="AQ273" s="33"/>
      <c r="AR273" s="33" t="str">
        <f t="shared" si="358"/>
        <v/>
      </c>
      <c r="AS273" s="33"/>
      <c r="AT273" s="33" t="str">
        <f t="shared" si="359"/>
        <v/>
      </c>
      <c r="AU273" s="33"/>
      <c r="AV273" s="33" t="str">
        <f t="shared" si="360"/>
        <v/>
      </c>
      <c r="AW273" s="33"/>
      <c r="AX273" s="33" t="str">
        <f t="shared" si="361"/>
        <v/>
      </c>
      <c r="AY273" s="33"/>
      <c r="AZ273" s="33" t="str">
        <f t="shared" si="362"/>
        <v/>
      </c>
      <c r="BA273" s="33"/>
      <c r="BB273" s="33" t="str">
        <f t="shared" si="363"/>
        <v/>
      </c>
      <c r="BC273" s="33"/>
      <c r="BD273" s="33" t="str">
        <f t="shared" si="364"/>
        <v/>
      </c>
      <c r="BE273" s="33"/>
      <c r="BF273" s="33" t="str">
        <f t="shared" si="365"/>
        <v/>
      </c>
      <c r="BG273" s="33"/>
      <c r="BH273" s="33" t="str">
        <f t="shared" si="366"/>
        <v/>
      </c>
      <c r="BI273" s="33"/>
      <c r="BJ273" s="33" t="str">
        <f t="shared" si="367"/>
        <v/>
      </c>
      <c r="BK273" s="33"/>
      <c r="BL273" s="33" t="str">
        <f t="shared" si="368"/>
        <v/>
      </c>
      <c r="BM273" s="33"/>
      <c r="BN273" s="33" t="str">
        <f t="shared" si="369"/>
        <v/>
      </c>
      <c r="BO273" s="33"/>
      <c r="BP273" s="33" t="str">
        <f t="shared" si="370"/>
        <v/>
      </c>
      <c r="BQ273" s="33"/>
      <c r="BR273" s="33" t="str">
        <f t="shared" si="371"/>
        <v/>
      </c>
      <c r="BS273" s="33"/>
      <c r="BT273" s="33" t="str">
        <f t="shared" si="372"/>
        <v/>
      </c>
      <c r="BU273" s="33"/>
      <c r="BV273" s="33" t="str">
        <f t="shared" si="373"/>
        <v/>
      </c>
      <c r="BW273" s="33"/>
      <c r="BX273" s="33" t="str">
        <f t="shared" si="374"/>
        <v/>
      </c>
      <c r="BY273" s="33"/>
      <c r="BZ273" s="33" t="str">
        <f t="shared" si="375"/>
        <v/>
      </c>
      <c r="CA273" s="33"/>
      <c r="CB273" s="34" t="str">
        <f t="shared" si="376"/>
        <v/>
      </c>
      <c r="CC273" s="38">
        <f t="shared" si="377"/>
        <v>46195</v>
      </c>
    </row>
    <row r="274" spans="2:81" x14ac:dyDescent="0.2">
      <c r="B274" s="32">
        <f t="shared" si="378"/>
        <v>42</v>
      </c>
      <c r="C274" s="33"/>
      <c r="D274" s="33" t="str">
        <f t="shared" si="338"/>
        <v/>
      </c>
      <c r="E274" s="33"/>
      <c r="F274" s="33" t="str">
        <f t="shared" si="339"/>
        <v/>
      </c>
      <c r="G274" s="33"/>
      <c r="H274" s="33" t="str">
        <f t="shared" si="340"/>
        <v/>
      </c>
      <c r="I274" s="33"/>
      <c r="J274" s="33" t="str">
        <f t="shared" si="341"/>
        <v/>
      </c>
      <c r="K274" s="33"/>
      <c r="L274" s="33" t="str">
        <f t="shared" si="342"/>
        <v/>
      </c>
      <c r="M274" s="33"/>
      <c r="N274" s="33" t="str">
        <f t="shared" si="343"/>
        <v/>
      </c>
      <c r="O274" s="33"/>
      <c r="P274" s="33" t="str">
        <f t="shared" si="344"/>
        <v/>
      </c>
      <c r="Q274" s="33"/>
      <c r="R274" s="33" t="str">
        <f t="shared" si="345"/>
        <v/>
      </c>
      <c r="S274" s="33"/>
      <c r="T274" s="33" t="str">
        <f t="shared" si="346"/>
        <v/>
      </c>
      <c r="U274" s="33"/>
      <c r="V274" s="33" t="str">
        <f t="shared" si="347"/>
        <v/>
      </c>
      <c r="W274" s="33"/>
      <c r="X274" s="33" t="str">
        <f t="shared" si="348"/>
        <v/>
      </c>
      <c r="Y274" s="33"/>
      <c r="Z274" s="33">
        <f t="shared" si="349"/>
        <v>46195</v>
      </c>
      <c r="AA274" s="33"/>
      <c r="AB274" s="33" t="str">
        <f t="shared" si="350"/>
        <v/>
      </c>
      <c r="AC274" s="33"/>
      <c r="AD274" s="33" t="str">
        <f t="shared" si="351"/>
        <v/>
      </c>
      <c r="AE274" s="33"/>
      <c r="AF274" s="33" t="str">
        <f t="shared" si="352"/>
        <v/>
      </c>
      <c r="AG274" s="33"/>
      <c r="AH274" s="33" t="str">
        <f t="shared" si="353"/>
        <v/>
      </c>
      <c r="AI274" s="33"/>
      <c r="AJ274" s="33" t="str">
        <f t="shared" si="354"/>
        <v/>
      </c>
      <c r="AK274" s="33"/>
      <c r="AL274" s="33" t="str">
        <f t="shared" si="355"/>
        <v/>
      </c>
      <c r="AM274" s="33"/>
      <c r="AN274" s="33" t="str">
        <f t="shared" si="356"/>
        <v/>
      </c>
      <c r="AO274" s="33"/>
      <c r="AP274" s="33" t="str">
        <f t="shared" si="357"/>
        <v/>
      </c>
      <c r="AQ274" s="33"/>
      <c r="AR274" s="33" t="str">
        <f t="shared" si="358"/>
        <v/>
      </c>
      <c r="AS274" s="33"/>
      <c r="AT274" s="33" t="str">
        <f t="shared" si="359"/>
        <v/>
      </c>
      <c r="AU274" s="33"/>
      <c r="AV274" s="33" t="str">
        <f t="shared" si="360"/>
        <v/>
      </c>
      <c r="AW274" s="33"/>
      <c r="AX274" s="33" t="str">
        <f t="shared" si="361"/>
        <v/>
      </c>
      <c r="AY274" s="33"/>
      <c r="AZ274" s="33" t="str">
        <f t="shared" si="362"/>
        <v/>
      </c>
      <c r="BA274" s="33"/>
      <c r="BB274" s="33" t="str">
        <f t="shared" si="363"/>
        <v/>
      </c>
      <c r="BC274" s="33"/>
      <c r="BD274" s="33" t="str">
        <f t="shared" si="364"/>
        <v/>
      </c>
      <c r="BE274" s="33"/>
      <c r="BF274" s="33" t="str">
        <f t="shared" si="365"/>
        <v/>
      </c>
      <c r="BG274" s="33"/>
      <c r="BH274" s="33" t="str">
        <f t="shared" si="366"/>
        <v/>
      </c>
      <c r="BI274" s="33"/>
      <c r="BJ274" s="33" t="str">
        <f t="shared" si="367"/>
        <v/>
      </c>
      <c r="BK274" s="33"/>
      <c r="BL274" s="33" t="str">
        <f t="shared" si="368"/>
        <v/>
      </c>
      <c r="BM274" s="33"/>
      <c r="BN274" s="33" t="str">
        <f t="shared" si="369"/>
        <v/>
      </c>
      <c r="BO274" s="33"/>
      <c r="BP274" s="33" t="str">
        <f t="shared" si="370"/>
        <v/>
      </c>
      <c r="BQ274" s="33"/>
      <c r="BR274" s="33" t="str">
        <f t="shared" si="371"/>
        <v/>
      </c>
      <c r="BS274" s="33"/>
      <c r="BT274" s="33" t="str">
        <f t="shared" si="372"/>
        <v/>
      </c>
      <c r="BU274" s="33"/>
      <c r="BV274" s="33" t="str">
        <f t="shared" si="373"/>
        <v/>
      </c>
      <c r="BW274" s="33"/>
      <c r="BX274" s="33" t="str">
        <f t="shared" si="374"/>
        <v/>
      </c>
      <c r="BY274" s="33"/>
      <c r="BZ274" s="33" t="str">
        <f t="shared" si="375"/>
        <v/>
      </c>
      <c r="CA274" s="33"/>
      <c r="CB274" s="34" t="str">
        <f t="shared" si="376"/>
        <v/>
      </c>
      <c r="CC274" s="38">
        <f t="shared" si="377"/>
        <v>46195</v>
      </c>
    </row>
    <row r="275" spans="2:81" x14ac:dyDescent="0.2">
      <c r="B275" s="32">
        <f t="shared" si="378"/>
        <v>43</v>
      </c>
      <c r="C275" s="33"/>
      <c r="D275" s="33" t="str">
        <f t="shared" si="338"/>
        <v/>
      </c>
      <c r="E275" s="33"/>
      <c r="F275" s="33" t="str">
        <f t="shared" si="339"/>
        <v/>
      </c>
      <c r="G275" s="33"/>
      <c r="H275" s="33" t="str">
        <f t="shared" si="340"/>
        <v/>
      </c>
      <c r="I275" s="33"/>
      <c r="J275" s="33" t="str">
        <f t="shared" si="341"/>
        <v/>
      </c>
      <c r="K275" s="33"/>
      <c r="L275" s="33" t="str">
        <f t="shared" si="342"/>
        <v/>
      </c>
      <c r="M275" s="33"/>
      <c r="N275" s="33" t="str">
        <f t="shared" si="343"/>
        <v/>
      </c>
      <c r="O275" s="33"/>
      <c r="P275" s="33" t="str">
        <f t="shared" si="344"/>
        <v/>
      </c>
      <c r="Q275" s="33"/>
      <c r="R275" s="33" t="str">
        <f t="shared" si="345"/>
        <v/>
      </c>
      <c r="S275" s="33"/>
      <c r="T275" s="33" t="str">
        <f t="shared" si="346"/>
        <v/>
      </c>
      <c r="U275" s="33"/>
      <c r="V275" s="33" t="str">
        <f t="shared" si="347"/>
        <v/>
      </c>
      <c r="W275" s="33"/>
      <c r="X275" s="33" t="str">
        <f t="shared" si="348"/>
        <v/>
      </c>
      <c r="Y275" s="33"/>
      <c r="Z275" s="33">
        <f t="shared" si="349"/>
        <v>46195</v>
      </c>
      <c r="AA275" s="33"/>
      <c r="AB275" s="33" t="str">
        <f t="shared" si="350"/>
        <v/>
      </c>
      <c r="AC275" s="33"/>
      <c r="AD275" s="33" t="str">
        <f t="shared" si="351"/>
        <v/>
      </c>
      <c r="AE275" s="33"/>
      <c r="AF275" s="33" t="str">
        <f t="shared" si="352"/>
        <v/>
      </c>
      <c r="AG275" s="33"/>
      <c r="AH275" s="33" t="str">
        <f t="shared" si="353"/>
        <v/>
      </c>
      <c r="AI275" s="33"/>
      <c r="AJ275" s="33" t="str">
        <f t="shared" si="354"/>
        <v/>
      </c>
      <c r="AK275" s="33"/>
      <c r="AL275" s="33" t="str">
        <f t="shared" si="355"/>
        <v/>
      </c>
      <c r="AM275" s="33"/>
      <c r="AN275" s="33" t="str">
        <f t="shared" si="356"/>
        <v/>
      </c>
      <c r="AO275" s="33"/>
      <c r="AP275" s="33" t="str">
        <f t="shared" si="357"/>
        <v/>
      </c>
      <c r="AQ275" s="33"/>
      <c r="AR275" s="33" t="str">
        <f t="shared" si="358"/>
        <v/>
      </c>
      <c r="AS275" s="33"/>
      <c r="AT275" s="33" t="str">
        <f t="shared" si="359"/>
        <v/>
      </c>
      <c r="AU275" s="33"/>
      <c r="AV275" s="33" t="str">
        <f t="shared" si="360"/>
        <v/>
      </c>
      <c r="AW275" s="33"/>
      <c r="AX275" s="33" t="str">
        <f t="shared" si="361"/>
        <v/>
      </c>
      <c r="AY275" s="33"/>
      <c r="AZ275" s="33" t="str">
        <f t="shared" si="362"/>
        <v/>
      </c>
      <c r="BA275" s="33"/>
      <c r="BB275" s="33" t="str">
        <f t="shared" si="363"/>
        <v/>
      </c>
      <c r="BC275" s="33"/>
      <c r="BD275" s="33" t="str">
        <f t="shared" si="364"/>
        <v/>
      </c>
      <c r="BE275" s="33"/>
      <c r="BF275" s="33" t="str">
        <f t="shared" si="365"/>
        <v/>
      </c>
      <c r="BG275" s="33"/>
      <c r="BH275" s="33" t="str">
        <f t="shared" si="366"/>
        <v/>
      </c>
      <c r="BI275" s="33"/>
      <c r="BJ275" s="33" t="str">
        <f t="shared" si="367"/>
        <v/>
      </c>
      <c r="BK275" s="33"/>
      <c r="BL275" s="33" t="str">
        <f t="shared" si="368"/>
        <v/>
      </c>
      <c r="BM275" s="33"/>
      <c r="BN275" s="33" t="str">
        <f t="shared" si="369"/>
        <v/>
      </c>
      <c r="BO275" s="33"/>
      <c r="BP275" s="33" t="str">
        <f t="shared" si="370"/>
        <v/>
      </c>
      <c r="BQ275" s="33"/>
      <c r="BR275" s="33" t="str">
        <f t="shared" si="371"/>
        <v/>
      </c>
      <c r="BS275" s="33"/>
      <c r="BT275" s="33" t="str">
        <f t="shared" si="372"/>
        <v/>
      </c>
      <c r="BU275" s="33"/>
      <c r="BV275" s="33" t="str">
        <f t="shared" si="373"/>
        <v/>
      </c>
      <c r="BW275" s="33"/>
      <c r="BX275" s="33" t="str">
        <f t="shared" si="374"/>
        <v/>
      </c>
      <c r="BY275" s="33"/>
      <c r="BZ275" s="33" t="str">
        <f t="shared" si="375"/>
        <v/>
      </c>
      <c r="CA275" s="33"/>
      <c r="CB275" s="34" t="str">
        <f t="shared" si="376"/>
        <v/>
      </c>
      <c r="CC275" s="38">
        <f t="shared" si="377"/>
        <v>46195</v>
      </c>
    </row>
    <row r="276" spans="2:81" x14ac:dyDescent="0.2">
      <c r="B276" s="32">
        <f t="shared" si="378"/>
        <v>44</v>
      </c>
      <c r="C276" s="33"/>
      <c r="D276" s="33" t="str">
        <f t="shared" si="338"/>
        <v/>
      </c>
      <c r="E276" s="33"/>
      <c r="F276" s="33" t="str">
        <f t="shared" si="339"/>
        <v/>
      </c>
      <c r="G276" s="33"/>
      <c r="H276" s="33" t="str">
        <f t="shared" si="340"/>
        <v/>
      </c>
      <c r="I276" s="33"/>
      <c r="J276" s="33" t="str">
        <f t="shared" si="341"/>
        <v/>
      </c>
      <c r="K276" s="33"/>
      <c r="L276" s="33" t="str">
        <f t="shared" si="342"/>
        <v/>
      </c>
      <c r="M276" s="33"/>
      <c r="N276" s="33" t="str">
        <f t="shared" si="343"/>
        <v/>
      </c>
      <c r="O276" s="33"/>
      <c r="P276" s="33" t="str">
        <f t="shared" si="344"/>
        <v/>
      </c>
      <c r="Q276" s="33"/>
      <c r="R276" s="33" t="str">
        <f t="shared" si="345"/>
        <v/>
      </c>
      <c r="S276" s="33"/>
      <c r="T276" s="33" t="str">
        <f t="shared" si="346"/>
        <v/>
      </c>
      <c r="U276" s="33"/>
      <c r="V276" s="33" t="str">
        <f t="shared" si="347"/>
        <v/>
      </c>
      <c r="W276" s="33"/>
      <c r="X276" s="33" t="str">
        <f t="shared" si="348"/>
        <v/>
      </c>
      <c r="Y276" s="33"/>
      <c r="Z276" s="33">
        <f t="shared" si="349"/>
        <v>46195</v>
      </c>
      <c r="AA276" s="33"/>
      <c r="AB276" s="33" t="str">
        <f t="shared" si="350"/>
        <v/>
      </c>
      <c r="AC276" s="33"/>
      <c r="AD276" s="33" t="str">
        <f t="shared" si="351"/>
        <v/>
      </c>
      <c r="AE276" s="33"/>
      <c r="AF276" s="33" t="str">
        <f t="shared" si="352"/>
        <v/>
      </c>
      <c r="AG276" s="33"/>
      <c r="AH276" s="33" t="str">
        <f t="shared" si="353"/>
        <v/>
      </c>
      <c r="AI276" s="33"/>
      <c r="AJ276" s="33" t="str">
        <f t="shared" si="354"/>
        <v/>
      </c>
      <c r="AK276" s="33"/>
      <c r="AL276" s="33" t="str">
        <f t="shared" si="355"/>
        <v/>
      </c>
      <c r="AM276" s="33"/>
      <c r="AN276" s="33" t="str">
        <f t="shared" si="356"/>
        <v/>
      </c>
      <c r="AO276" s="33"/>
      <c r="AP276" s="33" t="str">
        <f t="shared" si="357"/>
        <v/>
      </c>
      <c r="AQ276" s="33"/>
      <c r="AR276" s="33" t="str">
        <f t="shared" si="358"/>
        <v/>
      </c>
      <c r="AS276" s="33"/>
      <c r="AT276" s="33" t="str">
        <f t="shared" si="359"/>
        <v/>
      </c>
      <c r="AU276" s="33"/>
      <c r="AV276" s="33" t="str">
        <f t="shared" si="360"/>
        <v/>
      </c>
      <c r="AW276" s="33"/>
      <c r="AX276" s="33" t="str">
        <f t="shared" si="361"/>
        <v/>
      </c>
      <c r="AY276" s="33"/>
      <c r="AZ276" s="33" t="str">
        <f t="shared" si="362"/>
        <v/>
      </c>
      <c r="BA276" s="33"/>
      <c r="BB276" s="33" t="str">
        <f t="shared" si="363"/>
        <v/>
      </c>
      <c r="BC276" s="33"/>
      <c r="BD276" s="33" t="str">
        <f t="shared" si="364"/>
        <v/>
      </c>
      <c r="BE276" s="33"/>
      <c r="BF276" s="33" t="str">
        <f t="shared" si="365"/>
        <v/>
      </c>
      <c r="BG276" s="33"/>
      <c r="BH276" s="33" t="str">
        <f t="shared" si="366"/>
        <v/>
      </c>
      <c r="BI276" s="33"/>
      <c r="BJ276" s="33" t="str">
        <f t="shared" si="367"/>
        <v/>
      </c>
      <c r="BK276" s="33"/>
      <c r="BL276" s="33" t="str">
        <f t="shared" si="368"/>
        <v/>
      </c>
      <c r="BM276" s="33"/>
      <c r="BN276" s="33" t="str">
        <f t="shared" si="369"/>
        <v/>
      </c>
      <c r="BO276" s="33"/>
      <c r="BP276" s="33" t="str">
        <f t="shared" si="370"/>
        <v/>
      </c>
      <c r="BQ276" s="33"/>
      <c r="BR276" s="33" t="str">
        <f t="shared" si="371"/>
        <v/>
      </c>
      <c r="BS276" s="33"/>
      <c r="BT276" s="33" t="str">
        <f t="shared" si="372"/>
        <v/>
      </c>
      <c r="BU276" s="33"/>
      <c r="BV276" s="33" t="str">
        <f t="shared" si="373"/>
        <v/>
      </c>
      <c r="BW276" s="33"/>
      <c r="BX276" s="33" t="str">
        <f t="shared" si="374"/>
        <v/>
      </c>
      <c r="BY276" s="33"/>
      <c r="BZ276" s="33" t="str">
        <f t="shared" si="375"/>
        <v/>
      </c>
      <c r="CA276" s="33"/>
      <c r="CB276" s="34" t="str">
        <f t="shared" si="376"/>
        <v/>
      </c>
      <c r="CC276" s="38">
        <f t="shared" si="377"/>
        <v>46195</v>
      </c>
    </row>
    <row r="277" spans="2:81" x14ac:dyDescent="0.2">
      <c r="B277" s="32">
        <f t="shared" si="378"/>
        <v>45</v>
      </c>
      <c r="C277" s="33"/>
      <c r="D277" s="33" t="str">
        <f t="shared" si="338"/>
        <v/>
      </c>
      <c r="E277" s="33"/>
      <c r="F277" s="33" t="str">
        <f t="shared" si="339"/>
        <v/>
      </c>
      <c r="G277" s="33"/>
      <c r="H277" s="33" t="str">
        <f t="shared" si="340"/>
        <v/>
      </c>
      <c r="I277" s="33"/>
      <c r="J277" s="33" t="str">
        <f t="shared" si="341"/>
        <v/>
      </c>
      <c r="K277" s="33"/>
      <c r="L277" s="33" t="str">
        <f t="shared" si="342"/>
        <v/>
      </c>
      <c r="M277" s="33"/>
      <c r="N277" s="33" t="str">
        <f t="shared" si="343"/>
        <v/>
      </c>
      <c r="O277" s="33"/>
      <c r="P277" s="33" t="str">
        <f t="shared" si="344"/>
        <v/>
      </c>
      <c r="Q277" s="33"/>
      <c r="R277" s="33" t="str">
        <f t="shared" si="345"/>
        <v/>
      </c>
      <c r="S277" s="33"/>
      <c r="T277" s="33" t="str">
        <f t="shared" si="346"/>
        <v/>
      </c>
      <c r="U277" s="33"/>
      <c r="V277" s="33" t="str">
        <f t="shared" si="347"/>
        <v/>
      </c>
      <c r="W277" s="33"/>
      <c r="X277" s="33" t="str">
        <f t="shared" si="348"/>
        <v/>
      </c>
      <c r="Y277" s="33"/>
      <c r="Z277" s="33" t="str">
        <f t="shared" si="349"/>
        <v/>
      </c>
      <c r="AA277" s="33"/>
      <c r="AB277" s="33">
        <f t="shared" si="350"/>
        <v>46196</v>
      </c>
      <c r="AC277" s="33"/>
      <c r="AD277" s="33" t="str">
        <f t="shared" si="351"/>
        <v/>
      </c>
      <c r="AE277" s="33"/>
      <c r="AF277" s="33" t="str">
        <f t="shared" si="352"/>
        <v/>
      </c>
      <c r="AG277" s="33"/>
      <c r="AH277" s="33" t="str">
        <f t="shared" si="353"/>
        <v/>
      </c>
      <c r="AI277" s="33"/>
      <c r="AJ277" s="33" t="str">
        <f t="shared" si="354"/>
        <v/>
      </c>
      <c r="AK277" s="33"/>
      <c r="AL277" s="33" t="str">
        <f t="shared" si="355"/>
        <v/>
      </c>
      <c r="AM277" s="33"/>
      <c r="AN277" s="33" t="str">
        <f t="shared" si="356"/>
        <v/>
      </c>
      <c r="AO277" s="33"/>
      <c r="AP277" s="33" t="str">
        <f t="shared" si="357"/>
        <v/>
      </c>
      <c r="AQ277" s="33"/>
      <c r="AR277" s="33" t="str">
        <f t="shared" si="358"/>
        <v/>
      </c>
      <c r="AS277" s="33"/>
      <c r="AT277" s="33" t="str">
        <f t="shared" si="359"/>
        <v/>
      </c>
      <c r="AU277" s="33"/>
      <c r="AV277" s="33" t="str">
        <f t="shared" si="360"/>
        <v/>
      </c>
      <c r="AW277" s="33"/>
      <c r="AX277" s="33" t="str">
        <f t="shared" si="361"/>
        <v/>
      </c>
      <c r="AY277" s="33"/>
      <c r="AZ277" s="33" t="str">
        <f t="shared" si="362"/>
        <v/>
      </c>
      <c r="BA277" s="33"/>
      <c r="BB277" s="33" t="str">
        <f t="shared" si="363"/>
        <v/>
      </c>
      <c r="BC277" s="33"/>
      <c r="BD277" s="33" t="str">
        <f t="shared" si="364"/>
        <v/>
      </c>
      <c r="BE277" s="33"/>
      <c r="BF277" s="33" t="str">
        <f t="shared" si="365"/>
        <v/>
      </c>
      <c r="BG277" s="33"/>
      <c r="BH277" s="33" t="str">
        <f t="shared" si="366"/>
        <v/>
      </c>
      <c r="BI277" s="33"/>
      <c r="BJ277" s="33" t="str">
        <f t="shared" si="367"/>
        <v/>
      </c>
      <c r="BK277" s="33"/>
      <c r="BL277" s="33" t="str">
        <f t="shared" si="368"/>
        <v/>
      </c>
      <c r="BM277" s="33"/>
      <c r="BN277" s="33" t="str">
        <f t="shared" si="369"/>
        <v/>
      </c>
      <c r="BO277" s="33"/>
      <c r="BP277" s="33" t="str">
        <f t="shared" si="370"/>
        <v/>
      </c>
      <c r="BQ277" s="33"/>
      <c r="BR277" s="33" t="str">
        <f t="shared" si="371"/>
        <v/>
      </c>
      <c r="BS277" s="33"/>
      <c r="BT277" s="33" t="str">
        <f t="shared" si="372"/>
        <v/>
      </c>
      <c r="BU277" s="33"/>
      <c r="BV277" s="33" t="str">
        <f t="shared" si="373"/>
        <v/>
      </c>
      <c r="BW277" s="33"/>
      <c r="BX277" s="33" t="str">
        <f t="shared" si="374"/>
        <v/>
      </c>
      <c r="BY277" s="33"/>
      <c r="BZ277" s="33" t="str">
        <f t="shared" si="375"/>
        <v/>
      </c>
      <c r="CA277" s="33"/>
      <c r="CB277" s="34" t="str">
        <f t="shared" si="376"/>
        <v/>
      </c>
      <c r="CC277" s="38">
        <f t="shared" si="377"/>
        <v>46196</v>
      </c>
    </row>
    <row r="278" spans="2:81" x14ac:dyDescent="0.2">
      <c r="B278" s="32">
        <f t="shared" si="378"/>
        <v>46</v>
      </c>
      <c r="C278" s="33"/>
      <c r="D278" s="33" t="str">
        <f t="shared" si="338"/>
        <v/>
      </c>
      <c r="E278" s="33"/>
      <c r="F278" s="33" t="str">
        <f t="shared" si="339"/>
        <v/>
      </c>
      <c r="G278" s="33"/>
      <c r="H278" s="33" t="str">
        <f t="shared" si="340"/>
        <v/>
      </c>
      <c r="I278" s="33"/>
      <c r="J278" s="33" t="str">
        <f t="shared" si="341"/>
        <v/>
      </c>
      <c r="K278" s="33"/>
      <c r="L278" s="33" t="str">
        <f t="shared" si="342"/>
        <v/>
      </c>
      <c r="M278" s="33"/>
      <c r="N278" s="33" t="str">
        <f t="shared" si="343"/>
        <v/>
      </c>
      <c r="O278" s="33"/>
      <c r="P278" s="33" t="str">
        <f t="shared" si="344"/>
        <v/>
      </c>
      <c r="Q278" s="33"/>
      <c r="R278" s="33" t="str">
        <f t="shared" si="345"/>
        <v/>
      </c>
      <c r="S278" s="33"/>
      <c r="T278" s="33" t="str">
        <f t="shared" si="346"/>
        <v/>
      </c>
      <c r="U278" s="33"/>
      <c r="V278" s="33" t="str">
        <f t="shared" si="347"/>
        <v/>
      </c>
      <c r="W278" s="33"/>
      <c r="X278" s="33" t="str">
        <f t="shared" si="348"/>
        <v/>
      </c>
      <c r="Y278" s="33"/>
      <c r="Z278" s="33" t="str">
        <f t="shared" si="349"/>
        <v/>
      </c>
      <c r="AA278" s="33"/>
      <c r="AB278" s="33">
        <f t="shared" si="350"/>
        <v>46196</v>
      </c>
      <c r="AC278" s="33"/>
      <c r="AD278" s="33" t="str">
        <f t="shared" si="351"/>
        <v/>
      </c>
      <c r="AE278" s="33"/>
      <c r="AF278" s="33" t="str">
        <f t="shared" si="352"/>
        <v/>
      </c>
      <c r="AG278" s="33"/>
      <c r="AH278" s="33" t="str">
        <f t="shared" si="353"/>
        <v/>
      </c>
      <c r="AI278" s="33"/>
      <c r="AJ278" s="33" t="str">
        <f t="shared" si="354"/>
        <v/>
      </c>
      <c r="AK278" s="33"/>
      <c r="AL278" s="33" t="str">
        <f t="shared" si="355"/>
        <v/>
      </c>
      <c r="AM278" s="33"/>
      <c r="AN278" s="33" t="str">
        <f t="shared" si="356"/>
        <v/>
      </c>
      <c r="AO278" s="33"/>
      <c r="AP278" s="33" t="str">
        <f t="shared" si="357"/>
        <v/>
      </c>
      <c r="AQ278" s="33"/>
      <c r="AR278" s="33" t="str">
        <f t="shared" si="358"/>
        <v/>
      </c>
      <c r="AS278" s="33"/>
      <c r="AT278" s="33" t="str">
        <f t="shared" si="359"/>
        <v/>
      </c>
      <c r="AU278" s="33"/>
      <c r="AV278" s="33" t="str">
        <f t="shared" si="360"/>
        <v/>
      </c>
      <c r="AW278" s="33"/>
      <c r="AX278" s="33" t="str">
        <f t="shared" si="361"/>
        <v/>
      </c>
      <c r="AY278" s="33"/>
      <c r="AZ278" s="33" t="str">
        <f t="shared" si="362"/>
        <v/>
      </c>
      <c r="BA278" s="33"/>
      <c r="BB278" s="33" t="str">
        <f t="shared" si="363"/>
        <v/>
      </c>
      <c r="BC278" s="33"/>
      <c r="BD278" s="33" t="str">
        <f t="shared" si="364"/>
        <v/>
      </c>
      <c r="BE278" s="33"/>
      <c r="BF278" s="33" t="str">
        <f t="shared" si="365"/>
        <v/>
      </c>
      <c r="BG278" s="33"/>
      <c r="BH278" s="33" t="str">
        <f t="shared" si="366"/>
        <v/>
      </c>
      <c r="BI278" s="33"/>
      <c r="BJ278" s="33" t="str">
        <f t="shared" si="367"/>
        <v/>
      </c>
      <c r="BK278" s="33"/>
      <c r="BL278" s="33" t="str">
        <f t="shared" si="368"/>
        <v/>
      </c>
      <c r="BM278" s="33"/>
      <c r="BN278" s="33" t="str">
        <f t="shared" si="369"/>
        <v/>
      </c>
      <c r="BO278" s="33"/>
      <c r="BP278" s="33" t="str">
        <f t="shared" si="370"/>
        <v/>
      </c>
      <c r="BQ278" s="33"/>
      <c r="BR278" s="33" t="str">
        <f t="shared" si="371"/>
        <v/>
      </c>
      <c r="BS278" s="33"/>
      <c r="BT278" s="33" t="str">
        <f t="shared" si="372"/>
        <v/>
      </c>
      <c r="BU278" s="33"/>
      <c r="BV278" s="33" t="str">
        <f t="shared" si="373"/>
        <v/>
      </c>
      <c r="BW278" s="33"/>
      <c r="BX278" s="33" t="str">
        <f t="shared" si="374"/>
        <v/>
      </c>
      <c r="BY278" s="33"/>
      <c r="BZ278" s="33" t="str">
        <f t="shared" si="375"/>
        <v/>
      </c>
      <c r="CA278" s="33"/>
      <c r="CB278" s="34" t="str">
        <f t="shared" si="376"/>
        <v/>
      </c>
      <c r="CC278" s="38">
        <f t="shared" si="377"/>
        <v>46196</v>
      </c>
    </row>
    <row r="279" spans="2:81" x14ac:dyDescent="0.2">
      <c r="B279" s="32">
        <f t="shared" si="378"/>
        <v>47</v>
      </c>
      <c r="C279" s="33"/>
      <c r="D279" s="33" t="str">
        <f t="shared" si="338"/>
        <v/>
      </c>
      <c r="E279" s="33"/>
      <c r="F279" s="33" t="str">
        <f t="shared" si="339"/>
        <v/>
      </c>
      <c r="G279" s="33"/>
      <c r="H279" s="33" t="str">
        <f t="shared" si="340"/>
        <v/>
      </c>
      <c r="I279" s="33"/>
      <c r="J279" s="33" t="str">
        <f t="shared" si="341"/>
        <v/>
      </c>
      <c r="K279" s="33"/>
      <c r="L279" s="33" t="str">
        <f t="shared" si="342"/>
        <v/>
      </c>
      <c r="M279" s="33"/>
      <c r="N279" s="33" t="str">
        <f t="shared" si="343"/>
        <v/>
      </c>
      <c r="O279" s="33"/>
      <c r="P279" s="33" t="str">
        <f t="shared" si="344"/>
        <v/>
      </c>
      <c r="Q279" s="33"/>
      <c r="R279" s="33" t="str">
        <f t="shared" si="345"/>
        <v/>
      </c>
      <c r="S279" s="33"/>
      <c r="T279" s="33" t="str">
        <f t="shared" si="346"/>
        <v/>
      </c>
      <c r="U279" s="33"/>
      <c r="V279" s="33" t="str">
        <f t="shared" si="347"/>
        <v/>
      </c>
      <c r="W279" s="33"/>
      <c r="X279" s="33" t="str">
        <f t="shared" si="348"/>
        <v/>
      </c>
      <c r="Y279" s="33"/>
      <c r="Z279" s="33" t="str">
        <f t="shared" si="349"/>
        <v/>
      </c>
      <c r="AA279" s="33"/>
      <c r="AB279" s="33">
        <f t="shared" si="350"/>
        <v>46196</v>
      </c>
      <c r="AC279" s="33"/>
      <c r="AD279" s="33" t="str">
        <f t="shared" si="351"/>
        <v/>
      </c>
      <c r="AE279" s="33"/>
      <c r="AF279" s="33" t="str">
        <f t="shared" si="352"/>
        <v/>
      </c>
      <c r="AG279" s="33"/>
      <c r="AH279" s="33" t="str">
        <f t="shared" si="353"/>
        <v/>
      </c>
      <c r="AI279" s="33"/>
      <c r="AJ279" s="33" t="str">
        <f t="shared" si="354"/>
        <v/>
      </c>
      <c r="AK279" s="33"/>
      <c r="AL279" s="33" t="str">
        <f t="shared" si="355"/>
        <v/>
      </c>
      <c r="AM279" s="33"/>
      <c r="AN279" s="33" t="str">
        <f t="shared" si="356"/>
        <v/>
      </c>
      <c r="AO279" s="33"/>
      <c r="AP279" s="33" t="str">
        <f t="shared" si="357"/>
        <v/>
      </c>
      <c r="AQ279" s="33"/>
      <c r="AR279" s="33" t="str">
        <f t="shared" si="358"/>
        <v/>
      </c>
      <c r="AS279" s="33"/>
      <c r="AT279" s="33" t="str">
        <f t="shared" si="359"/>
        <v/>
      </c>
      <c r="AU279" s="33"/>
      <c r="AV279" s="33" t="str">
        <f t="shared" si="360"/>
        <v/>
      </c>
      <c r="AW279" s="33"/>
      <c r="AX279" s="33" t="str">
        <f t="shared" si="361"/>
        <v/>
      </c>
      <c r="AY279" s="33"/>
      <c r="AZ279" s="33" t="str">
        <f t="shared" si="362"/>
        <v/>
      </c>
      <c r="BA279" s="33"/>
      <c r="BB279" s="33" t="str">
        <f t="shared" si="363"/>
        <v/>
      </c>
      <c r="BC279" s="33"/>
      <c r="BD279" s="33" t="str">
        <f t="shared" si="364"/>
        <v/>
      </c>
      <c r="BE279" s="33"/>
      <c r="BF279" s="33" t="str">
        <f t="shared" si="365"/>
        <v/>
      </c>
      <c r="BG279" s="33"/>
      <c r="BH279" s="33" t="str">
        <f t="shared" si="366"/>
        <v/>
      </c>
      <c r="BI279" s="33"/>
      <c r="BJ279" s="33" t="str">
        <f t="shared" si="367"/>
        <v/>
      </c>
      <c r="BK279" s="33"/>
      <c r="BL279" s="33" t="str">
        <f t="shared" si="368"/>
        <v/>
      </c>
      <c r="BM279" s="33"/>
      <c r="BN279" s="33" t="str">
        <f t="shared" si="369"/>
        <v/>
      </c>
      <c r="BO279" s="33"/>
      <c r="BP279" s="33" t="str">
        <f t="shared" si="370"/>
        <v/>
      </c>
      <c r="BQ279" s="33"/>
      <c r="BR279" s="33" t="str">
        <f t="shared" si="371"/>
        <v/>
      </c>
      <c r="BS279" s="33"/>
      <c r="BT279" s="33" t="str">
        <f t="shared" si="372"/>
        <v/>
      </c>
      <c r="BU279" s="33"/>
      <c r="BV279" s="33" t="str">
        <f t="shared" si="373"/>
        <v/>
      </c>
      <c r="BW279" s="33"/>
      <c r="BX279" s="33" t="str">
        <f t="shared" si="374"/>
        <v/>
      </c>
      <c r="BY279" s="33"/>
      <c r="BZ279" s="33" t="str">
        <f t="shared" si="375"/>
        <v/>
      </c>
      <c r="CA279" s="33"/>
      <c r="CB279" s="34" t="str">
        <f t="shared" si="376"/>
        <v/>
      </c>
      <c r="CC279" s="38">
        <f t="shared" si="377"/>
        <v>46196</v>
      </c>
    </row>
    <row r="280" spans="2:81" x14ac:dyDescent="0.2">
      <c r="B280" s="32">
        <f t="shared" si="378"/>
        <v>48</v>
      </c>
      <c r="C280" s="33"/>
      <c r="D280" s="33" t="str">
        <f t="shared" si="338"/>
        <v/>
      </c>
      <c r="E280" s="33"/>
      <c r="F280" s="33" t="str">
        <f t="shared" si="339"/>
        <v/>
      </c>
      <c r="G280" s="33"/>
      <c r="H280" s="33" t="str">
        <f t="shared" si="340"/>
        <v/>
      </c>
      <c r="I280" s="33"/>
      <c r="J280" s="33" t="str">
        <f t="shared" si="341"/>
        <v/>
      </c>
      <c r="K280" s="33"/>
      <c r="L280" s="33" t="str">
        <f t="shared" si="342"/>
        <v/>
      </c>
      <c r="M280" s="33"/>
      <c r="N280" s="33" t="str">
        <f t="shared" si="343"/>
        <v/>
      </c>
      <c r="O280" s="33"/>
      <c r="P280" s="33" t="str">
        <f t="shared" si="344"/>
        <v/>
      </c>
      <c r="Q280" s="33"/>
      <c r="R280" s="33" t="str">
        <f t="shared" si="345"/>
        <v/>
      </c>
      <c r="S280" s="33"/>
      <c r="T280" s="33" t="str">
        <f t="shared" si="346"/>
        <v/>
      </c>
      <c r="U280" s="33"/>
      <c r="V280" s="33" t="str">
        <f t="shared" si="347"/>
        <v/>
      </c>
      <c r="W280" s="33"/>
      <c r="X280" s="33" t="str">
        <f t="shared" si="348"/>
        <v/>
      </c>
      <c r="Y280" s="33"/>
      <c r="Z280" s="33" t="str">
        <f t="shared" si="349"/>
        <v/>
      </c>
      <c r="AA280" s="33"/>
      <c r="AB280" s="33">
        <f t="shared" si="350"/>
        <v>46196</v>
      </c>
      <c r="AC280" s="33"/>
      <c r="AD280" s="33" t="str">
        <f t="shared" si="351"/>
        <v/>
      </c>
      <c r="AE280" s="33"/>
      <c r="AF280" s="33" t="str">
        <f t="shared" si="352"/>
        <v/>
      </c>
      <c r="AG280" s="33"/>
      <c r="AH280" s="33" t="str">
        <f t="shared" si="353"/>
        <v/>
      </c>
      <c r="AI280" s="33"/>
      <c r="AJ280" s="33" t="str">
        <f t="shared" si="354"/>
        <v/>
      </c>
      <c r="AK280" s="33"/>
      <c r="AL280" s="33" t="str">
        <f t="shared" si="355"/>
        <v/>
      </c>
      <c r="AM280" s="33"/>
      <c r="AN280" s="33" t="str">
        <f t="shared" si="356"/>
        <v/>
      </c>
      <c r="AO280" s="33"/>
      <c r="AP280" s="33" t="str">
        <f t="shared" si="357"/>
        <v/>
      </c>
      <c r="AQ280" s="33"/>
      <c r="AR280" s="33" t="str">
        <f t="shared" si="358"/>
        <v/>
      </c>
      <c r="AS280" s="33"/>
      <c r="AT280" s="33" t="str">
        <f t="shared" si="359"/>
        <v/>
      </c>
      <c r="AU280" s="33"/>
      <c r="AV280" s="33" t="str">
        <f t="shared" si="360"/>
        <v/>
      </c>
      <c r="AW280" s="33"/>
      <c r="AX280" s="33" t="str">
        <f t="shared" si="361"/>
        <v/>
      </c>
      <c r="AY280" s="33"/>
      <c r="AZ280" s="33" t="str">
        <f t="shared" si="362"/>
        <v/>
      </c>
      <c r="BA280" s="33"/>
      <c r="BB280" s="33" t="str">
        <f t="shared" si="363"/>
        <v/>
      </c>
      <c r="BC280" s="33"/>
      <c r="BD280" s="33" t="str">
        <f t="shared" si="364"/>
        <v/>
      </c>
      <c r="BE280" s="33"/>
      <c r="BF280" s="33" t="str">
        <f t="shared" si="365"/>
        <v/>
      </c>
      <c r="BG280" s="33"/>
      <c r="BH280" s="33" t="str">
        <f t="shared" si="366"/>
        <v/>
      </c>
      <c r="BI280" s="33"/>
      <c r="BJ280" s="33" t="str">
        <f t="shared" si="367"/>
        <v/>
      </c>
      <c r="BK280" s="33"/>
      <c r="BL280" s="33" t="str">
        <f t="shared" si="368"/>
        <v/>
      </c>
      <c r="BM280" s="33"/>
      <c r="BN280" s="33" t="str">
        <f t="shared" si="369"/>
        <v/>
      </c>
      <c r="BO280" s="33"/>
      <c r="BP280" s="33" t="str">
        <f t="shared" si="370"/>
        <v/>
      </c>
      <c r="BQ280" s="33"/>
      <c r="BR280" s="33" t="str">
        <f t="shared" si="371"/>
        <v/>
      </c>
      <c r="BS280" s="33"/>
      <c r="BT280" s="33" t="str">
        <f t="shared" si="372"/>
        <v/>
      </c>
      <c r="BU280" s="33"/>
      <c r="BV280" s="33" t="str">
        <f t="shared" si="373"/>
        <v/>
      </c>
      <c r="BW280" s="33"/>
      <c r="BX280" s="33" t="str">
        <f t="shared" si="374"/>
        <v/>
      </c>
      <c r="BY280" s="33"/>
      <c r="BZ280" s="33" t="str">
        <f t="shared" si="375"/>
        <v/>
      </c>
      <c r="CA280" s="33"/>
      <c r="CB280" s="34" t="str">
        <f t="shared" si="376"/>
        <v/>
      </c>
      <c r="CC280" s="38">
        <f t="shared" si="377"/>
        <v>46196</v>
      </c>
    </row>
    <row r="281" spans="2:81" x14ac:dyDescent="0.2">
      <c r="B281" s="32">
        <f t="shared" si="378"/>
        <v>49</v>
      </c>
      <c r="C281" s="33"/>
      <c r="D281" s="33" t="str">
        <f t="shared" si="338"/>
        <v/>
      </c>
      <c r="E281" s="33"/>
      <c r="F281" s="33" t="str">
        <f t="shared" si="339"/>
        <v/>
      </c>
      <c r="G281" s="33"/>
      <c r="H281" s="33" t="str">
        <f t="shared" si="340"/>
        <v/>
      </c>
      <c r="I281" s="33"/>
      <c r="J281" s="33" t="str">
        <f t="shared" si="341"/>
        <v/>
      </c>
      <c r="K281" s="33"/>
      <c r="L281" s="33" t="str">
        <f t="shared" si="342"/>
        <v/>
      </c>
      <c r="M281" s="33"/>
      <c r="N281" s="33" t="str">
        <f t="shared" si="343"/>
        <v/>
      </c>
      <c r="O281" s="33"/>
      <c r="P281" s="33" t="str">
        <f t="shared" si="344"/>
        <v/>
      </c>
      <c r="Q281" s="33"/>
      <c r="R281" s="33" t="str">
        <f t="shared" si="345"/>
        <v/>
      </c>
      <c r="S281" s="33"/>
      <c r="T281" s="33" t="str">
        <f t="shared" si="346"/>
        <v/>
      </c>
      <c r="U281" s="33"/>
      <c r="V281" s="33" t="str">
        <f t="shared" si="347"/>
        <v/>
      </c>
      <c r="W281" s="33"/>
      <c r="X281" s="33" t="str">
        <f t="shared" si="348"/>
        <v/>
      </c>
      <c r="Y281" s="33"/>
      <c r="Z281" s="33" t="str">
        <f t="shared" si="349"/>
        <v/>
      </c>
      <c r="AA281" s="33"/>
      <c r="AB281" s="33" t="str">
        <f t="shared" si="350"/>
        <v/>
      </c>
      <c r="AC281" s="33"/>
      <c r="AD281" s="33">
        <f t="shared" si="351"/>
        <v>46197</v>
      </c>
      <c r="AE281" s="33"/>
      <c r="AF281" s="33" t="str">
        <f t="shared" si="352"/>
        <v/>
      </c>
      <c r="AG281" s="33"/>
      <c r="AH281" s="33" t="str">
        <f t="shared" si="353"/>
        <v/>
      </c>
      <c r="AI281" s="33"/>
      <c r="AJ281" s="33" t="str">
        <f t="shared" si="354"/>
        <v/>
      </c>
      <c r="AK281" s="33"/>
      <c r="AL281" s="33" t="str">
        <f t="shared" si="355"/>
        <v/>
      </c>
      <c r="AM281" s="33"/>
      <c r="AN281" s="33" t="str">
        <f t="shared" si="356"/>
        <v/>
      </c>
      <c r="AO281" s="33"/>
      <c r="AP281" s="33" t="str">
        <f t="shared" si="357"/>
        <v/>
      </c>
      <c r="AQ281" s="33"/>
      <c r="AR281" s="33" t="str">
        <f t="shared" si="358"/>
        <v/>
      </c>
      <c r="AS281" s="33"/>
      <c r="AT281" s="33" t="str">
        <f t="shared" si="359"/>
        <v/>
      </c>
      <c r="AU281" s="33"/>
      <c r="AV281" s="33" t="str">
        <f t="shared" si="360"/>
        <v/>
      </c>
      <c r="AW281" s="33"/>
      <c r="AX281" s="33" t="str">
        <f t="shared" si="361"/>
        <v/>
      </c>
      <c r="AY281" s="33"/>
      <c r="AZ281" s="33" t="str">
        <f t="shared" si="362"/>
        <v/>
      </c>
      <c r="BA281" s="33"/>
      <c r="BB281" s="33" t="str">
        <f t="shared" si="363"/>
        <v/>
      </c>
      <c r="BC281" s="33"/>
      <c r="BD281" s="33" t="str">
        <f t="shared" si="364"/>
        <v/>
      </c>
      <c r="BE281" s="33"/>
      <c r="BF281" s="33" t="str">
        <f t="shared" si="365"/>
        <v/>
      </c>
      <c r="BG281" s="33"/>
      <c r="BH281" s="33" t="str">
        <f t="shared" si="366"/>
        <v/>
      </c>
      <c r="BI281" s="33"/>
      <c r="BJ281" s="33" t="str">
        <f t="shared" si="367"/>
        <v/>
      </c>
      <c r="BK281" s="33"/>
      <c r="BL281" s="33" t="str">
        <f t="shared" si="368"/>
        <v/>
      </c>
      <c r="BM281" s="33"/>
      <c r="BN281" s="33" t="str">
        <f t="shared" si="369"/>
        <v/>
      </c>
      <c r="BO281" s="33"/>
      <c r="BP281" s="33" t="str">
        <f t="shared" si="370"/>
        <v/>
      </c>
      <c r="BQ281" s="33"/>
      <c r="BR281" s="33" t="str">
        <f t="shared" si="371"/>
        <v/>
      </c>
      <c r="BS281" s="33"/>
      <c r="BT281" s="33" t="str">
        <f t="shared" si="372"/>
        <v/>
      </c>
      <c r="BU281" s="33"/>
      <c r="BV281" s="33" t="str">
        <f t="shared" si="373"/>
        <v/>
      </c>
      <c r="BW281" s="33"/>
      <c r="BX281" s="33" t="str">
        <f t="shared" si="374"/>
        <v/>
      </c>
      <c r="BY281" s="33"/>
      <c r="BZ281" s="33" t="str">
        <f t="shared" si="375"/>
        <v/>
      </c>
      <c r="CA281" s="33"/>
      <c r="CB281" s="34" t="str">
        <f t="shared" si="376"/>
        <v/>
      </c>
      <c r="CC281" s="38">
        <f t="shared" si="377"/>
        <v>46197</v>
      </c>
    </row>
    <row r="282" spans="2:81" x14ac:dyDescent="0.2">
      <c r="B282" s="32">
        <f t="shared" si="378"/>
        <v>50</v>
      </c>
      <c r="C282" s="33"/>
      <c r="D282" s="33" t="str">
        <f t="shared" si="338"/>
        <v/>
      </c>
      <c r="E282" s="33"/>
      <c r="F282" s="33" t="str">
        <f t="shared" si="339"/>
        <v/>
      </c>
      <c r="G282" s="33"/>
      <c r="H282" s="33" t="str">
        <f t="shared" si="340"/>
        <v/>
      </c>
      <c r="I282" s="33"/>
      <c r="J282" s="33" t="str">
        <f t="shared" si="341"/>
        <v/>
      </c>
      <c r="K282" s="33"/>
      <c r="L282" s="33" t="str">
        <f t="shared" si="342"/>
        <v/>
      </c>
      <c r="M282" s="33"/>
      <c r="N282" s="33" t="str">
        <f t="shared" si="343"/>
        <v/>
      </c>
      <c r="O282" s="33"/>
      <c r="P282" s="33" t="str">
        <f t="shared" si="344"/>
        <v/>
      </c>
      <c r="Q282" s="33"/>
      <c r="R282" s="33" t="str">
        <f t="shared" si="345"/>
        <v/>
      </c>
      <c r="S282" s="33"/>
      <c r="T282" s="33" t="str">
        <f t="shared" si="346"/>
        <v/>
      </c>
      <c r="U282" s="33"/>
      <c r="V282" s="33" t="str">
        <f t="shared" si="347"/>
        <v/>
      </c>
      <c r="W282" s="33"/>
      <c r="X282" s="33" t="str">
        <f t="shared" si="348"/>
        <v/>
      </c>
      <c r="Y282" s="33"/>
      <c r="Z282" s="33" t="str">
        <f t="shared" si="349"/>
        <v/>
      </c>
      <c r="AA282" s="33"/>
      <c r="AB282" s="33" t="str">
        <f t="shared" si="350"/>
        <v/>
      </c>
      <c r="AC282" s="33"/>
      <c r="AD282" s="33">
        <f t="shared" si="351"/>
        <v>46197</v>
      </c>
      <c r="AE282" s="33"/>
      <c r="AF282" s="33" t="str">
        <f t="shared" si="352"/>
        <v/>
      </c>
      <c r="AG282" s="33"/>
      <c r="AH282" s="33" t="str">
        <f t="shared" si="353"/>
        <v/>
      </c>
      <c r="AI282" s="33"/>
      <c r="AJ282" s="33" t="str">
        <f t="shared" si="354"/>
        <v/>
      </c>
      <c r="AK282" s="33"/>
      <c r="AL282" s="33" t="str">
        <f t="shared" si="355"/>
        <v/>
      </c>
      <c r="AM282" s="33"/>
      <c r="AN282" s="33" t="str">
        <f t="shared" si="356"/>
        <v/>
      </c>
      <c r="AO282" s="33"/>
      <c r="AP282" s="33" t="str">
        <f t="shared" si="357"/>
        <v/>
      </c>
      <c r="AQ282" s="33"/>
      <c r="AR282" s="33" t="str">
        <f t="shared" si="358"/>
        <v/>
      </c>
      <c r="AS282" s="33"/>
      <c r="AT282" s="33" t="str">
        <f t="shared" si="359"/>
        <v/>
      </c>
      <c r="AU282" s="33"/>
      <c r="AV282" s="33" t="str">
        <f t="shared" si="360"/>
        <v/>
      </c>
      <c r="AW282" s="33"/>
      <c r="AX282" s="33" t="str">
        <f t="shared" si="361"/>
        <v/>
      </c>
      <c r="AY282" s="33"/>
      <c r="AZ282" s="33" t="str">
        <f t="shared" si="362"/>
        <v/>
      </c>
      <c r="BA282" s="33"/>
      <c r="BB282" s="33" t="str">
        <f t="shared" si="363"/>
        <v/>
      </c>
      <c r="BC282" s="33"/>
      <c r="BD282" s="33" t="str">
        <f t="shared" si="364"/>
        <v/>
      </c>
      <c r="BE282" s="33"/>
      <c r="BF282" s="33" t="str">
        <f t="shared" si="365"/>
        <v/>
      </c>
      <c r="BG282" s="33"/>
      <c r="BH282" s="33" t="str">
        <f t="shared" si="366"/>
        <v/>
      </c>
      <c r="BI282" s="33"/>
      <c r="BJ282" s="33" t="str">
        <f t="shared" si="367"/>
        <v/>
      </c>
      <c r="BK282" s="33"/>
      <c r="BL282" s="33" t="str">
        <f t="shared" si="368"/>
        <v/>
      </c>
      <c r="BM282" s="33"/>
      <c r="BN282" s="33" t="str">
        <f t="shared" si="369"/>
        <v/>
      </c>
      <c r="BO282" s="33"/>
      <c r="BP282" s="33" t="str">
        <f t="shared" si="370"/>
        <v/>
      </c>
      <c r="BQ282" s="33"/>
      <c r="BR282" s="33" t="str">
        <f t="shared" si="371"/>
        <v/>
      </c>
      <c r="BS282" s="33"/>
      <c r="BT282" s="33" t="str">
        <f t="shared" si="372"/>
        <v/>
      </c>
      <c r="BU282" s="33"/>
      <c r="BV282" s="33" t="str">
        <f t="shared" si="373"/>
        <v/>
      </c>
      <c r="BW282" s="33"/>
      <c r="BX282" s="33" t="str">
        <f t="shared" si="374"/>
        <v/>
      </c>
      <c r="BY282" s="33"/>
      <c r="BZ282" s="33" t="str">
        <f t="shared" si="375"/>
        <v/>
      </c>
      <c r="CA282" s="33"/>
      <c r="CB282" s="34" t="str">
        <f t="shared" si="376"/>
        <v/>
      </c>
      <c r="CC282" s="38">
        <f t="shared" si="377"/>
        <v>46197</v>
      </c>
    </row>
    <row r="283" spans="2:81" x14ac:dyDescent="0.2">
      <c r="B283" s="32">
        <f t="shared" si="378"/>
        <v>51</v>
      </c>
      <c r="C283" s="33"/>
      <c r="D283" s="33" t="str">
        <f t="shared" si="338"/>
        <v/>
      </c>
      <c r="E283" s="33"/>
      <c r="F283" s="33" t="str">
        <f t="shared" si="339"/>
        <v/>
      </c>
      <c r="G283" s="33"/>
      <c r="H283" s="33" t="str">
        <f t="shared" si="340"/>
        <v/>
      </c>
      <c r="I283" s="33"/>
      <c r="J283" s="33" t="str">
        <f t="shared" si="341"/>
        <v/>
      </c>
      <c r="K283" s="33"/>
      <c r="L283" s="33" t="str">
        <f t="shared" si="342"/>
        <v/>
      </c>
      <c r="M283" s="33"/>
      <c r="N283" s="33" t="str">
        <f t="shared" si="343"/>
        <v/>
      </c>
      <c r="O283" s="33"/>
      <c r="P283" s="33" t="str">
        <f t="shared" si="344"/>
        <v/>
      </c>
      <c r="Q283" s="33"/>
      <c r="R283" s="33" t="str">
        <f t="shared" si="345"/>
        <v/>
      </c>
      <c r="S283" s="33"/>
      <c r="T283" s="33" t="str">
        <f t="shared" si="346"/>
        <v/>
      </c>
      <c r="U283" s="33"/>
      <c r="V283" s="33" t="str">
        <f t="shared" si="347"/>
        <v/>
      </c>
      <c r="W283" s="33"/>
      <c r="X283" s="33" t="str">
        <f t="shared" si="348"/>
        <v/>
      </c>
      <c r="Y283" s="33"/>
      <c r="Z283" s="33" t="str">
        <f t="shared" si="349"/>
        <v/>
      </c>
      <c r="AA283" s="33"/>
      <c r="AB283" s="33" t="str">
        <f t="shared" si="350"/>
        <v/>
      </c>
      <c r="AC283" s="33"/>
      <c r="AD283" s="33">
        <f t="shared" si="351"/>
        <v>46197</v>
      </c>
      <c r="AE283" s="33"/>
      <c r="AF283" s="33" t="str">
        <f t="shared" si="352"/>
        <v/>
      </c>
      <c r="AG283" s="33"/>
      <c r="AH283" s="33" t="str">
        <f t="shared" si="353"/>
        <v/>
      </c>
      <c r="AI283" s="33"/>
      <c r="AJ283" s="33" t="str">
        <f t="shared" si="354"/>
        <v/>
      </c>
      <c r="AK283" s="33"/>
      <c r="AL283" s="33" t="str">
        <f t="shared" si="355"/>
        <v/>
      </c>
      <c r="AM283" s="33"/>
      <c r="AN283" s="33" t="str">
        <f t="shared" si="356"/>
        <v/>
      </c>
      <c r="AO283" s="33"/>
      <c r="AP283" s="33" t="str">
        <f t="shared" si="357"/>
        <v/>
      </c>
      <c r="AQ283" s="33"/>
      <c r="AR283" s="33" t="str">
        <f t="shared" si="358"/>
        <v/>
      </c>
      <c r="AS283" s="33"/>
      <c r="AT283" s="33" t="str">
        <f t="shared" si="359"/>
        <v/>
      </c>
      <c r="AU283" s="33"/>
      <c r="AV283" s="33" t="str">
        <f t="shared" si="360"/>
        <v/>
      </c>
      <c r="AW283" s="33"/>
      <c r="AX283" s="33" t="str">
        <f t="shared" si="361"/>
        <v/>
      </c>
      <c r="AY283" s="33"/>
      <c r="AZ283" s="33" t="str">
        <f t="shared" si="362"/>
        <v/>
      </c>
      <c r="BA283" s="33"/>
      <c r="BB283" s="33" t="str">
        <f t="shared" si="363"/>
        <v/>
      </c>
      <c r="BC283" s="33"/>
      <c r="BD283" s="33" t="str">
        <f t="shared" si="364"/>
        <v/>
      </c>
      <c r="BE283" s="33"/>
      <c r="BF283" s="33" t="str">
        <f t="shared" si="365"/>
        <v/>
      </c>
      <c r="BG283" s="33"/>
      <c r="BH283" s="33" t="str">
        <f t="shared" si="366"/>
        <v/>
      </c>
      <c r="BI283" s="33"/>
      <c r="BJ283" s="33" t="str">
        <f t="shared" si="367"/>
        <v/>
      </c>
      <c r="BK283" s="33"/>
      <c r="BL283" s="33" t="str">
        <f t="shared" si="368"/>
        <v/>
      </c>
      <c r="BM283" s="33"/>
      <c r="BN283" s="33" t="str">
        <f t="shared" si="369"/>
        <v/>
      </c>
      <c r="BO283" s="33"/>
      <c r="BP283" s="33" t="str">
        <f t="shared" si="370"/>
        <v/>
      </c>
      <c r="BQ283" s="33"/>
      <c r="BR283" s="33" t="str">
        <f t="shared" si="371"/>
        <v/>
      </c>
      <c r="BS283" s="33"/>
      <c r="BT283" s="33" t="str">
        <f t="shared" si="372"/>
        <v/>
      </c>
      <c r="BU283" s="33"/>
      <c r="BV283" s="33" t="str">
        <f t="shared" si="373"/>
        <v/>
      </c>
      <c r="BW283" s="33"/>
      <c r="BX283" s="33" t="str">
        <f t="shared" si="374"/>
        <v/>
      </c>
      <c r="BY283" s="33"/>
      <c r="BZ283" s="33" t="str">
        <f t="shared" si="375"/>
        <v/>
      </c>
      <c r="CA283" s="33"/>
      <c r="CB283" s="34" t="str">
        <f t="shared" si="376"/>
        <v/>
      </c>
      <c r="CC283" s="38">
        <f t="shared" si="377"/>
        <v>46197</v>
      </c>
    </row>
    <row r="284" spans="2:81" x14ac:dyDescent="0.2">
      <c r="B284" s="32">
        <f t="shared" si="378"/>
        <v>52</v>
      </c>
      <c r="C284" s="33"/>
      <c r="D284" s="33" t="str">
        <f t="shared" si="338"/>
        <v/>
      </c>
      <c r="E284" s="33"/>
      <c r="F284" s="33" t="str">
        <f t="shared" si="339"/>
        <v/>
      </c>
      <c r="G284" s="33"/>
      <c r="H284" s="33" t="str">
        <f t="shared" si="340"/>
        <v/>
      </c>
      <c r="I284" s="33"/>
      <c r="J284" s="33" t="str">
        <f t="shared" si="341"/>
        <v/>
      </c>
      <c r="K284" s="33"/>
      <c r="L284" s="33" t="str">
        <f t="shared" si="342"/>
        <v/>
      </c>
      <c r="M284" s="33"/>
      <c r="N284" s="33" t="str">
        <f t="shared" si="343"/>
        <v/>
      </c>
      <c r="O284" s="33"/>
      <c r="P284" s="33" t="str">
        <f t="shared" si="344"/>
        <v/>
      </c>
      <c r="Q284" s="33"/>
      <c r="R284" s="33" t="str">
        <f t="shared" si="345"/>
        <v/>
      </c>
      <c r="S284" s="33"/>
      <c r="T284" s="33" t="str">
        <f t="shared" si="346"/>
        <v/>
      </c>
      <c r="U284" s="33"/>
      <c r="V284" s="33" t="str">
        <f t="shared" si="347"/>
        <v/>
      </c>
      <c r="W284" s="33"/>
      <c r="X284" s="33" t="str">
        <f t="shared" si="348"/>
        <v/>
      </c>
      <c r="Y284" s="33"/>
      <c r="Z284" s="33" t="str">
        <f t="shared" si="349"/>
        <v/>
      </c>
      <c r="AA284" s="33"/>
      <c r="AB284" s="33" t="str">
        <f t="shared" si="350"/>
        <v/>
      </c>
      <c r="AC284" s="33"/>
      <c r="AD284" s="33">
        <f t="shared" si="351"/>
        <v>46197</v>
      </c>
      <c r="AE284" s="33"/>
      <c r="AF284" s="33" t="str">
        <f t="shared" si="352"/>
        <v/>
      </c>
      <c r="AG284" s="33"/>
      <c r="AH284" s="33" t="str">
        <f t="shared" si="353"/>
        <v/>
      </c>
      <c r="AI284" s="33"/>
      <c r="AJ284" s="33" t="str">
        <f t="shared" si="354"/>
        <v/>
      </c>
      <c r="AK284" s="33"/>
      <c r="AL284" s="33" t="str">
        <f t="shared" si="355"/>
        <v/>
      </c>
      <c r="AM284" s="33"/>
      <c r="AN284" s="33" t="str">
        <f t="shared" si="356"/>
        <v/>
      </c>
      <c r="AO284" s="33"/>
      <c r="AP284" s="33" t="str">
        <f t="shared" si="357"/>
        <v/>
      </c>
      <c r="AQ284" s="33"/>
      <c r="AR284" s="33" t="str">
        <f t="shared" si="358"/>
        <v/>
      </c>
      <c r="AS284" s="33"/>
      <c r="AT284" s="33" t="str">
        <f t="shared" si="359"/>
        <v/>
      </c>
      <c r="AU284" s="33"/>
      <c r="AV284" s="33" t="str">
        <f t="shared" si="360"/>
        <v/>
      </c>
      <c r="AW284" s="33"/>
      <c r="AX284" s="33" t="str">
        <f t="shared" si="361"/>
        <v/>
      </c>
      <c r="AY284" s="33"/>
      <c r="AZ284" s="33" t="str">
        <f t="shared" si="362"/>
        <v/>
      </c>
      <c r="BA284" s="33"/>
      <c r="BB284" s="33" t="str">
        <f t="shared" si="363"/>
        <v/>
      </c>
      <c r="BC284" s="33"/>
      <c r="BD284" s="33" t="str">
        <f t="shared" si="364"/>
        <v/>
      </c>
      <c r="BE284" s="33"/>
      <c r="BF284" s="33" t="str">
        <f t="shared" si="365"/>
        <v/>
      </c>
      <c r="BG284" s="33"/>
      <c r="BH284" s="33" t="str">
        <f t="shared" si="366"/>
        <v/>
      </c>
      <c r="BI284" s="33"/>
      <c r="BJ284" s="33" t="str">
        <f t="shared" si="367"/>
        <v/>
      </c>
      <c r="BK284" s="33"/>
      <c r="BL284" s="33" t="str">
        <f t="shared" si="368"/>
        <v/>
      </c>
      <c r="BM284" s="33"/>
      <c r="BN284" s="33" t="str">
        <f t="shared" si="369"/>
        <v/>
      </c>
      <c r="BO284" s="33"/>
      <c r="BP284" s="33" t="str">
        <f t="shared" si="370"/>
        <v/>
      </c>
      <c r="BQ284" s="33"/>
      <c r="BR284" s="33" t="str">
        <f t="shared" si="371"/>
        <v/>
      </c>
      <c r="BS284" s="33"/>
      <c r="BT284" s="33" t="str">
        <f t="shared" si="372"/>
        <v/>
      </c>
      <c r="BU284" s="33"/>
      <c r="BV284" s="33" t="str">
        <f t="shared" si="373"/>
        <v/>
      </c>
      <c r="BW284" s="33"/>
      <c r="BX284" s="33" t="str">
        <f t="shared" si="374"/>
        <v/>
      </c>
      <c r="BY284" s="33"/>
      <c r="BZ284" s="33" t="str">
        <f t="shared" si="375"/>
        <v/>
      </c>
      <c r="CA284" s="33"/>
      <c r="CB284" s="34" t="str">
        <f t="shared" si="376"/>
        <v/>
      </c>
      <c r="CC284" s="38">
        <f t="shared" si="377"/>
        <v>46197</v>
      </c>
    </row>
    <row r="285" spans="2:81" x14ac:dyDescent="0.2">
      <c r="B285" s="32">
        <f t="shared" si="378"/>
        <v>53</v>
      </c>
      <c r="C285" s="33"/>
      <c r="D285" s="33" t="str">
        <f t="shared" si="338"/>
        <v/>
      </c>
      <c r="E285" s="33"/>
      <c r="F285" s="33" t="str">
        <f t="shared" si="339"/>
        <v/>
      </c>
      <c r="G285" s="33"/>
      <c r="H285" s="33" t="str">
        <f t="shared" si="340"/>
        <v/>
      </c>
      <c r="I285" s="33"/>
      <c r="J285" s="33" t="str">
        <f t="shared" si="341"/>
        <v/>
      </c>
      <c r="K285" s="33"/>
      <c r="L285" s="33" t="str">
        <f t="shared" si="342"/>
        <v/>
      </c>
      <c r="M285" s="33"/>
      <c r="N285" s="33" t="str">
        <f t="shared" si="343"/>
        <v/>
      </c>
      <c r="O285" s="33"/>
      <c r="P285" s="33" t="str">
        <f t="shared" si="344"/>
        <v/>
      </c>
      <c r="Q285" s="33"/>
      <c r="R285" s="33" t="str">
        <f t="shared" si="345"/>
        <v/>
      </c>
      <c r="S285" s="33"/>
      <c r="T285" s="33" t="str">
        <f t="shared" si="346"/>
        <v/>
      </c>
      <c r="U285" s="33"/>
      <c r="V285" s="33" t="str">
        <f t="shared" si="347"/>
        <v/>
      </c>
      <c r="W285" s="33"/>
      <c r="X285" s="33" t="str">
        <f t="shared" si="348"/>
        <v/>
      </c>
      <c r="Y285" s="33"/>
      <c r="Z285" s="33" t="str">
        <f t="shared" si="349"/>
        <v/>
      </c>
      <c r="AA285" s="33"/>
      <c r="AB285" s="33" t="str">
        <f t="shared" si="350"/>
        <v/>
      </c>
      <c r="AC285" s="33"/>
      <c r="AD285" s="33">
        <f t="shared" si="351"/>
        <v>46197</v>
      </c>
      <c r="AE285" s="33"/>
      <c r="AF285" s="33" t="str">
        <f t="shared" si="352"/>
        <v/>
      </c>
      <c r="AG285" s="33"/>
      <c r="AH285" s="33" t="str">
        <f t="shared" si="353"/>
        <v/>
      </c>
      <c r="AI285" s="33"/>
      <c r="AJ285" s="33" t="str">
        <f t="shared" si="354"/>
        <v/>
      </c>
      <c r="AK285" s="33"/>
      <c r="AL285" s="33" t="str">
        <f t="shared" si="355"/>
        <v/>
      </c>
      <c r="AM285" s="33"/>
      <c r="AN285" s="33" t="str">
        <f t="shared" si="356"/>
        <v/>
      </c>
      <c r="AO285" s="33"/>
      <c r="AP285" s="33" t="str">
        <f t="shared" si="357"/>
        <v/>
      </c>
      <c r="AQ285" s="33"/>
      <c r="AR285" s="33" t="str">
        <f t="shared" si="358"/>
        <v/>
      </c>
      <c r="AS285" s="33"/>
      <c r="AT285" s="33" t="str">
        <f t="shared" si="359"/>
        <v/>
      </c>
      <c r="AU285" s="33"/>
      <c r="AV285" s="33" t="str">
        <f t="shared" si="360"/>
        <v/>
      </c>
      <c r="AW285" s="33"/>
      <c r="AX285" s="33" t="str">
        <f t="shared" si="361"/>
        <v/>
      </c>
      <c r="AY285" s="33"/>
      <c r="AZ285" s="33" t="str">
        <f t="shared" si="362"/>
        <v/>
      </c>
      <c r="BA285" s="33"/>
      <c r="BB285" s="33" t="str">
        <f t="shared" si="363"/>
        <v/>
      </c>
      <c r="BC285" s="33"/>
      <c r="BD285" s="33" t="str">
        <f t="shared" si="364"/>
        <v/>
      </c>
      <c r="BE285" s="33"/>
      <c r="BF285" s="33" t="str">
        <f t="shared" si="365"/>
        <v/>
      </c>
      <c r="BG285" s="33"/>
      <c r="BH285" s="33" t="str">
        <f t="shared" si="366"/>
        <v/>
      </c>
      <c r="BI285" s="33"/>
      <c r="BJ285" s="33" t="str">
        <f t="shared" si="367"/>
        <v/>
      </c>
      <c r="BK285" s="33"/>
      <c r="BL285" s="33" t="str">
        <f t="shared" si="368"/>
        <v/>
      </c>
      <c r="BM285" s="33"/>
      <c r="BN285" s="33" t="str">
        <f t="shared" si="369"/>
        <v/>
      </c>
      <c r="BO285" s="33"/>
      <c r="BP285" s="33" t="str">
        <f t="shared" si="370"/>
        <v/>
      </c>
      <c r="BQ285" s="33"/>
      <c r="BR285" s="33" t="str">
        <f t="shared" si="371"/>
        <v/>
      </c>
      <c r="BS285" s="33"/>
      <c r="BT285" s="33" t="str">
        <f t="shared" si="372"/>
        <v/>
      </c>
      <c r="BU285" s="33"/>
      <c r="BV285" s="33" t="str">
        <f t="shared" si="373"/>
        <v/>
      </c>
      <c r="BW285" s="33"/>
      <c r="BX285" s="33" t="str">
        <f t="shared" si="374"/>
        <v/>
      </c>
      <c r="BY285" s="33"/>
      <c r="BZ285" s="33" t="str">
        <f t="shared" si="375"/>
        <v/>
      </c>
      <c r="CA285" s="33"/>
      <c r="CB285" s="34" t="str">
        <f t="shared" si="376"/>
        <v/>
      </c>
      <c r="CC285" s="38">
        <f t="shared" si="377"/>
        <v>46197</v>
      </c>
    </row>
    <row r="286" spans="2:81" x14ac:dyDescent="0.2">
      <c r="B286" s="32">
        <f t="shared" si="378"/>
        <v>54</v>
      </c>
      <c r="C286" s="33"/>
      <c r="D286" s="33" t="str">
        <f t="shared" si="338"/>
        <v/>
      </c>
      <c r="E286" s="33"/>
      <c r="F286" s="33" t="str">
        <f t="shared" si="339"/>
        <v/>
      </c>
      <c r="G286" s="33"/>
      <c r="H286" s="33" t="str">
        <f t="shared" si="340"/>
        <v/>
      </c>
      <c r="I286" s="33"/>
      <c r="J286" s="33" t="str">
        <f t="shared" si="341"/>
        <v/>
      </c>
      <c r="K286" s="33"/>
      <c r="L286" s="33" t="str">
        <f t="shared" si="342"/>
        <v/>
      </c>
      <c r="M286" s="33"/>
      <c r="N286" s="33" t="str">
        <f t="shared" si="343"/>
        <v/>
      </c>
      <c r="O286" s="33"/>
      <c r="P286" s="33" t="str">
        <f t="shared" si="344"/>
        <v/>
      </c>
      <c r="Q286" s="33"/>
      <c r="R286" s="33" t="str">
        <f t="shared" si="345"/>
        <v/>
      </c>
      <c r="S286" s="33"/>
      <c r="T286" s="33" t="str">
        <f t="shared" si="346"/>
        <v/>
      </c>
      <c r="U286" s="33"/>
      <c r="V286" s="33" t="str">
        <f t="shared" si="347"/>
        <v/>
      </c>
      <c r="W286" s="33"/>
      <c r="X286" s="33" t="str">
        <f t="shared" si="348"/>
        <v/>
      </c>
      <c r="Y286" s="33"/>
      <c r="Z286" s="33" t="str">
        <f t="shared" si="349"/>
        <v/>
      </c>
      <c r="AA286" s="33"/>
      <c r="AB286" s="33" t="str">
        <f t="shared" si="350"/>
        <v/>
      </c>
      <c r="AC286" s="33"/>
      <c r="AD286" s="33">
        <f t="shared" si="351"/>
        <v>46197</v>
      </c>
      <c r="AE286" s="33"/>
      <c r="AF286" s="33" t="str">
        <f t="shared" si="352"/>
        <v/>
      </c>
      <c r="AG286" s="33"/>
      <c r="AH286" s="33" t="str">
        <f t="shared" si="353"/>
        <v/>
      </c>
      <c r="AI286" s="33"/>
      <c r="AJ286" s="33" t="str">
        <f t="shared" si="354"/>
        <v/>
      </c>
      <c r="AK286" s="33"/>
      <c r="AL286" s="33" t="str">
        <f t="shared" si="355"/>
        <v/>
      </c>
      <c r="AM286" s="33"/>
      <c r="AN286" s="33" t="str">
        <f t="shared" si="356"/>
        <v/>
      </c>
      <c r="AO286" s="33"/>
      <c r="AP286" s="33" t="str">
        <f t="shared" si="357"/>
        <v/>
      </c>
      <c r="AQ286" s="33"/>
      <c r="AR286" s="33" t="str">
        <f t="shared" si="358"/>
        <v/>
      </c>
      <c r="AS286" s="33"/>
      <c r="AT286" s="33" t="str">
        <f t="shared" si="359"/>
        <v/>
      </c>
      <c r="AU286" s="33"/>
      <c r="AV286" s="33" t="str">
        <f t="shared" si="360"/>
        <v/>
      </c>
      <c r="AW286" s="33"/>
      <c r="AX286" s="33" t="str">
        <f t="shared" si="361"/>
        <v/>
      </c>
      <c r="AY286" s="33"/>
      <c r="AZ286" s="33" t="str">
        <f t="shared" si="362"/>
        <v/>
      </c>
      <c r="BA286" s="33"/>
      <c r="BB286" s="33" t="str">
        <f t="shared" si="363"/>
        <v/>
      </c>
      <c r="BC286" s="33"/>
      <c r="BD286" s="33" t="str">
        <f t="shared" si="364"/>
        <v/>
      </c>
      <c r="BE286" s="33"/>
      <c r="BF286" s="33" t="str">
        <f t="shared" si="365"/>
        <v/>
      </c>
      <c r="BG286" s="33"/>
      <c r="BH286" s="33" t="str">
        <f t="shared" si="366"/>
        <v/>
      </c>
      <c r="BI286" s="33"/>
      <c r="BJ286" s="33" t="str">
        <f t="shared" si="367"/>
        <v/>
      </c>
      <c r="BK286" s="33"/>
      <c r="BL286" s="33" t="str">
        <f t="shared" si="368"/>
        <v/>
      </c>
      <c r="BM286" s="33"/>
      <c r="BN286" s="33" t="str">
        <f t="shared" si="369"/>
        <v/>
      </c>
      <c r="BO286" s="33"/>
      <c r="BP286" s="33" t="str">
        <f t="shared" si="370"/>
        <v/>
      </c>
      <c r="BQ286" s="33"/>
      <c r="BR286" s="33" t="str">
        <f t="shared" si="371"/>
        <v/>
      </c>
      <c r="BS286" s="33"/>
      <c r="BT286" s="33" t="str">
        <f t="shared" si="372"/>
        <v/>
      </c>
      <c r="BU286" s="33"/>
      <c r="BV286" s="33" t="str">
        <f t="shared" si="373"/>
        <v/>
      </c>
      <c r="BW286" s="33"/>
      <c r="BX286" s="33" t="str">
        <f t="shared" si="374"/>
        <v/>
      </c>
      <c r="BY286" s="33"/>
      <c r="BZ286" s="33" t="str">
        <f t="shared" si="375"/>
        <v/>
      </c>
      <c r="CA286" s="33"/>
      <c r="CB286" s="34" t="str">
        <f t="shared" si="376"/>
        <v/>
      </c>
      <c r="CC286" s="38">
        <f t="shared" si="377"/>
        <v>46197</v>
      </c>
    </row>
    <row r="287" spans="2:81" x14ac:dyDescent="0.2">
      <c r="B287" s="32">
        <f t="shared" si="378"/>
        <v>55</v>
      </c>
      <c r="C287" s="33"/>
      <c r="D287" s="33" t="str">
        <f t="shared" si="338"/>
        <v/>
      </c>
      <c r="E287" s="33"/>
      <c r="F287" s="33" t="str">
        <f t="shared" si="339"/>
        <v/>
      </c>
      <c r="G287" s="33"/>
      <c r="H287" s="33" t="str">
        <f t="shared" si="340"/>
        <v/>
      </c>
      <c r="I287" s="33"/>
      <c r="J287" s="33" t="str">
        <f t="shared" si="341"/>
        <v/>
      </c>
      <c r="K287" s="33"/>
      <c r="L287" s="33" t="str">
        <f t="shared" si="342"/>
        <v/>
      </c>
      <c r="M287" s="33"/>
      <c r="N287" s="33" t="str">
        <f t="shared" si="343"/>
        <v/>
      </c>
      <c r="O287" s="33"/>
      <c r="P287" s="33" t="str">
        <f t="shared" si="344"/>
        <v/>
      </c>
      <c r="Q287" s="33"/>
      <c r="R287" s="33" t="str">
        <f t="shared" si="345"/>
        <v/>
      </c>
      <c r="S287" s="33"/>
      <c r="T287" s="33" t="str">
        <f t="shared" si="346"/>
        <v/>
      </c>
      <c r="U287" s="33"/>
      <c r="V287" s="33" t="str">
        <f t="shared" si="347"/>
        <v/>
      </c>
      <c r="W287" s="33"/>
      <c r="X287" s="33" t="str">
        <f t="shared" si="348"/>
        <v/>
      </c>
      <c r="Y287" s="33"/>
      <c r="Z287" s="33" t="str">
        <f t="shared" si="349"/>
        <v/>
      </c>
      <c r="AA287" s="33"/>
      <c r="AB287" s="33" t="str">
        <f t="shared" si="350"/>
        <v/>
      </c>
      <c r="AC287" s="33"/>
      <c r="AD287" s="33" t="str">
        <f t="shared" si="351"/>
        <v/>
      </c>
      <c r="AE287" s="33"/>
      <c r="AF287" s="33">
        <f t="shared" si="352"/>
        <v>46198</v>
      </c>
      <c r="AG287" s="33"/>
      <c r="AH287" s="33" t="str">
        <f t="shared" si="353"/>
        <v/>
      </c>
      <c r="AI287" s="33"/>
      <c r="AJ287" s="33" t="str">
        <f t="shared" si="354"/>
        <v/>
      </c>
      <c r="AK287" s="33"/>
      <c r="AL287" s="33" t="str">
        <f t="shared" si="355"/>
        <v/>
      </c>
      <c r="AM287" s="33"/>
      <c r="AN287" s="33" t="str">
        <f t="shared" si="356"/>
        <v/>
      </c>
      <c r="AO287" s="33"/>
      <c r="AP287" s="33" t="str">
        <f t="shared" si="357"/>
        <v/>
      </c>
      <c r="AQ287" s="33"/>
      <c r="AR287" s="33" t="str">
        <f t="shared" si="358"/>
        <v/>
      </c>
      <c r="AS287" s="33"/>
      <c r="AT287" s="33" t="str">
        <f t="shared" si="359"/>
        <v/>
      </c>
      <c r="AU287" s="33"/>
      <c r="AV287" s="33" t="str">
        <f t="shared" si="360"/>
        <v/>
      </c>
      <c r="AW287" s="33"/>
      <c r="AX287" s="33" t="str">
        <f t="shared" si="361"/>
        <v/>
      </c>
      <c r="AY287" s="33"/>
      <c r="AZ287" s="33" t="str">
        <f t="shared" si="362"/>
        <v/>
      </c>
      <c r="BA287" s="33"/>
      <c r="BB287" s="33" t="str">
        <f t="shared" si="363"/>
        <v/>
      </c>
      <c r="BC287" s="33"/>
      <c r="BD287" s="33" t="str">
        <f t="shared" si="364"/>
        <v/>
      </c>
      <c r="BE287" s="33"/>
      <c r="BF287" s="33" t="str">
        <f t="shared" si="365"/>
        <v/>
      </c>
      <c r="BG287" s="33"/>
      <c r="BH287" s="33" t="str">
        <f t="shared" si="366"/>
        <v/>
      </c>
      <c r="BI287" s="33"/>
      <c r="BJ287" s="33" t="str">
        <f t="shared" si="367"/>
        <v/>
      </c>
      <c r="BK287" s="33"/>
      <c r="BL287" s="33" t="str">
        <f t="shared" si="368"/>
        <v/>
      </c>
      <c r="BM287" s="33"/>
      <c r="BN287" s="33" t="str">
        <f t="shared" si="369"/>
        <v/>
      </c>
      <c r="BO287" s="33"/>
      <c r="BP287" s="33" t="str">
        <f t="shared" si="370"/>
        <v/>
      </c>
      <c r="BQ287" s="33"/>
      <c r="BR287" s="33" t="str">
        <f t="shared" si="371"/>
        <v/>
      </c>
      <c r="BS287" s="33"/>
      <c r="BT287" s="33" t="str">
        <f t="shared" si="372"/>
        <v/>
      </c>
      <c r="BU287" s="33"/>
      <c r="BV287" s="33" t="str">
        <f t="shared" si="373"/>
        <v/>
      </c>
      <c r="BW287" s="33"/>
      <c r="BX287" s="33" t="str">
        <f t="shared" si="374"/>
        <v/>
      </c>
      <c r="BY287" s="33"/>
      <c r="BZ287" s="33" t="str">
        <f t="shared" si="375"/>
        <v/>
      </c>
      <c r="CA287" s="33"/>
      <c r="CB287" s="34" t="str">
        <f t="shared" si="376"/>
        <v/>
      </c>
      <c r="CC287" s="38">
        <f t="shared" si="377"/>
        <v>46198</v>
      </c>
    </row>
    <row r="288" spans="2:81" x14ac:dyDescent="0.2">
      <c r="B288" s="32">
        <f t="shared" si="378"/>
        <v>56</v>
      </c>
      <c r="C288" s="33"/>
      <c r="D288" s="33" t="str">
        <f t="shared" si="338"/>
        <v/>
      </c>
      <c r="E288" s="33"/>
      <c r="F288" s="33" t="str">
        <f t="shared" si="339"/>
        <v/>
      </c>
      <c r="G288" s="33"/>
      <c r="H288" s="33" t="str">
        <f t="shared" si="340"/>
        <v/>
      </c>
      <c r="I288" s="33"/>
      <c r="J288" s="33" t="str">
        <f t="shared" si="341"/>
        <v/>
      </c>
      <c r="K288" s="33"/>
      <c r="L288" s="33" t="str">
        <f t="shared" si="342"/>
        <v/>
      </c>
      <c r="M288" s="33"/>
      <c r="N288" s="33" t="str">
        <f t="shared" si="343"/>
        <v/>
      </c>
      <c r="O288" s="33"/>
      <c r="P288" s="33" t="str">
        <f t="shared" si="344"/>
        <v/>
      </c>
      <c r="Q288" s="33"/>
      <c r="R288" s="33" t="str">
        <f t="shared" si="345"/>
        <v/>
      </c>
      <c r="S288" s="33"/>
      <c r="T288" s="33" t="str">
        <f t="shared" si="346"/>
        <v/>
      </c>
      <c r="U288" s="33"/>
      <c r="V288" s="33" t="str">
        <f t="shared" si="347"/>
        <v/>
      </c>
      <c r="W288" s="33"/>
      <c r="X288" s="33" t="str">
        <f t="shared" si="348"/>
        <v/>
      </c>
      <c r="Y288" s="33"/>
      <c r="Z288" s="33" t="str">
        <f t="shared" si="349"/>
        <v/>
      </c>
      <c r="AA288" s="33"/>
      <c r="AB288" s="33" t="str">
        <f t="shared" si="350"/>
        <v/>
      </c>
      <c r="AC288" s="33"/>
      <c r="AD288" s="33" t="str">
        <f t="shared" si="351"/>
        <v/>
      </c>
      <c r="AE288" s="33"/>
      <c r="AF288" s="33">
        <f t="shared" si="352"/>
        <v>46198</v>
      </c>
      <c r="AG288" s="33"/>
      <c r="AH288" s="33" t="str">
        <f t="shared" si="353"/>
        <v/>
      </c>
      <c r="AI288" s="33"/>
      <c r="AJ288" s="33" t="str">
        <f t="shared" si="354"/>
        <v/>
      </c>
      <c r="AK288" s="33"/>
      <c r="AL288" s="33" t="str">
        <f t="shared" si="355"/>
        <v/>
      </c>
      <c r="AM288" s="33"/>
      <c r="AN288" s="33" t="str">
        <f t="shared" si="356"/>
        <v/>
      </c>
      <c r="AO288" s="33"/>
      <c r="AP288" s="33" t="str">
        <f t="shared" si="357"/>
        <v/>
      </c>
      <c r="AQ288" s="33"/>
      <c r="AR288" s="33" t="str">
        <f t="shared" si="358"/>
        <v/>
      </c>
      <c r="AS288" s="33"/>
      <c r="AT288" s="33" t="str">
        <f t="shared" si="359"/>
        <v/>
      </c>
      <c r="AU288" s="33"/>
      <c r="AV288" s="33" t="str">
        <f t="shared" si="360"/>
        <v/>
      </c>
      <c r="AW288" s="33"/>
      <c r="AX288" s="33" t="str">
        <f t="shared" si="361"/>
        <v/>
      </c>
      <c r="AY288" s="33"/>
      <c r="AZ288" s="33" t="str">
        <f t="shared" si="362"/>
        <v/>
      </c>
      <c r="BA288" s="33"/>
      <c r="BB288" s="33" t="str">
        <f t="shared" si="363"/>
        <v/>
      </c>
      <c r="BC288" s="33"/>
      <c r="BD288" s="33" t="str">
        <f t="shared" si="364"/>
        <v/>
      </c>
      <c r="BE288" s="33"/>
      <c r="BF288" s="33" t="str">
        <f t="shared" si="365"/>
        <v/>
      </c>
      <c r="BG288" s="33"/>
      <c r="BH288" s="33" t="str">
        <f t="shared" si="366"/>
        <v/>
      </c>
      <c r="BI288" s="33"/>
      <c r="BJ288" s="33" t="str">
        <f t="shared" si="367"/>
        <v/>
      </c>
      <c r="BK288" s="33"/>
      <c r="BL288" s="33" t="str">
        <f t="shared" si="368"/>
        <v/>
      </c>
      <c r="BM288" s="33"/>
      <c r="BN288" s="33" t="str">
        <f t="shared" si="369"/>
        <v/>
      </c>
      <c r="BO288" s="33"/>
      <c r="BP288" s="33" t="str">
        <f t="shared" si="370"/>
        <v/>
      </c>
      <c r="BQ288" s="33"/>
      <c r="BR288" s="33" t="str">
        <f t="shared" si="371"/>
        <v/>
      </c>
      <c r="BS288" s="33"/>
      <c r="BT288" s="33" t="str">
        <f t="shared" si="372"/>
        <v/>
      </c>
      <c r="BU288" s="33"/>
      <c r="BV288" s="33" t="str">
        <f t="shared" si="373"/>
        <v/>
      </c>
      <c r="BW288" s="33"/>
      <c r="BX288" s="33" t="str">
        <f t="shared" si="374"/>
        <v/>
      </c>
      <c r="BY288" s="33"/>
      <c r="BZ288" s="33" t="str">
        <f t="shared" si="375"/>
        <v/>
      </c>
      <c r="CA288" s="33"/>
      <c r="CB288" s="34" t="str">
        <f t="shared" si="376"/>
        <v/>
      </c>
      <c r="CC288" s="38">
        <f t="shared" si="377"/>
        <v>46198</v>
      </c>
    </row>
    <row r="289" spans="2:81" x14ac:dyDescent="0.2">
      <c r="B289" s="32">
        <f t="shared" si="378"/>
        <v>57</v>
      </c>
      <c r="C289" s="33"/>
      <c r="D289" s="33" t="str">
        <f t="shared" si="338"/>
        <v/>
      </c>
      <c r="E289" s="33"/>
      <c r="F289" s="33" t="str">
        <f t="shared" si="339"/>
        <v/>
      </c>
      <c r="G289" s="33"/>
      <c r="H289" s="33" t="str">
        <f t="shared" si="340"/>
        <v/>
      </c>
      <c r="I289" s="33"/>
      <c r="J289" s="33" t="str">
        <f t="shared" si="341"/>
        <v/>
      </c>
      <c r="K289" s="33"/>
      <c r="L289" s="33" t="str">
        <f t="shared" si="342"/>
        <v/>
      </c>
      <c r="M289" s="33"/>
      <c r="N289" s="33" t="str">
        <f t="shared" si="343"/>
        <v/>
      </c>
      <c r="O289" s="33"/>
      <c r="P289" s="33" t="str">
        <f t="shared" si="344"/>
        <v/>
      </c>
      <c r="Q289" s="33"/>
      <c r="R289" s="33" t="str">
        <f t="shared" si="345"/>
        <v/>
      </c>
      <c r="S289" s="33"/>
      <c r="T289" s="33" t="str">
        <f t="shared" si="346"/>
        <v/>
      </c>
      <c r="U289" s="33"/>
      <c r="V289" s="33" t="str">
        <f t="shared" si="347"/>
        <v/>
      </c>
      <c r="W289" s="33"/>
      <c r="X289" s="33" t="str">
        <f t="shared" si="348"/>
        <v/>
      </c>
      <c r="Y289" s="33"/>
      <c r="Z289" s="33" t="str">
        <f t="shared" si="349"/>
        <v/>
      </c>
      <c r="AA289" s="33"/>
      <c r="AB289" s="33" t="str">
        <f t="shared" si="350"/>
        <v/>
      </c>
      <c r="AC289" s="33"/>
      <c r="AD289" s="33" t="str">
        <f t="shared" si="351"/>
        <v/>
      </c>
      <c r="AE289" s="33"/>
      <c r="AF289" s="33">
        <f t="shared" si="352"/>
        <v>46198</v>
      </c>
      <c r="AG289" s="33"/>
      <c r="AH289" s="33" t="str">
        <f t="shared" si="353"/>
        <v/>
      </c>
      <c r="AI289" s="33"/>
      <c r="AJ289" s="33" t="str">
        <f t="shared" si="354"/>
        <v/>
      </c>
      <c r="AK289" s="33"/>
      <c r="AL289" s="33" t="str">
        <f t="shared" si="355"/>
        <v/>
      </c>
      <c r="AM289" s="33"/>
      <c r="AN289" s="33" t="str">
        <f t="shared" si="356"/>
        <v/>
      </c>
      <c r="AO289" s="33"/>
      <c r="AP289" s="33" t="str">
        <f t="shared" si="357"/>
        <v/>
      </c>
      <c r="AQ289" s="33"/>
      <c r="AR289" s="33" t="str">
        <f t="shared" si="358"/>
        <v/>
      </c>
      <c r="AS289" s="33"/>
      <c r="AT289" s="33" t="str">
        <f t="shared" si="359"/>
        <v/>
      </c>
      <c r="AU289" s="33"/>
      <c r="AV289" s="33" t="str">
        <f t="shared" si="360"/>
        <v/>
      </c>
      <c r="AW289" s="33"/>
      <c r="AX289" s="33" t="str">
        <f t="shared" si="361"/>
        <v/>
      </c>
      <c r="AY289" s="33"/>
      <c r="AZ289" s="33" t="str">
        <f t="shared" si="362"/>
        <v/>
      </c>
      <c r="BA289" s="33"/>
      <c r="BB289" s="33" t="str">
        <f t="shared" si="363"/>
        <v/>
      </c>
      <c r="BC289" s="33"/>
      <c r="BD289" s="33" t="str">
        <f t="shared" si="364"/>
        <v/>
      </c>
      <c r="BE289" s="33"/>
      <c r="BF289" s="33" t="str">
        <f t="shared" si="365"/>
        <v/>
      </c>
      <c r="BG289" s="33"/>
      <c r="BH289" s="33" t="str">
        <f t="shared" si="366"/>
        <v/>
      </c>
      <c r="BI289" s="33"/>
      <c r="BJ289" s="33" t="str">
        <f t="shared" si="367"/>
        <v/>
      </c>
      <c r="BK289" s="33"/>
      <c r="BL289" s="33" t="str">
        <f t="shared" si="368"/>
        <v/>
      </c>
      <c r="BM289" s="33"/>
      <c r="BN289" s="33" t="str">
        <f t="shared" si="369"/>
        <v/>
      </c>
      <c r="BO289" s="33"/>
      <c r="BP289" s="33" t="str">
        <f t="shared" si="370"/>
        <v/>
      </c>
      <c r="BQ289" s="33"/>
      <c r="BR289" s="33" t="str">
        <f t="shared" si="371"/>
        <v/>
      </c>
      <c r="BS289" s="33"/>
      <c r="BT289" s="33" t="str">
        <f t="shared" si="372"/>
        <v/>
      </c>
      <c r="BU289" s="33"/>
      <c r="BV289" s="33" t="str">
        <f t="shared" si="373"/>
        <v/>
      </c>
      <c r="BW289" s="33"/>
      <c r="BX289" s="33" t="str">
        <f t="shared" si="374"/>
        <v/>
      </c>
      <c r="BY289" s="33"/>
      <c r="BZ289" s="33" t="str">
        <f t="shared" si="375"/>
        <v/>
      </c>
      <c r="CA289" s="33"/>
      <c r="CB289" s="34" t="str">
        <f t="shared" si="376"/>
        <v/>
      </c>
      <c r="CC289" s="38">
        <f t="shared" si="377"/>
        <v>46198</v>
      </c>
    </row>
    <row r="290" spans="2:81" x14ac:dyDescent="0.2">
      <c r="B290" s="32">
        <f t="shared" si="378"/>
        <v>58</v>
      </c>
      <c r="C290" s="33"/>
      <c r="D290" s="33" t="str">
        <f t="shared" si="338"/>
        <v/>
      </c>
      <c r="E290" s="33"/>
      <c r="F290" s="33" t="str">
        <f t="shared" si="339"/>
        <v/>
      </c>
      <c r="G290" s="33"/>
      <c r="H290" s="33" t="str">
        <f t="shared" si="340"/>
        <v/>
      </c>
      <c r="I290" s="33"/>
      <c r="J290" s="33" t="str">
        <f t="shared" si="341"/>
        <v/>
      </c>
      <c r="K290" s="33"/>
      <c r="L290" s="33" t="str">
        <f t="shared" si="342"/>
        <v/>
      </c>
      <c r="M290" s="33"/>
      <c r="N290" s="33" t="str">
        <f t="shared" si="343"/>
        <v/>
      </c>
      <c r="O290" s="33"/>
      <c r="P290" s="33" t="str">
        <f t="shared" si="344"/>
        <v/>
      </c>
      <c r="Q290" s="33"/>
      <c r="R290" s="33" t="str">
        <f t="shared" si="345"/>
        <v/>
      </c>
      <c r="S290" s="33"/>
      <c r="T290" s="33" t="str">
        <f t="shared" si="346"/>
        <v/>
      </c>
      <c r="U290" s="33"/>
      <c r="V290" s="33" t="str">
        <f t="shared" si="347"/>
        <v/>
      </c>
      <c r="W290" s="33"/>
      <c r="X290" s="33" t="str">
        <f t="shared" si="348"/>
        <v/>
      </c>
      <c r="Y290" s="33"/>
      <c r="Z290" s="33" t="str">
        <f t="shared" si="349"/>
        <v/>
      </c>
      <c r="AA290" s="33"/>
      <c r="AB290" s="33" t="str">
        <f t="shared" si="350"/>
        <v/>
      </c>
      <c r="AC290" s="33"/>
      <c r="AD290" s="33" t="str">
        <f t="shared" si="351"/>
        <v/>
      </c>
      <c r="AE290" s="33"/>
      <c r="AF290" s="33">
        <f t="shared" si="352"/>
        <v>46198</v>
      </c>
      <c r="AG290" s="33"/>
      <c r="AH290" s="33" t="str">
        <f t="shared" si="353"/>
        <v/>
      </c>
      <c r="AI290" s="33"/>
      <c r="AJ290" s="33" t="str">
        <f t="shared" si="354"/>
        <v/>
      </c>
      <c r="AK290" s="33"/>
      <c r="AL290" s="33" t="str">
        <f t="shared" si="355"/>
        <v/>
      </c>
      <c r="AM290" s="33"/>
      <c r="AN290" s="33" t="str">
        <f t="shared" si="356"/>
        <v/>
      </c>
      <c r="AO290" s="33"/>
      <c r="AP290" s="33" t="str">
        <f t="shared" si="357"/>
        <v/>
      </c>
      <c r="AQ290" s="33"/>
      <c r="AR290" s="33" t="str">
        <f t="shared" si="358"/>
        <v/>
      </c>
      <c r="AS290" s="33"/>
      <c r="AT290" s="33" t="str">
        <f t="shared" si="359"/>
        <v/>
      </c>
      <c r="AU290" s="33"/>
      <c r="AV290" s="33" t="str">
        <f t="shared" si="360"/>
        <v/>
      </c>
      <c r="AW290" s="33"/>
      <c r="AX290" s="33" t="str">
        <f t="shared" si="361"/>
        <v/>
      </c>
      <c r="AY290" s="33"/>
      <c r="AZ290" s="33" t="str">
        <f t="shared" si="362"/>
        <v/>
      </c>
      <c r="BA290" s="33"/>
      <c r="BB290" s="33" t="str">
        <f t="shared" si="363"/>
        <v/>
      </c>
      <c r="BC290" s="33"/>
      <c r="BD290" s="33" t="str">
        <f t="shared" si="364"/>
        <v/>
      </c>
      <c r="BE290" s="33"/>
      <c r="BF290" s="33" t="str">
        <f t="shared" si="365"/>
        <v/>
      </c>
      <c r="BG290" s="33"/>
      <c r="BH290" s="33" t="str">
        <f t="shared" si="366"/>
        <v/>
      </c>
      <c r="BI290" s="33"/>
      <c r="BJ290" s="33" t="str">
        <f t="shared" si="367"/>
        <v/>
      </c>
      <c r="BK290" s="33"/>
      <c r="BL290" s="33" t="str">
        <f t="shared" si="368"/>
        <v/>
      </c>
      <c r="BM290" s="33"/>
      <c r="BN290" s="33" t="str">
        <f t="shared" si="369"/>
        <v/>
      </c>
      <c r="BO290" s="33"/>
      <c r="BP290" s="33" t="str">
        <f t="shared" si="370"/>
        <v/>
      </c>
      <c r="BQ290" s="33"/>
      <c r="BR290" s="33" t="str">
        <f t="shared" si="371"/>
        <v/>
      </c>
      <c r="BS290" s="33"/>
      <c r="BT290" s="33" t="str">
        <f t="shared" si="372"/>
        <v/>
      </c>
      <c r="BU290" s="33"/>
      <c r="BV290" s="33" t="str">
        <f t="shared" si="373"/>
        <v/>
      </c>
      <c r="BW290" s="33"/>
      <c r="BX290" s="33" t="str">
        <f t="shared" si="374"/>
        <v/>
      </c>
      <c r="BY290" s="33"/>
      <c r="BZ290" s="33" t="str">
        <f t="shared" si="375"/>
        <v/>
      </c>
      <c r="CA290" s="33"/>
      <c r="CB290" s="34" t="str">
        <f t="shared" si="376"/>
        <v/>
      </c>
      <c r="CC290" s="38">
        <f t="shared" si="377"/>
        <v>46198</v>
      </c>
    </row>
    <row r="291" spans="2:81" x14ac:dyDescent="0.2">
      <c r="B291" s="32">
        <f t="shared" si="378"/>
        <v>59</v>
      </c>
      <c r="C291" s="33"/>
      <c r="D291" s="33" t="str">
        <f t="shared" si="338"/>
        <v/>
      </c>
      <c r="E291" s="33"/>
      <c r="F291" s="33" t="str">
        <f t="shared" si="339"/>
        <v/>
      </c>
      <c r="G291" s="33"/>
      <c r="H291" s="33" t="str">
        <f t="shared" si="340"/>
        <v/>
      </c>
      <c r="I291" s="33"/>
      <c r="J291" s="33" t="str">
        <f t="shared" si="341"/>
        <v/>
      </c>
      <c r="K291" s="33"/>
      <c r="L291" s="33" t="str">
        <f t="shared" si="342"/>
        <v/>
      </c>
      <c r="M291" s="33"/>
      <c r="N291" s="33" t="str">
        <f t="shared" si="343"/>
        <v/>
      </c>
      <c r="O291" s="33"/>
      <c r="P291" s="33" t="str">
        <f t="shared" si="344"/>
        <v/>
      </c>
      <c r="Q291" s="33"/>
      <c r="R291" s="33" t="str">
        <f t="shared" si="345"/>
        <v/>
      </c>
      <c r="S291" s="33"/>
      <c r="T291" s="33" t="str">
        <f t="shared" si="346"/>
        <v/>
      </c>
      <c r="U291" s="33"/>
      <c r="V291" s="33" t="str">
        <f t="shared" si="347"/>
        <v/>
      </c>
      <c r="W291" s="33"/>
      <c r="X291" s="33" t="str">
        <f t="shared" si="348"/>
        <v/>
      </c>
      <c r="Y291" s="33"/>
      <c r="Z291" s="33" t="str">
        <f t="shared" si="349"/>
        <v/>
      </c>
      <c r="AA291" s="33"/>
      <c r="AB291" s="33" t="str">
        <f t="shared" si="350"/>
        <v/>
      </c>
      <c r="AC291" s="33"/>
      <c r="AD291" s="33" t="str">
        <f t="shared" si="351"/>
        <v/>
      </c>
      <c r="AE291" s="33"/>
      <c r="AF291" s="33">
        <f t="shared" si="352"/>
        <v>46198</v>
      </c>
      <c r="AG291" s="33"/>
      <c r="AH291" s="33" t="str">
        <f t="shared" si="353"/>
        <v/>
      </c>
      <c r="AI291" s="33"/>
      <c r="AJ291" s="33" t="str">
        <f t="shared" si="354"/>
        <v/>
      </c>
      <c r="AK291" s="33"/>
      <c r="AL291" s="33" t="str">
        <f t="shared" si="355"/>
        <v/>
      </c>
      <c r="AM291" s="33"/>
      <c r="AN291" s="33" t="str">
        <f t="shared" si="356"/>
        <v/>
      </c>
      <c r="AO291" s="33"/>
      <c r="AP291" s="33" t="str">
        <f t="shared" si="357"/>
        <v/>
      </c>
      <c r="AQ291" s="33"/>
      <c r="AR291" s="33" t="str">
        <f t="shared" si="358"/>
        <v/>
      </c>
      <c r="AS291" s="33"/>
      <c r="AT291" s="33" t="str">
        <f t="shared" si="359"/>
        <v/>
      </c>
      <c r="AU291" s="33"/>
      <c r="AV291" s="33" t="str">
        <f t="shared" si="360"/>
        <v/>
      </c>
      <c r="AW291" s="33"/>
      <c r="AX291" s="33" t="str">
        <f t="shared" si="361"/>
        <v/>
      </c>
      <c r="AY291" s="33"/>
      <c r="AZ291" s="33" t="str">
        <f t="shared" si="362"/>
        <v/>
      </c>
      <c r="BA291" s="33"/>
      <c r="BB291" s="33" t="str">
        <f t="shared" si="363"/>
        <v/>
      </c>
      <c r="BC291" s="33"/>
      <c r="BD291" s="33" t="str">
        <f t="shared" si="364"/>
        <v/>
      </c>
      <c r="BE291" s="33"/>
      <c r="BF291" s="33" t="str">
        <f t="shared" si="365"/>
        <v/>
      </c>
      <c r="BG291" s="33"/>
      <c r="BH291" s="33" t="str">
        <f t="shared" si="366"/>
        <v/>
      </c>
      <c r="BI291" s="33"/>
      <c r="BJ291" s="33" t="str">
        <f t="shared" si="367"/>
        <v/>
      </c>
      <c r="BK291" s="33"/>
      <c r="BL291" s="33" t="str">
        <f t="shared" si="368"/>
        <v/>
      </c>
      <c r="BM291" s="33"/>
      <c r="BN291" s="33" t="str">
        <f t="shared" si="369"/>
        <v/>
      </c>
      <c r="BO291" s="33"/>
      <c r="BP291" s="33" t="str">
        <f t="shared" si="370"/>
        <v/>
      </c>
      <c r="BQ291" s="33"/>
      <c r="BR291" s="33" t="str">
        <f t="shared" si="371"/>
        <v/>
      </c>
      <c r="BS291" s="33"/>
      <c r="BT291" s="33" t="str">
        <f t="shared" si="372"/>
        <v/>
      </c>
      <c r="BU291" s="33"/>
      <c r="BV291" s="33" t="str">
        <f t="shared" si="373"/>
        <v/>
      </c>
      <c r="BW291" s="33"/>
      <c r="BX291" s="33" t="str">
        <f t="shared" si="374"/>
        <v/>
      </c>
      <c r="BY291" s="33"/>
      <c r="BZ291" s="33" t="str">
        <f t="shared" si="375"/>
        <v/>
      </c>
      <c r="CA291" s="33"/>
      <c r="CB291" s="34" t="str">
        <f t="shared" si="376"/>
        <v/>
      </c>
      <c r="CC291" s="38">
        <f t="shared" si="377"/>
        <v>46198</v>
      </c>
    </row>
    <row r="292" spans="2:81" x14ac:dyDescent="0.2">
      <c r="B292" s="32">
        <f t="shared" si="378"/>
        <v>60</v>
      </c>
      <c r="C292" s="33"/>
      <c r="D292" s="33" t="str">
        <f t="shared" si="338"/>
        <v/>
      </c>
      <c r="E292" s="33"/>
      <c r="F292" s="33" t="str">
        <f t="shared" si="339"/>
        <v/>
      </c>
      <c r="G292" s="33"/>
      <c r="H292" s="33" t="str">
        <f t="shared" si="340"/>
        <v/>
      </c>
      <c r="I292" s="33"/>
      <c r="J292" s="33" t="str">
        <f t="shared" si="341"/>
        <v/>
      </c>
      <c r="K292" s="33"/>
      <c r="L292" s="33" t="str">
        <f t="shared" si="342"/>
        <v/>
      </c>
      <c r="M292" s="33"/>
      <c r="N292" s="33" t="str">
        <f t="shared" si="343"/>
        <v/>
      </c>
      <c r="O292" s="33"/>
      <c r="P292" s="33" t="str">
        <f t="shared" si="344"/>
        <v/>
      </c>
      <c r="Q292" s="33"/>
      <c r="R292" s="33" t="str">
        <f t="shared" si="345"/>
        <v/>
      </c>
      <c r="S292" s="33"/>
      <c r="T292" s="33" t="str">
        <f t="shared" si="346"/>
        <v/>
      </c>
      <c r="U292" s="33"/>
      <c r="V292" s="33" t="str">
        <f t="shared" si="347"/>
        <v/>
      </c>
      <c r="W292" s="33"/>
      <c r="X292" s="33" t="str">
        <f t="shared" si="348"/>
        <v/>
      </c>
      <c r="Y292" s="33"/>
      <c r="Z292" s="33" t="str">
        <f t="shared" si="349"/>
        <v/>
      </c>
      <c r="AA292" s="33"/>
      <c r="AB292" s="33" t="str">
        <f t="shared" si="350"/>
        <v/>
      </c>
      <c r="AC292" s="33"/>
      <c r="AD292" s="33" t="str">
        <f t="shared" si="351"/>
        <v/>
      </c>
      <c r="AE292" s="33"/>
      <c r="AF292" s="33">
        <f t="shared" si="352"/>
        <v>46198</v>
      </c>
      <c r="AG292" s="33"/>
      <c r="AH292" s="33" t="str">
        <f t="shared" si="353"/>
        <v/>
      </c>
      <c r="AI292" s="33"/>
      <c r="AJ292" s="33" t="str">
        <f t="shared" si="354"/>
        <v/>
      </c>
      <c r="AK292" s="33"/>
      <c r="AL292" s="33" t="str">
        <f t="shared" si="355"/>
        <v/>
      </c>
      <c r="AM292" s="33"/>
      <c r="AN292" s="33" t="str">
        <f t="shared" si="356"/>
        <v/>
      </c>
      <c r="AO292" s="33"/>
      <c r="AP292" s="33" t="str">
        <f t="shared" si="357"/>
        <v/>
      </c>
      <c r="AQ292" s="33"/>
      <c r="AR292" s="33" t="str">
        <f t="shared" si="358"/>
        <v/>
      </c>
      <c r="AS292" s="33"/>
      <c r="AT292" s="33" t="str">
        <f t="shared" si="359"/>
        <v/>
      </c>
      <c r="AU292" s="33"/>
      <c r="AV292" s="33" t="str">
        <f t="shared" si="360"/>
        <v/>
      </c>
      <c r="AW292" s="33"/>
      <c r="AX292" s="33" t="str">
        <f t="shared" si="361"/>
        <v/>
      </c>
      <c r="AY292" s="33"/>
      <c r="AZ292" s="33" t="str">
        <f t="shared" si="362"/>
        <v/>
      </c>
      <c r="BA292" s="33"/>
      <c r="BB292" s="33" t="str">
        <f t="shared" si="363"/>
        <v/>
      </c>
      <c r="BC292" s="33"/>
      <c r="BD292" s="33" t="str">
        <f t="shared" si="364"/>
        <v/>
      </c>
      <c r="BE292" s="33"/>
      <c r="BF292" s="33" t="str">
        <f t="shared" si="365"/>
        <v/>
      </c>
      <c r="BG292" s="33"/>
      <c r="BH292" s="33" t="str">
        <f t="shared" si="366"/>
        <v/>
      </c>
      <c r="BI292" s="33"/>
      <c r="BJ292" s="33" t="str">
        <f t="shared" si="367"/>
        <v/>
      </c>
      <c r="BK292" s="33"/>
      <c r="BL292" s="33" t="str">
        <f t="shared" si="368"/>
        <v/>
      </c>
      <c r="BM292" s="33"/>
      <c r="BN292" s="33" t="str">
        <f t="shared" si="369"/>
        <v/>
      </c>
      <c r="BO292" s="33"/>
      <c r="BP292" s="33" t="str">
        <f t="shared" si="370"/>
        <v/>
      </c>
      <c r="BQ292" s="33"/>
      <c r="BR292" s="33" t="str">
        <f t="shared" si="371"/>
        <v/>
      </c>
      <c r="BS292" s="33"/>
      <c r="BT292" s="33" t="str">
        <f t="shared" si="372"/>
        <v/>
      </c>
      <c r="BU292" s="33"/>
      <c r="BV292" s="33" t="str">
        <f t="shared" si="373"/>
        <v/>
      </c>
      <c r="BW292" s="33"/>
      <c r="BX292" s="33" t="str">
        <f t="shared" si="374"/>
        <v/>
      </c>
      <c r="BY292" s="33"/>
      <c r="BZ292" s="33" t="str">
        <f t="shared" si="375"/>
        <v/>
      </c>
      <c r="CA292" s="33"/>
      <c r="CB292" s="34" t="str">
        <f t="shared" si="376"/>
        <v/>
      </c>
      <c r="CC292" s="38">
        <f t="shared" si="377"/>
        <v>46198</v>
      </c>
    </row>
    <row r="293" spans="2:81" x14ac:dyDescent="0.2">
      <c r="B293" s="32">
        <f t="shared" si="378"/>
        <v>61</v>
      </c>
      <c r="C293" s="33"/>
      <c r="D293" s="33" t="str">
        <f t="shared" si="338"/>
        <v/>
      </c>
      <c r="E293" s="33"/>
      <c r="F293" s="33" t="str">
        <f t="shared" si="339"/>
        <v/>
      </c>
      <c r="G293" s="33"/>
      <c r="H293" s="33" t="str">
        <f t="shared" si="340"/>
        <v/>
      </c>
      <c r="I293" s="33"/>
      <c r="J293" s="33" t="str">
        <f t="shared" si="341"/>
        <v/>
      </c>
      <c r="K293" s="33"/>
      <c r="L293" s="33" t="str">
        <f t="shared" si="342"/>
        <v/>
      </c>
      <c r="M293" s="33"/>
      <c r="N293" s="33" t="str">
        <f t="shared" si="343"/>
        <v/>
      </c>
      <c r="O293" s="33"/>
      <c r="P293" s="33" t="str">
        <f t="shared" si="344"/>
        <v/>
      </c>
      <c r="Q293" s="33"/>
      <c r="R293" s="33" t="str">
        <f t="shared" si="345"/>
        <v/>
      </c>
      <c r="S293" s="33"/>
      <c r="T293" s="33" t="str">
        <f t="shared" si="346"/>
        <v/>
      </c>
      <c r="U293" s="33"/>
      <c r="V293" s="33" t="str">
        <f t="shared" si="347"/>
        <v/>
      </c>
      <c r="W293" s="33"/>
      <c r="X293" s="33" t="str">
        <f t="shared" si="348"/>
        <v/>
      </c>
      <c r="Y293" s="33"/>
      <c r="Z293" s="33" t="str">
        <f t="shared" si="349"/>
        <v/>
      </c>
      <c r="AA293" s="33"/>
      <c r="AB293" s="33" t="str">
        <f t="shared" si="350"/>
        <v/>
      </c>
      <c r="AC293" s="33"/>
      <c r="AD293" s="33" t="str">
        <f t="shared" si="351"/>
        <v/>
      </c>
      <c r="AE293" s="33"/>
      <c r="AF293" s="33" t="str">
        <f t="shared" si="352"/>
        <v/>
      </c>
      <c r="AG293" s="33"/>
      <c r="AH293" s="33">
        <f t="shared" si="353"/>
        <v>46199</v>
      </c>
      <c r="AI293" s="33"/>
      <c r="AJ293" s="33" t="str">
        <f t="shared" si="354"/>
        <v/>
      </c>
      <c r="AK293" s="33"/>
      <c r="AL293" s="33" t="str">
        <f t="shared" si="355"/>
        <v/>
      </c>
      <c r="AM293" s="33"/>
      <c r="AN293" s="33" t="str">
        <f t="shared" si="356"/>
        <v/>
      </c>
      <c r="AO293" s="33"/>
      <c r="AP293" s="33" t="str">
        <f t="shared" si="357"/>
        <v/>
      </c>
      <c r="AQ293" s="33"/>
      <c r="AR293" s="33" t="str">
        <f t="shared" si="358"/>
        <v/>
      </c>
      <c r="AS293" s="33"/>
      <c r="AT293" s="33" t="str">
        <f t="shared" si="359"/>
        <v/>
      </c>
      <c r="AU293" s="33"/>
      <c r="AV293" s="33" t="str">
        <f t="shared" si="360"/>
        <v/>
      </c>
      <c r="AW293" s="33"/>
      <c r="AX293" s="33" t="str">
        <f t="shared" si="361"/>
        <v/>
      </c>
      <c r="AY293" s="33"/>
      <c r="AZ293" s="33" t="str">
        <f t="shared" si="362"/>
        <v/>
      </c>
      <c r="BA293" s="33"/>
      <c r="BB293" s="33" t="str">
        <f t="shared" si="363"/>
        <v/>
      </c>
      <c r="BC293" s="33"/>
      <c r="BD293" s="33" t="str">
        <f t="shared" si="364"/>
        <v/>
      </c>
      <c r="BE293" s="33"/>
      <c r="BF293" s="33" t="str">
        <f t="shared" si="365"/>
        <v/>
      </c>
      <c r="BG293" s="33"/>
      <c r="BH293" s="33" t="str">
        <f t="shared" si="366"/>
        <v/>
      </c>
      <c r="BI293" s="33"/>
      <c r="BJ293" s="33" t="str">
        <f t="shared" si="367"/>
        <v/>
      </c>
      <c r="BK293" s="33"/>
      <c r="BL293" s="33" t="str">
        <f t="shared" si="368"/>
        <v/>
      </c>
      <c r="BM293" s="33"/>
      <c r="BN293" s="33" t="str">
        <f t="shared" si="369"/>
        <v/>
      </c>
      <c r="BO293" s="33"/>
      <c r="BP293" s="33" t="str">
        <f t="shared" si="370"/>
        <v/>
      </c>
      <c r="BQ293" s="33"/>
      <c r="BR293" s="33" t="str">
        <f t="shared" si="371"/>
        <v/>
      </c>
      <c r="BS293" s="33"/>
      <c r="BT293" s="33" t="str">
        <f t="shared" si="372"/>
        <v/>
      </c>
      <c r="BU293" s="33"/>
      <c r="BV293" s="33" t="str">
        <f t="shared" si="373"/>
        <v/>
      </c>
      <c r="BW293" s="33"/>
      <c r="BX293" s="33" t="str">
        <f t="shared" si="374"/>
        <v/>
      </c>
      <c r="BY293" s="33"/>
      <c r="BZ293" s="33" t="str">
        <f t="shared" si="375"/>
        <v/>
      </c>
      <c r="CA293" s="33"/>
      <c r="CB293" s="34" t="str">
        <f t="shared" si="376"/>
        <v/>
      </c>
      <c r="CC293" s="38">
        <f t="shared" si="377"/>
        <v>46199</v>
      </c>
    </row>
    <row r="294" spans="2:81" x14ac:dyDescent="0.2">
      <c r="B294" s="32">
        <f t="shared" si="378"/>
        <v>62</v>
      </c>
      <c r="C294" s="33"/>
      <c r="D294" s="33" t="str">
        <f t="shared" si="338"/>
        <v/>
      </c>
      <c r="E294" s="33"/>
      <c r="F294" s="33" t="str">
        <f t="shared" si="339"/>
        <v/>
      </c>
      <c r="G294" s="33"/>
      <c r="H294" s="33" t="str">
        <f t="shared" si="340"/>
        <v/>
      </c>
      <c r="I294" s="33"/>
      <c r="J294" s="33" t="str">
        <f t="shared" si="341"/>
        <v/>
      </c>
      <c r="K294" s="33"/>
      <c r="L294" s="33" t="str">
        <f t="shared" si="342"/>
        <v/>
      </c>
      <c r="M294" s="33"/>
      <c r="N294" s="33" t="str">
        <f t="shared" si="343"/>
        <v/>
      </c>
      <c r="O294" s="33"/>
      <c r="P294" s="33" t="str">
        <f t="shared" si="344"/>
        <v/>
      </c>
      <c r="Q294" s="33"/>
      <c r="R294" s="33" t="str">
        <f t="shared" si="345"/>
        <v/>
      </c>
      <c r="S294" s="33"/>
      <c r="T294" s="33" t="str">
        <f t="shared" si="346"/>
        <v/>
      </c>
      <c r="U294" s="33"/>
      <c r="V294" s="33" t="str">
        <f t="shared" si="347"/>
        <v/>
      </c>
      <c r="W294" s="33"/>
      <c r="X294" s="33" t="str">
        <f t="shared" si="348"/>
        <v/>
      </c>
      <c r="Y294" s="33"/>
      <c r="Z294" s="33" t="str">
        <f t="shared" si="349"/>
        <v/>
      </c>
      <c r="AA294" s="33"/>
      <c r="AB294" s="33" t="str">
        <f t="shared" si="350"/>
        <v/>
      </c>
      <c r="AC294" s="33"/>
      <c r="AD294" s="33" t="str">
        <f t="shared" si="351"/>
        <v/>
      </c>
      <c r="AE294" s="33"/>
      <c r="AF294" s="33" t="str">
        <f t="shared" si="352"/>
        <v/>
      </c>
      <c r="AG294" s="33"/>
      <c r="AH294" s="33">
        <f t="shared" si="353"/>
        <v>46199</v>
      </c>
      <c r="AI294" s="33"/>
      <c r="AJ294" s="33" t="str">
        <f t="shared" si="354"/>
        <v/>
      </c>
      <c r="AK294" s="33"/>
      <c r="AL294" s="33" t="str">
        <f t="shared" si="355"/>
        <v/>
      </c>
      <c r="AM294" s="33"/>
      <c r="AN294" s="33" t="str">
        <f t="shared" si="356"/>
        <v/>
      </c>
      <c r="AO294" s="33"/>
      <c r="AP294" s="33" t="str">
        <f t="shared" si="357"/>
        <v/>
      </c>
      <c r="AQ294" s="33"/>
      <c r="AR294" s="33" t="str">
        <f t="shared" si="358"/>
        <v/>
      </c>
      <c r="AS294" s="33"/>
      <c r="AT294" s="33" t="str">
        <f t="shared" si="359"/>
        <v/>
      </c>
      <c r="AU294" s="33"/>
      <c r="AV294" s="33" t="str">
        <f t="shared" si="360"/>
        <v/>
      </c>
      <c r="AW294" s="33"/>
      <c r="AX294" s="33" t="str">
        <f t="shared" si="361"/>
        <v/>
      </c>
      <c r="AY294" s="33"/>
      <c r="AZ294" s="33" t="str">
        <f t="shared" si="362"/>
        <v/>
      </c>
      <c r="BA294" s="33"/>
      <c r="BB294" s="33" t="str">
        <f t="shared" si="363"/>
        <v/>
      </c>
      <c r="BC294" s="33"/>
      <c r="BD294" s="33" t="str">
        <f t="shared" si="364"/>
        <v/>
      </c>
      <c r="BE294" s="33"/>
      <c r="BF294" s="33" t="str">
        <f t="shared" si="365"/>
        <v/>
      </c>
      <c r="BG294" s="33"/>
      <c r="BH294" s="33" t="str">
        <f t="shared" si="366"/>
        <v/>
      </c>
      <c r="BI294" s="33"/>
      <c r="BJ294" s="33" t="str">
        <f t="shared" si="367"/>
        <v/>
      </c>
      <c r="BK294" s="33"/>
      <c r="BL294" s="33" t="str">
        <f t="shared" si="368"/>
        <v/>
      </c>
      <c r="BM294" s="33"/>
      <c r="BN294" s="33" t="str">
        <f t="shared" si="369"/>
        <v/>
      </c>
      <c r="BO294" s="33"/>
      <c r="BP294" s="33" t="str">
        <f t="shared" si="370"/>
        <v/>
      </c>
      <c r="BQ294" s="33"/>
      <c r="BR294" s="33" t="str">
        <f t="shared" si="371"/>
        <v/>
      </c>
      <c r="BS294" s="33"/>
      <c r="BT294" s="33" t="str">
        <f t="shared" si="372"/>
        <v/>
      </c>
      <c r="BU294" s="33"/>
      <c r="BV294" s="33" t="str">
        <f t="shared" si="373"/>
        <v/>
      </c>
      <c r="BW294" s="33"/>
      <c r="BX294" s="33" t="str">
        <f t="shared" si="374"/>
        <v/>
      </c>
      <c r="BY294" s="33"/>
      <c r="BZ294" s="33" t="str">
        <f t="shared" si="375"/>
        <v/>
      </c>
      <c r="CA294" s="33"/>
      <c r="CB294" s="34" t="str">
        <f t="shared" si="376"/>
        <v/>
      </c>
      <c r="CC294" s="38">
        <f t="shared" si="377"/>
        <v>46199</v>
      </c>
    </row>
    <row r="295" spans="2:81" x14ac:dyDescent="0.2">
      <c r="B295" s="32">
        <f t="shared" si="378"/>
        <v>63</v>
      </c>
      <c r="C295" s="33"/>
      <c r="D295" s="33" t="str">
        <f t="shared" si="338"/>
        <v/>
      </c>
      <c r="E295" s="33"/>
      <c r="F295" s="33" t="str">
        <f t="shared" si="339"/>
        <v/>
      </c>
      <c r="G295" s="33"/>
      <c r="H295" s="33" t="str">
        <f t="shared" si="340"/>
        <v/>
      </c>
      <c r="I295" s="33"/>
      <c r="J295" s="33" t="str">
        <f t="shared" si="341"/>
        <v/>
      </c>
      <c r="K295" s="33"/>
      <c r="L295" s="33" t="str">
        <f t="shared" si="342"/>
        <v/>
      </c>
      <c r="M295" s="33"/>
      <c r="N295" s="33" t="str">
        <f t="shared" si="343"/>
        <v/>
      </c>
      <c r="O295" s="33"/>
      <c r="P295" s="33" t="str">
        <f t="shared" si="344"/>
        <v/>
      </c>
      <c r="Q295" s="33"/>
      <c r="R295" s="33" t="str">
        <f t="shared" si="345"/>
        <v/>
      </c>
      <c r="S295" s="33"/>
      <c r="T295" s="33" t="str">
        <f t="shared" si="346"/>
        <v/>
      </c>
      <c r="U295" s="33"/>
      <c r="V295" s="33" t="str">
        <f t="shared" si="347"/>
        <v/>
      </c>
      <c r="W295" s="33"/>
      <c r="X295" s="33" t="str">
        <f t="shared" si="348"/>
        <v/>
      </c>
      <c r="Y295" s="33"/>
      <c r="Z295" s="33" t="str">
        <f t="shared" si="349"/>
        <v/>
      </c>
      <c r="AA295" s="33"/>
      <c r="AB295" s="33" t="str">
        <f t="shared" si="350"/>
        <v/>
      </c>
      <c r="AC295" s="33"/>
      <c r="AD295" s="33" t="str">
        <f t="shared" si="351"/>
        <v/>
      </c>
      <c r="AE295" s="33"/>
      <c r="AF295" s="33" t="str">
        <f t="shared" si="352"/>
        <v/>
      </c>
      <c r="AG295" s="33"/>
      <c r="AH295" s="33">
        <f t="shared" si="353"/>
        <v>46199</v>
      </c>
      <c r="AI295" s="33"/>
      <c r="AJ295" s="33" t="str">
        <f t="shared" si="354"/>
        <v/>
      </c>
      <c r="AK295" s="33"/>
      <c r="AL295" s="33" t="str">
        <f t="shared" si="355"/>
        <v/>
      </c>
      <c r="AM295" s="33"/>
      <c r="AN295" s="33" t="str">
        <f t="shared" si="356"/>
        <v/>
      </c>
      <c r="AO295" s="33"/>
      <c r="AP295" s="33" t="str">
        <f t="shared" si="357"/>
        <v/>
      </c>
      <c r="AQ295" s="33"/>
      <c r="AR295" s="33" t="str">
        <f t="shared" si="358"/>
        <v/>
      </c>
      <c r="AS295" s="33"/>
      <c r="AT295" s="33" t="str">
        <f t="shared" si="359"/>
        <v/>
      </c>
      <c r="AU295" s="33"/>
      <c r="AV295" s="33" t="str">
        <f t="shared" si="360"/>
        <v/>
      </c>
      <c r="AW295" s="33"/>
      <c r="AX295" s="33" t="str">
        <f t="shared" si="361"/>
        <v/>
      </c>
      <c r="AY295" s="33"/>
      <c r="AZ295" s="33" t="str">
        <f t="shared" si="362"/>
        <v/>
      </c>
      <c r="BA295" s="33"/>
      <c r="BB295" s="33" t="str">
        <f t="shared" si="363"/>
        <v/>
      </c>
      <c r="BC295" s="33"/>
      <c r="BD295" s="33" t="str">
        <f t="shared" si="364"/>
        <v/>
      </c>
      <c r="BE295" s="33"/>
      <c r="BF295" s="33" t="str">
        <f t="shared" si="365"/>
        <v/>
      </c>
      <c r="BG295" s="33"/>
      <c r="BH295" s="33" t="str">
        <f t="shared" si="366"/>
        <v/>
      </c>
      <c r="BI295" s="33"/>
      <c r="BJ295" s="33" t="str">
        <f t="shared" si="367"/>
        <v/>
      </c>
      <c r="BK295" s="33"/>
      <c r="BL295" s="33" t="str">
        <f t="shared" si="368"/>
        <v/>
      </c>
      <c r="BM295" s="33"/>
      <c r="BN295" s="33" t="str">
        <f t="shared" si="369"/>
        <v/>
      </c>
      <c r="BO295" s="33"/>
      <c r="BP295" s="33" t="str">
        <f t="shared" si="370"/>
        <v/>
      </c>
      <c r="BQ295" s="33"/>
      <c r="BR295" s="33" t="str">
        <f t="shared" si="371"/>
        <v/>
      </c>
      <c r="BS295" s="33"/>
      <c r="BT295" s="33" t="str">
        <f t="shared" si="372"/>
        <v/>
      </c>
      <c r="BU295" s="33"/>
      <c r="BV295" s="33" t="str">
        <f t="shared" si="373"/>
        <v/>
      </c>
      <c r="BW295" s="33"/>
      <c r="BX295" s="33" t="str">
        <f t="shared" si="374"/>
        <v/>
      </c>
      <c r="BY295" s="33"/>
      <c r="BZ295" s="33" t="str">
        <f t="shared" si="375"/>
        <v/>
      </c>
      <c r="CA295" s="33"/>
      <c r="CB295" s="34" t="str">
        <f t="shared" si="376"/>
        <v/>
      </c>
      <c r="CC295" s="38">
        <f t="shared" si="377"/>
        <v>46199</v>
      </c>
    </row>
    <row r="296" spans="2:81" x14ac:dyDescent="0.2">
      <c r="B296" s="32">
        <f t="shared" si="378"/>
        <v>64</v>
      </c>
      <c r="C296" s="33"/>
      <c r="D296" s="33" t="str">
        <f t="shared" si="338"/>
        <v/>
      </c>
      <c r="E296" s="33"/>
      <c r="F296" s="33" t="str">
        <f t="shared" si="339"/>
        <v/>
      </c>
      <c r="G296" s="33"/>
      <c r="H296" s="33" t="str">
        <f t="shared" si="340"/>
        <v/>
      </c>
      <c r="I296" s="33"/>
      <c r="J296" s="33" t="str">
        <f t="shared" si="341"/>
        <v/>
      </c>
      <c r="K296" s="33"/>
      <c r="L296" s="33" t="str">
        <f t="shared" si="342"/>
        <v/>
      </c>
      <c r="M296" s="33"/>
      <c r="N296" s="33" t="str">
        <f t="shared" si="343"/>
        <v/>
      </c>
      <c r="O296" s="33"/>
      <c r="P296" s="33" t="str">
        <f t="shared" si="344"/>
        <v/>
      </c>
      <c r="Q296" s="33"/>
      <c r="R296" s="33" t="str">
        <f t="shared" si="345"/>
        <v/>
      </c>
      <c r="S296" s="33"/>
      <c r="T296" s="33" t="str">
        <f t="shared" si="346"/>
        <v/>
      </c>
      <c r="U296" s="33"/>
      <c r="V296" s="33" t="str">
        <f t="shared" si="347"/>
        <v/>
      </c>
      <c r="W296" s="33"/>
      <c r="X296" s="33" t="str">
        <f t="shared" si="348"/>
        <v/>
      </c>
      <c r="Y296" s="33"/>
      <c r="Z296" s="33" t="str">
        <f t="shared" si="349"/>
        <v/>
      </c>
      <c r="AA296" s="33"/>
      <c r="AB296" s="33" t="str">
        <f t="shared" si="350"/>
        <v/>
      </c>
      <c r="AC296" s="33"/>
      <c r="AD296" s="33" t="str">
        <f t="shared" si="351"/>
        <v/>
      </c>
      <c r="AE296" s="33"/>
      <c r="AF296" s="33" t="str">
        <f t="shared" si="352"/>
        <v/>
      </c>
      <c r="AG296" s="33"/>
      <c r="AH296" s="33">
        <f t="shared" si="353"/>
        <v>46199</v>
      </c>
      <c r="AI296" s="33"/>
      <c r="AJ296" s="33" t="str">
        <f t="shared" si="354"/>
        <v/>
      </c>
      <c r="AK296" s="33"/>
      <c r="AL296" s="33" t="str">
        <f t="shared" si="355"/>
        <v/>
      </c>
      <c r="AM296" s="33"/>
      <c r="AN296" s="33" t="str">
        <f t="shared" si="356"/>
        <v/>
      </c>
      <c r="AO296" s="33"/>
      <c r="AP296" s="33" t="str">
        <f t="shared" si="357"/>
        <v/>
      </c>
      <c r="AQ296" s="33"/>
      <c r="AR296" s="33" t="str">
        <f t="shared" si="358"/>
        <v/>
      </c>
      <c r="AS296" s="33"/>
      <c r="AT296" s="33" t="str">
        <f t="shared" si="359"/>
        <v/>
      </c>
      <c r="AU296" s="33"/>
      <c r="AV296" s="33" t="str">
        <f t="shared" si="360"/>
        <v/>
      </c>
      <c r="AW296" s="33"/>
      <c r="AX296" s="33" t="str">
        <f t="shared" si="361"/>
        <v/>
      </c>
      <c r="AY296" s="33"/>
      <c r="AZ296" s="33" t="str">
        <f t="shared" si="362"/>
        <v/>
      </c>
      <c r="BA296" s="33"/>
      <c r="BB296" s="33" t="str">
        <f t="shared" si="363"/>
        <v/>
      </c>
      <c r="BC296" s="33"/>
      <c r="BD296" s="33" t="str">
        <f t="shared" si="364"/>
        <v/>
      </c>
      <c r="BE296" s="33"/>
      <c r="BF296" s="33" t="str">
        <f t="shared" si="365"/>
        <v/>
      </c>
      <c r="BG296" s="33"/>
      <c r="BH296" s="33" t="str">
        <f t="shared" si="366"/>
        <v/>
      </c>
      <c r="BI296" s="33"/>
      <c r="BJ296" s="33" t="str">
        <f t="shared" si="367"/>
        <v/>
      </c>
      <c r="BK296" s="33"/>
      <c r="BL296" s="33" t="str">
        <f t="shared" si="368"/>
        <v/>
      </c>
      <c r="BM296" s="33"/>
      <c r="BN296" s="33" t="str">
        <f t="shared" si="369"/>
        <v/>
      </c>
      <c r="BO296" s="33"/>
      <c r="BP296" s="33" t="str">
        <f t="shared" si="370"/>
        <v/>
      </c>
      <c r="BQ296" s="33"/>
      <c r="BR296" s="33" t="str">
        <f t="shared" si="371"/>
        <v/>
      </c>
      <c r="BS296" s="33"/>
      <c r="BT296" s="33" t="str">
        <f t="shared" si="372"/>
        <v/>
      </c>
      <c r="BU296" s="33"/>
      <c r="BV296" s="33" t="str">
        <f t="shared" si="373"/>
        <v/>
      </c>
      <c r="BW296" s="33"/>
      <c r="BX296" s="33" t="str">
        <f t="shared" si="374"/>
        <v/>
      </c>
      <c r="BY296" s="33"/>
      <c r="BZ296" s="33" t="str">
        <f t="shared" si="375"/>
        <v/>
      </c>
      <c r="CA296" s="33"/>
      <c r="CB296" s="34" t="str">
        <f t="shared" si="376"/>
        <v/>
      </c>
      <c r="CC296" s="38">
        <f t="shared" si="377"/>
        <v>46199</v>
      </c>
    </row>
    <row r="297" spans="2:81" x14ac:dyDescent="0.2">
      <c r="B297" s="32">
        <f t="shared" si="378"/>
        <v>65</v>
      </c>
      <c r="C297" s="33"/>
      <c r="D297" s="33" t="str">
        <f t="shared" ref="D297:D328" si="379">IFERROR(IF(MATCH($B297,C$2:C$17,0),C$1,""),"")</f>
        <v/>
      </c>
      <c r="E297" s="33"/>
      <c r="F297" s="33" t="str">
        <f t="shared" ref="F297:F328" si="380">IFERROR(IF(MATCH($B297,E$2:E$17,0),E$1,""),"")</f>
        <v/>
      </c>
      <c r="G297" s="33"/>
      <c r="H297" s="33" t="str">
        <f t="shared" ref="H297:H328" si="381">IFERROR(IF(MATCH($B297,G$2:G$17,0),G$1,""),"")</f>
        <v/>
      </c>
      <c r="I297" s="33"/>
      <c r="J297" s="33" t="str">
        <f t="shared" ref="J297:J328" si="382">IFERROR(IF(MATCH($B297,I$2:I$17,0),I$1,""),"")</f>
        <v/>
      </c>
      <c r="K297" s="33"/>
      <c r="L297" s="33" t="str">
        <f t="shared" ref="L297:L328" si="383">IFERROR(IF(MATCH($B297,K$2:K$17,0),K$1,""),"")</f>
        <v/>
      </c>
      <c r="M297" s="33"/>
      <c r="N297" s="33" t="str">
        <f t="shared" ref="N297:N328" si="384">IFERROR(IF(MATCH($B297,M$2:M$17,0),M$1,""),"")</f>
        <v/>
      </c>
      <c r="O297" s="33"/>
      <c r="P297" s="33" t="str">
        <f t="shared" ref="P297:P328" si="385">IFERROR(IF(MATCH($B297,O$2:O$17,0),O$1,""),"")</f>
        <v/>
      </c>
      <c r="Q297" s="33"/>
      <c r="R297" s="33" t="str">
        <f t="shared" ref="R297:R328" si="386">IFERROR(IF(MATCH($B297,Q$2:Q$17,0),Q$1,""),"")</f>
        <v/>
      </c>
      <c r="S297" s="33"/>
      <c r="T297" s="33" t="str">
        <f t="shared" ref="T297:T328" si="387">IFERROR(IF(MATCH($B297,S$2:S$17,0),S$1,""),"")</f>
        <v/>
      </c>
      <c r="U297" s="33"/>
      <c r="V297" s="33" t="str">
        <f t="shared" ref="V297:V328" si="388">IFERROR(IF(MATCH($B297,U$2:U$17,0),U$1,""),"")</f>
        <v/>
      </c>
      <c r="W297" s="33"/>
      <c r="X297" s="33" t="str">
        <f t="shared" ref="X297:X328" si="389">IFERROR(IF(MATCH($B297,W$2:W$17,0),W$1,""),"")</f>
        <v/>
      </c>
      <c r="Y297" s="33"/>
      <c r="Z297" s="33" t="str">
        <f t="shared" ref="Z297:Z328" si="390">IFERROR(IF(MATCH($B297,Y$2:Y$17,0),Y$1,""),"")</f>
        <v/>
      </c>
      <c r="AA297" s="33"/>
      <c r="AB297" s="33" t="str">
        <f t="shared" ref="AB297:AB328" si="391">IFERROR(IF(MATCH($B297,AA$2:AA$17,0),AA$1,""),"")</f>
        <v/>
      </c>
      <c r="AC297" s="33"/>
      <c r="AD297" s="33" t="str">
        <f t="shared" ref="AD297:AD328" si="392">IFERROR(IF(MATCH($B297,AC$2:AC$17,0),AC$1,""),"")</f>
        <v/>
      </c>
      <c r="AE297" s="33"/>
      <c r="AF297" s="33" t="str">
        <f t="shared" ref="AF297:AF328" si="393">IFERROR(IF(MATCH($B297,AE$2:AE$17,0),AE$1,""),"")</f>
        <v/>
      </c>
      <c r="AG297" s="33"/>
      <c r="AH297" s="33">
        <f t="shared" ref="AH297:AH328" si="394">IFERROR(IF(MATCH($B297,AG$2:AG$17,0),AG$1,""),"")</f>
        <v>46199</v>
      </c>
      <c r="AI297" s="33"/>
      <c r="AJ297" s="33" t="str">
        <f t="shared" ref="AJ297:AJ328" si="395">IFERROR(IF(MATCH($B297,AI$2:AI$17,0),AI$1,""),"")</f>
        <v/>
      </c>
      <c r="AK297" s="33"/>
      <c r="AL297" s="33" t="str">
        <f t="shared" ref="AL297:AL328" si="396">IFERROR(IF(MATCH($B297,AK$2:AK$17,0),AK$1,""),"")</f>
        <v/>
      </c>
      <c r="AM297" s="33"/>
      <c r="AN297" s="33" t="str">
        <f t="shared" ref="AN297:AN328" si="397">IFERROR(IF(MATCH($B297,AM$2:AM$17,0),AM$1,""),"")</f>
        <v/>
      </c>
      <c r="AO297" s="33"/>
      <c r="AP297" s="33" t="str">
        <f t="shared" ref="AP297:AP328" si="398">IFERROR(IF(MATCH($B297,AO$2:AO$17,0),AO$1,""),"")</f>
        <v/>
      </c>
      <c r="AQ297" s="33"/>
      <c r="AR297" s="33" t="str">
        <f t="shared" ref="AR297:AR328" si="399">IFERROR(IF(MATCH($B297,AQ$2:AQ$17,0),AQ$1,""),"")</f>
        <v/>
      </c>
      <c r="AS297" s="33"/>
      <c r="AT297" s="33" t="str">
        <f t="shared" ref="AT297:AT328" si="400">IFERROR(IF(MATCH($B297,AS$2:AS$17,0),AS$1,""),"")</f>
        <v/>
      </c>
      <c r="AU297" s="33"/>
      <c r="AV297" s="33" t="str">
        <f t="shared" ref="AV297:AV328" si="401">IFERROR(IF(MATCH($B297,AU$2:AU$17,0),AU$1,""),"")</f>
        <v/>
      </c>
      <c r="AW297" s="33"/>
      <c r="AX297" s="33" t="str">
        <f t="shared" ref="AX297:AX328" si="402">IFERROR(IF(MATCH($B297,AW$2:AW$17,0),AW$1,""),"")</f>
        <v/>
      </c>
      <c r="AY297" s="33"/>
      <c r="AZ297" s="33" t="str">
        <f t="shared" ref="AZ297:AZ328" si="403">IFERROR(IF(MATCH($B297,AY$2:AY$17,0),AY$1,""),"")</f>
        <v/>
      </c>
      <c r="BA297" s="33"/>
      <c r="BB297" s="33" t="str">
        <f t="shared" ref="BB297:BB328" si="404">IFERROR(IF(MATCH($B297,BA$2:BA$17,0),BA$1,""),"")</f>
        <v/>
      </c>
      <c r="BC297" s="33"/>
      <c r="BD297" s="33" t="str">
        <f t="shared" ref="BD297:BD328" si="405">IFERROR(IF(MATCH($B297,BC$2:BC$17,0),BC$1,""),"")</f>
        <v/>
      </c>
      <c r="BE297" s="33"/>
      <c r="BF297" s="33" t="str">
        <f t="shared" ref="BF297:BF328" si="406">IFERROR(IF(MATCH($B297,BE$2:BE$17,0),BE$1,""),"")</f>
        <v/>
      </c>
      <c r="BG297" s="33"/>
      <c r="BH297" s="33" t="str">
        <f t="shared" ref="BH297:BH328" si="407">IFERROR(IF(MATCH($B297,BG$2:BG$17,0),BG$1,""),"")</f>
        <v/>
      </c>
      <c r="BI297" s="33"/>
      <c r="BJ297" s="33" t="str">
        <f t="shared" ref="BJ297:BJ328" si="408">IFERROR(IF(MATCH($B297,BI$2:BI$17,0),BI$1,""),"")</f>
        <v/>
      </c>
      <c r="BK297" s="33"/>
      <c r="BL297" s="33" t="str">
        <f t="shared" ref="BL297:BL328" si="409">IFERROR(IF(MATCH($B297,BK$2:BK$17,0),BK$1,""),"")</f>
        <v/>
      </c>
      <c r="BM297" s="33"/>
      <c r="BN297" s="33" t="str">
        <f t="shared" ref="BN297:BN328" si="410">IFERROR(IF(MATCH($B297,BM$2:BM$17,0),BM$1,""),"")</f>
        <v/>
      </c>
      <c r="BO297" s="33"/>
      <c r="BP297" s="33" t="str">
        <f t="shared" ref="BP297:BP328" si="411">IFERROR(IF(MATCH($B297,BO$2:BO$17,0),BO$1,""),"")</f>
        <v/>
      </c>
      <c r="BQ297" s="33"/>
      <c r="BR297" s="33" t="str">
        <f t="shared" ref="BR297:BR328" si="412">IFERROR(IF(MATCH($B297,BQ$2:BQ$17,0),BQ$1,""),"")</f>
        <v/>
      </c>
      <c r="BS297" s="33"/>
      <c r="BT297" s="33" t="str">
        <f t="shared" ref="BT297:BT328" si="413">IFERROR(IF(MATCH($B297,BS$2:BS$17,0),BS$1,""),"")</f>
        <v/>
      </c>
      <c r="BU297" s="33"/>
      <c r="BV297" s="33" t="str">
        <f t="shared" ref="BV297:BV328" si="414">IFERROR(IF(MATCH($B297,BU$2:BU$17,0),BU$1,""),"")</f>
        <v/>
      </c>
      <c r="BW297" s="33"/>
      <c r="BX297" s="33" t="str">
        <f t="shared" ref="BX297:BX328" si="415">IFERROR(IF(MATCH($B297,BW$2:BW$17,0),BW$1,""),"")</f>
        <v/>
      </c>
      <c r="BY297" s="33"/>
      <c r="BZ297" s="33" t="str">
        <f t="shared" ref="BZ297:BZ328" si="416">IFERROR(IF(MATCH($B297,BY$2:BY$17,0),BY$1,""),"")</f>
        <v/>
      </c>
      <c r="CA297" s="33"/>
      <c r="CB297" s="34" t="str">
        <f t="shared" ref="CB297:CB328" si="417">IFERROR(IF(MATCH($B297,CA$2:CA$17,0),CA$1,""),"")</f>
        <v/>
      </c>
      <c r="CC297" s="38">
        <f t="shared" ref="CC297:CC328" si="418">SUM(C297:CB297)</f>
        <v>46199</v>
      </c>
    </row>
    <row r="298" spans="2:81" x14ac:dyDescent="0.2">
      <c r="B298" s="32">
        <f t="shared" ref="B298:B329" si="419">B297+1</f>
        <v>66</v>
      </c>
      <c r="C298" s="33"/>
      <c r="D298" s="33" t="str">
        <f t="shared" si="379"/>
        <v/>
      </c>
      <c r="E298" s="33"/>
      <c r="F298" s="33" t="str">
        <f t="shared" si="380"/>
        <v/>
      </c>
      <c r="G298" s="33"/>
      <c r="H298" s="33" t="str">
        <f t="shared" si="381"/>
        <v/>
      </c>
      <c r="I298" s="33"/>
      <c r="J298" s="33" t="str">
        <f t="shared" si="382"/>
        <v/>
      </c>
      <c r="K298" s="33"/>
      <c r="L298" s="33" t="str">
        <f t="shared" si="383"/>
        <v/>
      </c>
      <c r="M298" s="33"/>
      <c r="N298" s="33" t="str">
        <f t="shared" si="384"/>
        <v/>
      </c>
      <c r="O298" s="33"/>
      <c r="P298" s="33" t="str">
        <f t="shared" si="385"/>
        <v/>
      </c>
      <c r="Q298" s="33"/>
      <c r="R298" s="33" t="str">
        <f t="shared" si="386"/>
        <v/>
      </c>
      <c r="S298" s="33"/>
      <c r="T298" s="33" t="str">
        <f t="shared" si="387"/>
        <v/>
      </c>
      <c r="U298" s="33"/>
      <c r="V298" s="33" t="str">
        <f t="shared" si="388"/>
        <v/>
      </c>
      <c r="W298" s="33"/>
      <c r="X298" s="33" t="str">
        <f t="shared" si="389"/>
        <v/>
      </c>
      <c r="Y298" s="33"/>
      <c r="Z298" s="33" t="str">
        <f t="shared" si="390"/>
        <v/>
      </c>
      <c r="AA298" s="33"/>
      <c r="AB298" s="33" t="str">
        <f t="shared" si="391"/>
        <v/>
      </c>
      <c r="AC298" s="33"/>
      <c r="AD298" s="33" t="str">
        <f t="shared" si="392"/>
        <v/>
      </c>
      <c r="AE298" s="33"/>
      <c r="AF298" s="33" t="str">
        <f t="shared" si="393"/>
        <v/>
      </c>
      <c r="AG298" s="33"/>
      <c r="AH298" s="33">
        <f t="shared" si="394"/>
        <v>46199</v>
      </c>
      <c r="AI298" s="33"/>
      <c r="AJ298" s="33" t="str">
        <f t="shared" si="395"/>
        <v/>
      </c>
      <c r="AK298" s="33"/>
      <c r="AL298" s="33" t="str">
        <f t="shared" si="396"/>
        <v/>
      </c>
      <c r="AM298" s="33"/>
      <c r="AN298" s="33" t="str">
        <f t="shared" si="397"/>
        <v/>
      </c>
      <c r="AO298" s="33"/>
      <c r="AP298" s="33" t="str">
        <f t="shared" si="398"/>
        <v/>
      </c>
      <c r="AQ298" s="33"/>
      <c r="AR298" s="33" t="str">
        <f t="shared" si="399"/>
        <v/>
      </c>
      <c r="AS298" s="33"/>
      <c r="AT298" s="33" t="str">
        <f t="shared" si="400"/>
        <v/>
      </c>
      <c r="AU298" s="33"/>
      <c r="AV298" s="33" t="str">
        <f t="shared" si="401"/>
        <v/>
      </c>
      <c r="AW298" s="33"/>
      <c r="AX298" s="33" t="str">
        <f t="shared" si="402"/>
        <v/>
      </c>
      <c r="AY298" s="33"/>
      <c r="AZ298" s="33" t="str">
        <f t="shared" si="403"/>
        <v/>
      </c>
      <c r="BA298" s="33"/>
      <c r="BB298" s="33" t="str">
        <f t="shared" si="404"/>
        <v/>
      </c>
      <c r="BC298" s="33"/>
      <c r="BD298" s="33" t="str">
        <f t="shared" si="405"/>
        <v/>
      </c>
      <c r="BE298" s="33"/>
      <c r="BF298" s="33" t="str">
        <f t="shared" si="406"/>
        <v/>
      </c>
      <c r="BG298" s="33"/>
      <c r="BH298" s="33" t="str">
        <f t="shared" si="407"/>
        <v/>
      </c>
      <c r="BI298" s="33"/>
      <c r="BJ298" s="33" t="str">
        <f t="shared" si="408"/>
        <v/>
      </c>
      <c r="BK298" s="33"/>
      <c r="BL298" s="33" t="str">
        <f t="shared" si="409"/>
        <v/>
      </c>
      <c r="BM298" s="33"/>
      <c r="BN298" s="33" t="str">
        <f t="shared" si="410"/>
        <v/>
      </c>
      <c r="BO298" s="33"/>
      <c r="BP298" s="33" t="str">
        <f t="shared" si="411"/>
        <v/>
      </c>
      <c r="BQ298" s="33"/>
      <c r="BR298" s="33" t="str">
        <f t="shared" si="412"/>
        <v/>
      </c>
      <c r="BS298" s="33"/>
      <c r="BT298" s="33" t="str">
        <f t="shared" si="413"/>
        <v/>
      </c>
      <c r="BU298" s="33"/>
      <c r="BV298" s="33" t="str">
        <f t="shared" si="414"/>
        <v/>
      </c>
      <c r="BW298" s="33"/>
      <c r="BX298" s="33" t="str">
        <f t="shared" si="415"/>
        <v/>
      </c>
      <c r="BY298" s="33"/>
      <c r="BZ298" s="33" t="str">
        <f t="shared" si="416"/>
        <v/>
      </c>
      <c r="CA298" s="33"/>
      <c r="CB298" s="34" t="str">
        <f t="shared" si="417"/>
        <v/>
      </c>
      <c r="CC298" s="38">
        <f t="shared" si="418"/>
        <v>46199</v>
      </c>
    </row>
    <row r="299" spans="2:81" x14ac:dyDescent="0.2">
      <c r="B299" s="32">
        <f t="shared" si="419"/>
        <v>67</v>
      </c>
      <c r="C299" s="33"/>
      <c r="D299" s="33" t="str">
        <f t="shared" si="379"/>
        <v/>
      </c>
      <c r="E299" s="33"/>
      <c r="F299" s="33" t="str">
        <f t="shared" si="380"/>
        <v/>
      </c>
      <c r="G299" s="33"/>
      <c r="H299" s="33" t="str">
        <f t="shared" si="381"/>
        <v/>
      </c>
      <c r="I299" s="33"/>
      <c r="J299" s="33" t="str">
        <f t="shared" si="382"/>
        <v/>
      </c>
      <c r="K299" s="33"/>
      <c r="L299" s="33" t="str">
        <f t="shared" si="383"/>
        <v/>
      </c>
      <c r="M299" s="33"/>
      <c r="N299" s="33" t="str">
        <f t="shared" si="384"/>
        <v/>
      </c>
      <c r="O299" s="33"/>
      <c r="P299" s="33" t="str">
        <f t="shared" si="385"/>
        <v/>
      </c>
      <c r="Q299" s="33"/>
      <c r="R299" s="33" t="str">
        <f t="shared" si="386"/>
        <v/>
      </c>
      <c r="S299" s="33"/>
      <c r="T299" s="33" t="str">
        <f t="shared" si="387"/>
        <v/>
      </c>
      <c r="U299" s="33"/>
      <c r="V299" s="33" t="str">
        <f t="shared" si="388"/>
        <v/>
      </c>
      <c r="W299" s="33"/>
      <c r="X299" s="33" t="str">
        <f t="shared" si="389"/>
        <v/>
      </c>
      <c r="Y299" s="33"/>
      <c r="Z299" s="33" t="str">
        <f t="shared" si="390"/>
        <v/>
      </c>
      <c r="AA299" s="33"/>
      <c r="AB299" s="33" t="str">
        <f t="shared" si="391"/>
        <v/>
      </c>
      <c r="AC299" s="33"/>
      <c r="AD299" s="33" t="str">
        <f t="shared" si="392"/>
        <v/>
      </c>
      <c r="AE299" s="33"/>
      <c r="AF299" s="33" t="str">
        <f t="shared" si="393"/>
        <v/>
      </c>
      <c r="AG299" s="33"/>
      <c r="AH299" s="33" t="str">
        <f t="shared" si="394"/>
        <v/>
      </c>
      <c r="AI299" s="33"/>
      <c r="AJ299" s="33">
        <f t="shared" si="395"/>
        <v>46200</v>
      </c>
      <c r="AK299" s="33"/>
      <c r="AL299" s="33" t="str">
        <f t="shared" si="396"/>
        <v/>
      </c>
      <c r="AM299" s="33"/>
      <c r="AN299" s="33" t="str">
        <f t="shared" si="397"/>
        <v/>
      </c>
      <c r="AO299" s="33"/>
      <c r="AP299" s="33" t="str">
        <f t="shared" si="398"/>
        <v/>
      </c>
      <c r="AQ299" s="33"/>
      <c r="AR299" s="33" t="str">
        <f t="shared" si="399"/>
        <v/>
      </c>
      <c r="AS299" s="33"/>
      <c r="AT299" s="33" t="str">
        <f t="shared" si="400"/>
        <v/>
      </c>
      <c r="AU299" s="33"/>
      <c r="AV299" s="33" t="str">
        <f t="shared" si="401"/>
        <v/>
      </c>
      <c r="AW299" s="33"/>
      <c r="AX299" s="33" t="str">
        <f t="shared" si="402"/>
        <v/>
      </c>
      <c r="AY299" s="33"/>
      <c r="AZ299" s="33" t="str">
        <f t="shared" si="403"/>
        <v/>
      </c>
      <c r="BA299" s="33"/>
      <c r="BB299" s="33" t="str">
        <f t="shared" si="404"/>
        <v/>
      </c>
      <c r="BC299" s="33"/>
      <c r="BD299" s="33" t="str">
        <f t="shared" si="405"/>
        <v/>
      </c>
      <c r="BE299" s="33"/>
      <c r="BF299" s="33" t="str">
        <f t="shared" si="406"/>
        <v/>
      </c>
      <c r="BG299" s="33"/>
      <c r="BH299" s="33" t="str">
        <f t="shared" si="407"/>
        <v/>
      </c>
      <c r="BI299" s="33"/>
      <c r="BJ299" s="33" t="str">
        <f t="shared" si="408"/>
        <v/>
      </c>
      <c r="BK299" s="33"/>
      <c r="BL299" s="33" t="str">
        <f t="shared" si="409"/>
        <v/>
      </c>
      <c r="BM299" s="33"/>
      <c r="BN299" s="33" t="str">
        <f t="shared" si="410"/>
        <v/>
      </c>
      <c r="BO299" s="33"/>
      <c r="BP299" s="33" t="str">
        <f t="shared" si="411"/>
        <v/>
      </c>
      <c r="BQ299" s="33"/>
      <c r="BR299" s="33" t="str">
        <f t="shared" si="412"/>
        <v/>
      </c>
      <c r="BS299" s="33"/>
      <c r="BT299" s="33" t="str">
        <f t="shared" si="413"/>
        <v/>
      </c>
      <c r="BU299" s="33"/>
      <c r="BV299" s="33" t="str">
        <f t="shared" si="414"/>
        <v/>
      </c>
      <c r="BW299" s="33"/>
      <c r="BX299" s="33" t="str">
        <f t="shared" si="415"/>
        <v/>
      </c>
      <c r="BY299" s="33"/>
      <c r="BZ299" s="33" t="str">
        <f t="shared" si="416"/>
        <v/>
      </c>
      <c r="CA299" s="33"/>
      <c r="CB299" s="34" t="str">
        <f t="shared" si="417"/>
        <v/>
      </c>
      <c r="CC299" s="38">
        <f t="shared" si="418"/>
        <v>46200</v>
      </c>
    </row>
    <row r="300" spans="2:81" x14ac:dyDescent="0.2">
      <c r="B300" s="32">
        <f t="shared" si="419"/>
        <v>68</v>
      </c>
      <c r="C300" s="33"/>
      <c r="D300" s="33" t="str">
        <f t="shared" si="379"/>
        <v/>
      </c>
      <c r="E300" s="33"/>
      <c r="F300" s="33" t="str">
        <f t="shared" si="380"/>
        <v/>
      </c>
      <c r="G300" s="33"/>
      <c r="H300" s="33" t="str">
        <f t="shared" si="381"/>
        <v/>
      </c>
      <c r="I300" s="33"/>
      <c r="J300" s="33" t="str">
        <f t="shared" si="382"/>
        <v/>
      </c>
      <c r="K300" s="33"/>
      <c r="L300" s="33" t="str">
        <f t="shared" si="383"/>
        <v/>
      </c>
      <c r="M300" s="33"/>
      <c r="N300" s="33" t="str">
        <f t="shared" si="384"/>
        <v/>
      </c>
      <c r="O300" s="33"/>
      <c r="P300" s="33" t="str">
        <f t="shared" si="385"/>
        <v/>
      </c>
      <c r="Q300" s="33"/>
      <c r="R300" s="33" t="str">
        <f t="shared" si="386"/>
        <v/>
      </c>
      <c r="S300" s="33"/>
      <c r="T300" s="33" t="str">
        <f t="shared" si="387"/>
        <v/>
      </c>
      <c r="U300" s="33"/>
      <c r="V300" s="33" t="str">
        <f t="shared" si="388"/>
        <v/>
      </c>
      <c r="W300" s="33"/>
      <c r="X300" s="33" t="str">
        <f t="shared" si="389"/>
        <v/>
      </c>
      <c r="Y300" s="33"/>
      <c r="Z300" s="33" t="str">
        <f t="shared" si="390"/>
        <v/>
      </c>
      <c r="AA300" s="33"/>
      <c r="AB300" s="33" t="str">
        <f t="shared" si="391"/>
        <v/>
      </c>
      <c r="AC300" s="33"/>
      <c r="AD300" s="33" t="str">
        <f t="shared" si="392"/>
        <v/>
      </c>
      <c r="AE300" s="33"/>
      <c r="AF300" s="33" t="str">
        <f t="shared" si="393"/>
        <v/>
      </c>
      <c r="AG300" s="33"/>
      <c r="AH300" s="33" t="str">
        <f t="shared" si="394"/>
        <v/>
      </c>
      <c r="AI300" s="33"/>
      <c r="AJ300" s="33">
        <f t="shared" si="395"/>
        <v>46200</v>
      </c>
      <c r="AK300" s="33"/>
      <c r="AL300" s="33" t="str">
        <f t="shared" si="396"/>
        <v/>
      </c>
      <c r="AM300" s="33"/>
      <c r="AN300" s="33" t="str">
        <f t="shared" si="397"/>
        <v/>
      </c>
      <c r="AO300" s="33"/>
      <c r="AP300" s="33" t="str">
        <f t="shared" si="398"/>
        <v/>
      </c>
      <c r="AQ300" s="33"/>
      <c r="AR300" s="33" t="str">
        <f t="shared" si="399"/>
        <v/>
      </c>
      <c r="AS300" s="33"/>
      <c r="AT300" s="33" t="str">
        <f t="shared" si="400"/>
        <v/>
      </c>
      <c r="AU300" s="33"/>
      <c r="AV300" s="33" t="str">
        <f t="shared" si="401"/>
        <v/>
      </c>
      <c r="AW300" s="33"/>
      <c r="AX300" s="33" t="str">
        <f t="shared" si="402"/>
        <v/>
      </c>
      <c r="AY300" s="33"/>
      <c r="AZ300" s="33" t="str">
        <f t="shared" si="403"/>
        <v/>
      </c>
      <c r="BA300" s="33"/>
      <c r="BB300" s="33" t="str">
        <f t="shared" si="404"/>
        <v/>
      </c>
      <c r="BC300" s="33"/>
      <c r="BD300" s="33" t="str">
        <f t="shared" si="405"/>
        <v/>
      </c>
      <c r="BE300" s="33"/>
      <c r="BF300" s="33" t="str">
        <f t="shared" si="406"/>
        <v/>
      </c>
      <c r="BG300" s="33"/>
      <c r="BH300" s="33" t="str">
        <f t="shared" si="407"/>
        <v/>
      </c>
      <c r="BI300" s="33"/>
      <c r="BJ300" s="33" t="str">
        <f t="shared" si="408"/>
        <v/>
      </c>
      <c r="BK300" s="33"/>
      <c r="BL300" s="33" t="str">
        <f t="shared" si="409"/>
        <v/>
      </c>
      <c r="BM300" s="33"/>
      <c r="BN300" s="33" t="str">
        <f t="shared" si="410"/>
        <v/>
      </c>
      <c r="BO300" s="33"/>
      <c r="BP300" s="33" t="str">
        <f t="shared" si="411"/>
        <v/>
      </c>
      <c r="BQ300" s="33"/>
      <c r="BR300" s="33" t="str">
        <f t="shared" si="412"/>
        <v/>
      </c>
      <c r="BS300" s="33"/>
      <c r="BT300" s="33" t="str">
        <f t="shared" si="413"/>
        <v/>
      </c>
      <c r="BU300" s="33"/>
      <c r="BV300" s="33" t="str">
        <f t="shared" si="414"/>
        <v/>
      </c>
      <c r="BW300" s="33"/>
      <c r="BX300" s="33" t="str">
        <f t="shared" si="415"/>
        <v/>
      </c>
      <c r="BY300" s="33"/>
      <c r="BZ300" s="33" t="str">
        <f t="shared" si="416"/>
        <v/>
      </c>
      <c r="CA300" s="33"/>
      <c r="CB300" s="34" t="str">
        <f t="shared" si="417"/>
        <v/>
      </c>
      <c r="CC300" s="38">
        <f t="shared" si="418"/>
        <v>46200</v>
      </c>
    </row>
    <row r="301" spans="2:81" x14ac:dyDescent="0.2">
      <c r="B301" s="32">
        <f t="shared" si="419"/>
        <v>69</v>
      </c>
      <c r="C301" s="33"/>
      <c r="D301" s="33" t="str">
        <f t="shared" si="379"/>
        <v/>
      </c>
      <c r="E301" s="33"/>
      <c r="F301" s="33" t="str">
        <f t="shared" si="380"/>
        <v/>
      </c>
      <c r="G301" s="33"/>
      <c r="H301" s="33" t="str">
        <f t="shared" si="381"/>
        <v/>
      </c>
      <c r="I301" s="33"/>
      <c r="J301" s="33" t="str">
        <f t="shared" si="382"/>
        <v/>
      </c>
      <c r="K301" s="33"/>
      <c r="L301" s="33" t="str">
        <f t="shared" si="383"/>
        <v/>
      </c>
      <c r="M301" s="33"/>
      <c r="N301" s="33" t="str">
        <f t="shared" si="384"/>
        <v/>
      </c>
      <c r="O301" s="33"/>
      <c r="P301" s="33" t="str">
        <f t="shared" si="385"/>
        <v/>
      </c>
      <c r="Q301" s="33"/>
      <c r="R301" s="33" t="str">
        <f t="shared" si="386"/>
        <v/>
      </c>
      <c r="S301" s="33"/>
      <c r="T301" s="33" t="str">
        <f t="shared" si="387"/>
        <v/>
      </c>
      <c r="U301" s="33"/>
      <c r="V301" s="33" t="str">
        <f t="shared" si="388"/>
        <v/>
      </c>
      <c r="W301" s="33"/>
      <c r="X301" s="33" t="str">
        <f t="shared" si="389"/>
        <v/>
      </c>
      <c r="Y301" s="33"/>
      <c r="Z301" s="33" t="str">
        <f t="shared" si="390"/>
        <v/>
      </c>
      <c r="AA301" s="33"/>
      <c r="AB301" s="33" t="str">
        <f t="shared" si="391"/>
        <v/>
      </c>
      <c r="AC301" s="33"/>
      <c r="AD301" s="33" t="str">
        <f t="shared" si="392"/>
        <v/>
      </c>
      <c r="AE301" s="33"/>
      <c r="AF301" s="33" t="str">
        <f t="shared" si="393"/>
        <v/>
      </c>
      <c r="AG301" s="33"/>
      <c r="AH301" s="33" t="str">
        <f t="shared" si="394"/>
        <v/>
      </c>
      <c r="AI301" s="33"/>
      <c r="AJ301" s="33">
        <f t="shared" si="395"/>
        <v>46200</v>
      </c>
      <c r="AK301" s="33"/>
      <c r="AL301" s="33" t="str">
        <f t="shared" si="396"/>
        <v/>
      </c>
      <c r="AM301" s="33"/>
      <c r="AN301" s="33" t="str">
        <f t="shared" si="397"/>
        <v/>
      </c>
      <c r="AO301" s="33"/>
      <c r="AP301" s="33" t="str">
        <f t="shared" si="398"/>
        <v/>
      </c>
      <c r="AQ301" s="33"/>
      <c r="AR301" s="33" t="str">
        <f t="shared" si="399"/>
        <v/>
      </c>
      <c r="AS301" s="33"/>
      <c r="AT301" s="33" t="str">
        <f t="shared" si="400"/>
        <v/>
      </c>
      <c r="AU301" s="33"/>
      <c r="AV301" s="33" t="str">
        <f t="shared" si="401"/>
        <v/>
      </c>
      <c r="AW301" s="33"/>
      <c r="AX301" s="33" t="str">
        <f t="shared" si="402"/>
        <v/>
      </c>
      <c r="AY301" s="33"/>
      <c r="AZ301" s="33" t="str">
        <f t="shared" si="403"/>
        <v/>
      </c>
      <c r="BA301" s="33"/>
      <c r="BB301" s="33" t="str">
        <f t="shared" si="404"/>
        <v/>
      </c>
      <c r="BC301" s="33"/>
      <c r="BD301" s="33" t="str">
        <f t="shared" si="405"/>
        <v/>
      </c>
      <c r="BE301" s="33"/>
      <c r="BF301" s="33" t="str">
        <f t="shared" si="406"/>
        <v/>
      </c>
      <c r="BG301" s="33"/>
      <c r="BH301" s="33" t="str">
        <f t="shared" si="407"/>
        <v/>
      </c>
      <c r="BI301" s="33"/>
      <c r="BJ301" s="33" t="str">
        <f t="shared" si="408"/>
        <v/>
      </c>
      <c r="BK301" s="33"/>
      <c r="BL301" s="33" t="str">
        <f t="shared" si="409"/>
        <v/>
      </c>
      <c r="BM301" s="33"/>
      <c r="BN301" s="33" t="str">
        <f t="shared" si="410"/>
        <v/>
      </c>
      <c r="BO301" s="33"/>
      <c r="BP301" s="33" t="str">
        <f t="shared" si="411"/>
        <v/>
      </c>
      <c r="BQ301" s="33"/>
      <c r="BR301" s="33" t="str">
        <f t="shared" si="412"/>
        <v/>
      </c>
      <c r="BS301" s="33"/>
      <c r="BT301" s="33" t="str">
        <f t="shared" si="413"/>
        <v/>
      </c>
      <c r="BU301" s="33"/>
      <c r="BV301" s="33" t="str">
        <f t="shared" si="414"/>
        <v/>
      </c>
      <c r="BW301" s="33"/>
      <c r="BX301" s="33" t="str">
        <f t="shared" si="415"/>
        <v/>
      </c>
      <c r="BY301" s="33"/>
      <c r="BZ301" s="33" t="str">
        <f t="shared" si="416"/>
        <v/>
      </c>
      <c r="CA301" s="33"/>
      <c r="CB301" s="34" t="str">
        <f t="shared" si="417"/>
        <v/>
      </c>
      <c r="CC301" s="38">
        <f t="shared" si="418"/>
        <v>46200</v>
      </c>
    </row>
    <row r="302" spans="2:81" x14ac:dyDescent="0.2">
      <c r="B302" s="32">
        <f t="shared" si="419"/>
        <v>70</v>
      </c>
      <c r="C302" s="33"/>
      <c r="D302" s="33" t="str">
        <f t="shared" si="379"/>
        <v/>
      </c>
      <c r="E302" s="33"/>
      <c r="F302" s="33" t="str">
        <f t="shared" si="380"/>
        <v/>
      </c>
      <c r="G302" s="33"/>
      <c r="H302" s="33" t="str">
        <f t="shared" si="381"/>
        <v/>
      </c>
      <c r="I302" s="33"/>
      <c r="J302" s="33" t="str">
        <f t="shared" si="382"/>
        <v/>
      </c>
      <c r="K302" s="33"/>
      <c r="L302" s="33" t="str">
        <f t="shared" si="383"/>
        <v/>
      </c>
      <c r="M302" s="33"/>
      <c r="N302" s="33" t="str">
        <f t="shared" si="384"/>
        <v/>
      </c>
      <c r="O302" s="33"/>
      <c r="P302" s="33" t="str">
        <f t="shared" si="385"/>
        <v/>
      </c>
      <c r="Q302" s="33"/>
      <c r="R302" s="33" t="str">
        <f t="shared" si="386"/>
        <v/>
      </c>
      <c r="S302" s="33"/>
      <c r="T302" s="33" t="str">
        <f t="shared" si="387"/>
        <v/>
      </c>
      <c r="U302" s="33"/>
      <c r="V302" s="33" t="str">
        <f t="shared" si="388"/>
        <v/>
      </c>
      <c r="W302" s="33"/>
      <c r="X302" s="33" t="str">
        <f t="shared" si="389"/>
        <v/>
      </c>
      <c r="Y302" s="33"/>
      <c r="Z302" s="33" t="str">
        <f t="shared" si="390"/>
        <v/>
      </c>
      <c r="AA302" s="33"/>
      <c r="AB302" s="33" t="str">
        <f t="shared" si="391"/>
        <v/>
      </c>
      <c r="AC302" s="33"/>
      <c r="AD302" s="33" t="str">
        <f t="shared" si="392"/>
        <v/>
      </c>
      <c r="AE302" s="33"/>
      <c r="AF302" s="33" t="str">
        <f t="shared" si="393"/>
        <v/>
      </c>
      <c r="AG302" s="33"/>
      <c r="AH302" s="33" t="str">
        <f t="shared" si="394"/>
        <v/>
      </c>
      <c r="AI302" s="33"/>
      <c r="AJ302" s="33">
        <f t="shared" si="395"/>
        <v>46200</v>
      </c>
      <c r="AK302" s="33"/>
      <c r="AL302" s="33" t="str">
        <f t="shared" si="396"/>
        <v/>
      </c>
      <c r="AM302" s="33"/>
      <c r="AN302" s="33" t="str">
        <f t="shared" si="397"/>
        <v/>
      </c>
      <c r="AO302" s="33"/>
      <c r="AP302" s="33" t="str">
        <f t="shared" si="398"/>
        <v/>
      </c>
      <c r="AQ302" s="33"/>
      <c r="AR302" s="33" t="str">
        <f t="shared" si="399"/>
        <v/>
      </c>
      <c r="AS302" s="33"/>
      <c r="AT302" s="33" t="str">
        <f t="shared" si="400"/>
        <v/>
      </c>
      <c r="AU302" s="33"/>
      <c r="AV302" s="33" t="str">
        <f t="shared" si="401"/>
        <v/>
      </c>
      <c r="AW302" s="33"/>
      <c r="AX302" s="33" t="str">
        <f t="shared" si="402"/>
        <v/>
      </c>
      <c r="AY302" s="33"/>
      <c r="AZ302" s="33" t="str">
        <f t="shared" si="403"/>
        <v/>
      </c>
      <c r="BA302" s="33"/>
      <c r="BB302" s="33" t="str">
        <f t="shared" si="404"/>
        <v/>
      </c>
      <c r="BC302" s="33"/>
      <c r="BD302" s="33" t="str">
        <f t="shared" si="405"/>
        <v/>
      </c>
      <c r="BE302" s="33"/>
      <c r="BF302" s="33" t="str">
        <f t="shared" si="406"/>
        <v/>
      </c>
      <c r="BG302" s="33"/>
      <c r="BH302" s="33" t="str">
        <f t="shared" si="407"/>
        <v/>
      </c>
      <c r="BI302" s="33"/>
      <c r="BJ302" s="33" t="str">
        <f t="shared" si="408"/>
        <v/>
      </c>
      <c r="BK302" s="33"/>
      <c r="BL302" s="33" t="str">
        <f t="shared" si="409"/>
        <v/>
      </c>
      <c r="BM302" s="33"/>
      <c r="BN302" s="33" t="str">
        <f t="shared" si="410"/>
        <v/>
      </c>
      <c r="BO302" s="33"/>
      <c r="BP302" s="33" t="str">
        <f t="shared" si="411"/>
        <v/>
      </c>
      <c r="BQ302" s="33"/>
      <c r="BR302" s="33" t="str">
        <f t="shared" si="412"/>
        <v/>
      </c>
      <c r="BS302" s="33"/>
      <c r="BT302" s="33" t="str">
        <f t="shared" si="413"/>
        <v/>
      </c>
      <c r="BU302" s="33"/>
      <c r="BV302" s="33" t="str">
        <f t="shared" si="414"/>
        <v/>
      </c>
      <c r="BW302" s="33"/>
      <c r="BX302" s="33" t="str">
        <f t="shared" si="415"/>
        <v/>
      </c>
      <c r="BY302" s="33"/>
      <c r="BZ302" s="33" t="str">
        <f t="shared" si="416"/>
        <v/>
      </c>
      <c r="CA302" s="33"/>
      <c r="CB302" s="34" t="str">
        <f t="shared" si="417"/>
        <v/>
      </c>
      <c r="CC302" s="38">
        <f t="shared" si="418"/>
        <v>46200</v>
      </c>
    </row>
    <row r="303" spans="2:81" x14ac:dyDescent="0.2">
      <c r="B303" s="32">
        <f t="shared" si="419"/>
        <v>71</v>
      </c>
      <c r="C303" s="33"/>
      <c r="D303" s="33" t="str">
        <f t="shared" si="379"/>
        <v/>
      </c>
      <c r="E303" s="33"/>
      <c r="F303" s="33" t="str">
        <f t="shared" si="380"/>
        <v/>
      </c>
      <c r="G303" s="33"/>
      <c r="H303" s="33" t="str">
        <f t="shared" si="381"/>
        <v/>
      </c>
      <c r="I303" s="33"/>
      <c r="J303" s="33" t="str">
        <f t="shared" si="382"/>
        <v/>
      </c>
      <c r="K303" s="33"/>
      <c r="L303" s="33" t="str">
        <f t="shared" si="383"/>
        <v/>
      </c>
      <c r="M303" s="33"/>
      <c r="N303" s="33" t="str">
        <f t="shared" si="384"/>
        <v/>
      </c>
      <c r="O303" s="33"/>
      <c r="P303" s="33" t="str">
        <f t="shared" si="385"/>
        <v/>
      </c>
      <c r="Q303" s="33"/>
      <c r="R303" s="33" t="str">
        <f t="shared" si="386"/>
        <v/>
      </c>
      <c r="S303" s="33"/>
      <c r="T303" s="33" t="str">
        <f t="shared" si="387"/>
        <v/>
      </c>
      <c r="U303" s="33"/>
      <c r="V303" s="33" t="str">
        <f t="shared" si="388"/>
        <v/>
      </c>
      <c r="W303" s="33"/>
      <c r="X303" s="33" t="str">
        <f t="shared" si="389"/>
        <v/>
      </c>
      <c r="Y303" s="33"/>
      <c r="Z303" s="33" t="str">
        <f t="shared" si="390"/>
        <v/>
      </c>
      <c r="AA303" s="33"/>
      <c r="AB303" s="33" t="str">
        <f t="shared" si="391"/>
        <v/>
      </c>
      <c r="AC303" s="33"/>
      <c r="AD303" s="33" t="str">
        <f t="shared" si="392"/>
        <v/>
      </c>
      <c r="AE303" s="33"/>
      <c r="AF303" s="33" t="str">
        <f t="shared" si="393"/>
        <v/>
      </c>
      <c r="AG303" s="33"/>
      <c r="AH303" s="33" t="str">
        <f t="shared" si="394"/>
        <v/>
      </c>
      <c r="AI303" s="33"/>
      <c r="AJ303" s="33">
        <f t="shared" si="395"/>
        <v>46200</v>
      </c>
      <c r="AK303" s="33"/>
      <c r="AL303" s="33" t="str">
        <f t="shared" si="396"/>
        <v/>
      </c>
      <c r="AM303" s="33"/>
      <c r="AN303" s="33" t="str">
        <f t="shared" si="397"/>
        <v/>
      </c>
      <c r="AO303" s="33"/>
      <c r="AP303" s="33" t="str">
        <f t="shared" si="398"/>
        <v/>
      </c>
      <c r="AQ303" s="33"/>
      <c r="AR303" s="33" t="str">
        <f t="shared" si="399"/>
        <v/>
      </c>
      <c r="AS303" s="33"/>
      <c r="AT303" s="33" t="str">
        <f t="shared" si="400"/>
        <v/>
      </c>
      <c r="AU303" s="33"/>
      <c r="AV303" s="33" t="str">
        <f t="shared" si="401"/>
        <v/>
      </c>
      <c r="AW303" s="33"/>
      <c r="AX303" s="33" t="str">
        <f t="shared" si="402"/>
        <v/>
      </c>
      <c r="AY303" s="33"/>
      <c r="AZ303" s="33" t="str">
        <f t="shared" si="403"/>
        <v/>
      </c>
      <c r="BA303" s="33"/>
      <c r="BB303" s="33" t="str">
        <f t="shared" si="404"/>
        <v/>
      </c>
      <c r="BC303" s="33"/>
      <c r="BD303" s="33" t="str">
        <f t="shared" si="405"/>
        <v/>
      </c>
      <c r="BE303" s="33"/>
      <c r="BF303" s="33" t="str">
        <f t="shared" si="406"/>
        <v/>
      </c>
      <c r="BG303" s="33"/>
      <c r="BH303" s="33" t="str">
        <f t="shared" si="407"/>
        <v/>
      </c>
      <c r="BI303" s="33"/>
      <c r="BJ303" s="33" t="str">
        <f t="shared" si="408"/>
        <v/>
      </c>
      <c r="BK303" s="33"/>
      <c r="BL303" s="33" t="str">
        <f t="shared" si="409"/>
        <v/>
      </c>
      <c r="BM303" s="33"/>
      <c r="BN303" s="33" t="str">
        <f t="shared" si="410"/>
        <v/>
      </c>
      <c r="BO303" s="33"/>
      <c r="BP303" s="33" t="str">
        <f t="shared" si="411"/>
        <v/>
      </c>
      <c r="BQ303" s="33"/>
      <c r="BR303" s="33" t="str">
        <f t="shared" si="412"/>
        <v/>
      </c>
      <c r="BS303" s="33"/>
      <c r="BT303" s="33" t="str">
        <f t="shared" si="413"/>
        <v/>
      </c>
      <c r="BU303" s="33"/>
      <c r="BV303" s="33" t="str">
        <f t="shared" si="414"/>
        <v/>
      </c>
      <c r="BW303" s="33"/>
      <c r="BX303" s="33" t="str">
        <f t="shared" si="415"/>
        <v/>
      </c>
      <c r="BY303" s="33"/>
      <c r="BZ303" s="33" t="str">
        <f t="shared" si="416"/>
        <v/>
      </c>
      <c r="CA303" s="33"/>
      <c r="CB303" s="34" t="str">
        <f t="shared" si="417"/>
        <v/>
      </c>
      <c r="CC303" s="38">
        <f t="shared" si="418"/>
        <v>46200</v>
      </c>
    </row>
    <row r="304" spans="2:81" x14ac:dyDescent="0.2">
      <c r="B304" s="32">
        <f t="shared" si="419"/>
        <v>72</v>
      </c>
      <c r="C304" s="33"/>
      <c r="D304" s="33" t="str">
        <f t="shared" si="379"/>
        <v/>
      </c>
      <c r="E304" s="33"/>
      <c r="F304" s="33" t="str">
        <f t="shared" si="380"/>
        <v/>
      </c>
      <c r="G304" s="33"/>
      <c r="H304" s="33" t="str">
        <f t="shared" si="381"/>
        <v/>
      </c>
      <c r="I304" s="33"/>
      <c r="J304" s="33" t="str">
        <f t="shared" si="382"/>
        <v/>
      </c>
      <c r="K304" s="33"/>
      <c r="L304" s="33" t="str">
        <f t="shared" si="383"/>
        <v/>
      </c>
      <c r="M304" s="33"/>
      <c r="N304" s="33" t="str">
        <f t="shared" si="384"/>
        <v/>
      </c>
      <c r="O304" s="33"/>
      <c r="P304" s="33" t="str">
        <f t="shared" si="385"/>
        <v/>
      </c>
      <c r="Q304" s="33"/>
      <c r="R304" s="33" t="str">
        <f t="shared" si="386"/>
        <v/>
      </c>
      <c r="S304" s="33"/>
      <c r="T304" s="33" t="str">
        <f t="shared" si="387"/>
        <v/>
      </c>
      <c r="U304" s="33"/>
      <c r="V304" s="33" t="str">
        <f t="shared" si="388"/>
        <v/>
      </c>
      <c r="W304" s="33"/>
      <c r="X304" s="33" t="str">
        <f t="shared" si="389"/>
        <v/>
      </c>
      <c r="Y304" s="33"/>
      <c r="Z304" s="33" t="str">
        <f t="shared" si="390"/>
        <v/>
      </c>
      <c r="AA304" s="33"/>
      <c r="AB304" s="33" t="str">
        <f t="shared" si="391"/>
        <v/>
      </c>
      <c r="AC304" s="33"/>
      <c r="AD304" s="33" t="str">
        <f t="shared" si="392"/>
        <v/>
      </c>
      <c r="AE304" s="33"/>
      <c r="AF304" s="33" t="str">
        <f t="shared" si="393"/>
        <v/>
      </c>
      <c r="AG304" s="33"/>
      <c r="AH304" s="33" t="str">
        <f t="shared" si="394"/>
        <v/>
      </c>
      <c r="AI304" s="33"/>
      <c r="AJ304" s="33">
        <f t="shared" si="395"/>
        <v>46200</v>
      </c>
      <c r="AK304" s="33"/>
      <c r="AL304" s="33" t="str">
        <f t="shared" si="396"/>
        <v/>
      </c>
      <c r="AM304" s="33"/>
      <c r="AN304" s="33" t="str">
        <f t="shared" si="397"/>
        <v/>
      </c>
      <c r="AO304" s="33"/>
      <c r="AP304" s="33" t="str">
        <f t="shared" si="398"/>
        <v/>
      </c>
      <c r="AQ304" s="33"/>
      <c r="AR304" s="33" t="str">
        <f t="shared" si="399"/>
        <v/>
      </c>
      <c r="AS304" s="33"/>
      <c r="AT304" s="33" t="str">
        <f t="shared" si="400"/>
        <v/>
      </c>
      <c r="AU304" s="33"/>
      <c r="AV304" s="33" t="str">
        <f t="shared" si="401"/>
        <v/>
      </c>
      <c r="AW304" s="33"/>
      <c r="AX304" s="33" t="str">
        <f t="shared" si="402"/>
        <v/>
      </c>
      <c r="AY304" s="33"/>
      <c r="AZ304" s="33" t="str">
        <f t="shared" si="403"/>
        <v/>
      </c>
      <c r="BA304" s="33"/>
      <c r="BB304" s="33" t="str">
        <f t="shared" si="404"/>
        <v/>
      </c>
      <c r="BC304" s="33"/>
      <c r="BD304" s="33" t="str">
        <f t="shared" si="405"/>
        <v/>
      </c>
      <c r="BE304" s="33"/>
      <c r="BF304" s="33" t="str">
        <f t="shared" si="406"/>
        <v/>
      </c>
      <c r="BG304" s="33"/>
      <c r="BH304" s="33" t="str">
        <f t="shared" si="407"/>
        <v/>
      </c>
      <c r="BI304" s="33"/>
      <c r="BJ304" s="33" t="str">
        <f t="shared" si="408"/>
        <v/>
      </c>
      <c r="BK304" s="33"/>
      <c r="BL304" s="33" t="str">
        <f t="shared" si="409"/>
        <v/>
      </c>
      <c r="BM304" s="33"/>
      <c r="BN304" s="33" t="str">
        <f t="shared" si="410"/>
        <v/>
      </c>
      <c r="BO304" s="33"/>
      <c r="BP304" s="33" t="str">
        <f t="shared" si="411"/>
        <v/>
      </c>
      <c r="BQ304" s="33"/>
      <c r="BR304" s="33" t="str">
        <f t="shared" si="412"/>
        <v/>
      </c>
      <c r="BS304" s="33"/>
      <c r="BT304" s="33" t="str">
        <f t="shared" si="413"/>
        <v/>
      </c>
      <c r="BU304" s="33"/>
      <c r="BV304" s="33" t="str">
        <f t="shared" si="414"/>
        <v/>
      </c>
      <c r="BW304" s="33"/>
      <c r="BX304" s="33" t="str">
        <f t="shared" si="415"/>
        <v/>
      </c>
      <c r="BY304" s="33"/>
      <c r="BZ304" s="33" t="str">
        <f t="shared" si="416"/>
        <v/>
      </c>
      <c r="CA304" s="33"/>
      <c r="CB304" s="34" t="str">
        <f t="shared" si="417"/>
        <v/>
      </c>
      <c r="CC304" s="38">
        <f t="shared" si="418"/>
        <v>46200</v>
      </c>
    </row>
    <row r="305" spans="2:81" x14ac:dyDescent="0.2">
      <c r="B305" s="32">
        <f t="shared" si="419"/>
        <v>73</v>
      </c>
      <c r="C305" s="33"/>
      <c r="D305" s="33" t="str">
        <f t="shared" si="379"/>
        <v/>
      </c>
      <c r="E305" s="33"/>
      <c r="F305" s="33" t="str">
        <f t="shared" si="380"/>
        <v/>
      </c>
      <c r="G305" s="33"/>
      <c r="H305" s="33" t="str">
        <f t="shared" si="381"/>
        <v/>
      </c>
      <c r="I305" s="33"/>
      <c r="J305" s="33" t="str">
        <f t="shared" si="382"/>
        <v/>
      </c>
      <c r="K305" s="33"/>
      <c r="L305" s="33" t="str">
        <f t="shared" si="383"/>
        <v/>
      </c>
      <c r="M305" s="33"/>
      <c r="N305" s="33" t="str">
        <f t="shared" si="384"/>
        <v/>
      </c>
      <c r="O305" s="33"/>
      <c r="P305" s="33" t="str">
        <f t="shared" si="385"/>
        <v/>
      </c>
      <c r="Q305" s="33"/>
      <c r="R305" s="33" t="str">
        <f t="shared" si="386"/>
        <v/>
      </c>
      <c r="S305" s="33"/>
      <c r="T305" s="33" t="str">
        <f t="shared" si="387"/>
        <v/>
      </c>
      <c r="U305" s="33"/>
      <c r="V305" s="33" t="str">
        <f t="shared" si="388"/>
        <v/>
      </c>
      <c r="W305" s="33"/>
      <c r="X305" s="33" t="str">
        <f t="shared" si="389"/>
        <v/>
      </c>
      <c r="Y305" s="33"/>
      <c r="Z305" s="33" t="str">
        <f t="shared" si="390"/>
        <v/>
      </c>
      <c r="AA305" s="33"/>
      <c r="AB305" s="33" t="str">
        <f t="shared" si="391"/>
        <v/>
      </c>
      <c r="AC305" s="33"/>
      <c r="AD305" s="33" t="str">
        <f t="shared" si="392"/>
        <v/>
      </c>
      <c r="AE305" s="33"/>
      <c r="AF305" s="33" t="str">
        <f t="shared" si="393"/>
        <v/>
      </c>
      <c r="AG305" s="33"/>
      <c r="AH305" s="33" t="str">
        <f t="shared" si="394"/>
        <v/>
      </c>
      <c r="AI305" s="33"/>
      <c r="AJ305" s="33" t="str">
        <f t="shared" si="395"/>
        <v/>
      </c>
      <c r="AK305" s="33"/>
      <c r="AL305" s="33" t="str">
        <f t="shared" si="396"/>
        <v/>
      </c>
      <c r="AM305" s="33"/>
      <c r="AN305" s="33" t="str">
        <f t="shared" si="397"/>
        <v/>
      </c>
      <c r="AO305" s="33"/>
      <c r="AP305" s="33" t="str">
        <f t="shared" si="398"/>
        <v/>
      </c>
      <c r="AQ305" s="33"/>
      <c r="AR305" s="33" t="str">
        <f t="shared" si="399"/>
        <v/>
      </c>
      <c r="AS305" s="33"/>
      <c r="AT305" s="33" t="str">
        <f t="shared" si="400"/>
        <v/>
      </c>
      <c r="AU305" s="33"/>
      <c r="AV305" s="33" t="str">
        <f t="shared" si="401"/>
        <v/>
      </c>
      <c r="AW305" s="33"/>
      <c r="AX305" s="33" t="str">
        <f t="shared" si="402"/>
        <v/>
      </c>
      <c r="AY305" s="33"/>
      <c r="AZ305" s="33" t="str">
        <f t="shared" si="403"/>
        <v/>
      </c>
      <c r="BA305" s="33"/>
      <c r="BB305" s="33" t="str">
        <f t="shared" si="404"/>
        <v/>
      </c>
      <c r="BC305" s="33"/>
      <c r="BD305" s="33" t="str">
        <f t="shared" si="405"/>
        <v/>
      </c>
      <c r="BE305" s="33"/>
      <c r="BF305" s="33" t="str">
        <f t="shared" si="406"/>
        <v/>
      </c>
      <c r="BG305" s="33"/>
      <c r="BH305" s="33" t="str">
        <f t="shared" si="407"/>
        <v/>
      </c>
      <c r="BI305" s="33"/>
      <c r="BJ305" s="33" t="str">
        <f t="shared" si="408"/>
        <v/>
      </c>
      <c r="BK305" s="33"/>
      <c r="BL305" s="33" t="str">
        <f t="shared" si="409"/>
        <v/>
      </c>
      <c r="BM305" s="33"/>
      <c r="BN305" s="33" t="str">
        <f t="shared" si="410"/>
        <v/>
      </c>
      <c r="BO305" s="33"/>
      <c r="BP305" s="33" t="str">
        <f t="shared" si="411"/>
        <v/>
      </c>
      <c r="BQ305" s="33"/>
      <c r="BR305" s="33" t="str">
        <f t="shared" si="412"/>
        <v/>
      </c>
      <c r="BS305" s="33"/>
      <c r="BT305" s="33" t="str">
        <f t="shared" si="413"/>
        <v/>
      </c>
      <c r="BU305" s="33"/>
      <c r="BV305" s="33" t="str">
        <f t="shared" si="414"/>
        <v/>
      </c>
      <c r="BW305" s="33"/>
      <c r="BX305" s="33" t="str">
        <f t="shared" si="415"/>
        <v/>
      </c>
      <c r="BY305" s="33"/>
      <c r="BZ305" s="33" t="str">
        <f t="shared" si="416"/>
        <v/>
      </c>
      <c r="CA305" s="33"/>
      <c r="CB305" s="34" t="str">
        <f t="shared" si="417"/>
        <v/>
      </c>
      <c r="CC305" s="38">
        <f t="shared" si="418"/>
        <v>0</v>
      </c>
    </row>
    <row r="306" spans="2:81" x14ac:dyDescent="0.2">
      <c r="B306" s="32">
        <f t="shared" si="419"/>
        <v>74</v>
      </c>
      <c r="C306" s="33"/>
      <c r="D306" s="33" t="str">
        <f t="shared" si="379"/>
        <v/>
      </c>
      <c r="E306" s="33"/>
      <c r="F306" s="33" t="str">
        <f t="shared" si="380"/>
        <v/>
      </c>
      <c r="G306" s="33"/>
      <c r="H306" s="33" t="str">
        <f t="shared" si="381"/>
        <v/>
      </c>
      <c r="I306" s="33"/>
      <c r="J306" s="33" t="str">
        <f t="shared" si="382"/>
        <v/>
      </c>
      <c r="K306" s="33"/>
      <c r="L306" s="33" t="str">
        <f t="shared" si="383"/>
        <v/>
      </c>
      <c r="M306" s="33"/>
      <c r="N306" s="33" t="str">
        <f t="shared" si="384"/>
        <v/>
      </c>
      <c r="O306" s="33"/>
      <c r="P306" s="33" t="str">
        <f t="shared" si="385"/>
        <v/>
      </c>
      <c r="Q306" s="33"/>
      <c r="R306" s="33" t="str">
        <f t="shared" si="386"/>
        <v/>
      </c>
      <c r="S306" s="33"/>
      <c r="T306" s="33" t="str">
        <f t="shared" si="387"/>
        <v/>
      </c>
      <c r="U306" s="33"/>
      <c r="V306" s="33" t="str">
        <f t="shared" si="388"/>
        <v/>
      </c>
      <c r="W306" s="33"/>
      <c r="X306" s="33" t="str">
        <f t="shared" si="389"/>
        <v/>
      </c>
      <c r="Y306" s="33"/>
      <c r="Z306" s="33" t="str">
        <f t="shared" si="390"/>
        <v/>
      </c>
      <c r="AA306" s="33"/>
      <c r="AB306" s="33" t="str">
        <f t="shared" si="391"/>
        <v/>
      </c>
      <c r="AC306" s="33"/>
      <c r="AD306" s="33" t="str">
        <f t="shared" si="392"/>
        <v/>
      </c>
      <c r="AE306" s="33"/>
      <c r="AF306" s="33" t="str">
        <f t="shared" si="393"/>
        <v/>
      </c>
      <c r="AG306" s="33"/>
      <c r="AH306" s="33" t="str">
        <f t="shared" si="394"/>
        <v/>
      </c>
      <c r="AI306" s="33"/>
      <c r="AJ306" s="33" t="str">
        <f t="shared" si="395"/>
        <v/>
      </c>
      <c r="AK306" s="33"/>
      <c r="AL306" s="33" t="str">
        <f t="shared" si="396"/>
        <v/>
      </c>
      <c r="AM306" s="33"/>
      <c r="AN306" s="33" t="str">
        <f t="shared" si="397"/>
        <v/>
      </c>
      <c r="AO306" s="33"/>
      <c r="AP306" s="33" t="str">
        <f t="shared" si="398"/>
        <v/>
      </c>
      <c r="AQ306" s="33"/>
      <c r="AR306" s="33" t="str">
        <f t="shared" si="399"/>
        <v/>
      </c>
      <c r="AS306" s="33"/>
      <c r="AT306" s="33" t="str">
        <f t="shared" si="400"/>
        <v/>
      </c>
      <c r="AU306" s="33"/>
      <c r="AV306" s="33" t="str">
        <f t="shared" si="401"/>
        <v/>
      </c>
      <c r="AW306" s="33"/>
      <c r="AX306" s="33" t="str">
        <f t="shared" si="402"/>
        <v/>
      </c>
      <c r="AY306" s="33"/>
      <c r="AZ306" s="33" t="str">
        <f t="shared" si="403"/>
        <v/>
      </c>
      <c r="BA306" s="33"/>
      <c r="BB306" s="33" t="str">
        <f t="shared" si="404"/>
        <v/>
      </c>
      <c r="BC306" s="33"/>
      <c r="BD306" s="33" t="str">
        <f t="shared" si="405"/>
        <v/>
      </c>
      <c r="BE306" s="33"/>
      <c r="BF306" s="33" t="str">
        <f t="shared" si="406"/>
        <v/>
      </c>
      <c r="BG306" s="33"/>
      <c r="BH306" s="33" t="str">
        <f t="shared" si="407"/>
        <v/>
      </c>
      <c r="BI306" s="33"/>
      <c r="BJ306" s="33" t="str">
        <f t="shared" si="408"/>
        <v/>
      </c>
      <c r="BK306" s="33"/>
      <c r="BL306" s="33" t="str">
        <f t="shared" si="409"/>
        <v/>
      </c>
      <c r="BM306" s="33"/>
      <c r="BN306" s="33" t="str">
        <f t="shared" si="410"/>
        <v/>
      </c>
      <c r="BO306" s="33"/>
      <c r="BP306" s="33" t="str">
        <f t="shared" si="411"/>
        <v/>
      </c>
      <c r="BQ306" s="33"/>
      <c r="BR306" s="33" t="str">
        <f t="shared" si="412"/>
        <v/>
      </c>
      <c r="BS306" s="33"/>
      <c r="BT306" s="33" t="str">
        <f t="shared" si="413"/>
        <v/>
      </c>
      <c r="BU306" s="33"/>
      <c r="BV306" s="33" t="str">
        <f t="shared" si="414"/>
        <v/>
      </c>
      <c r="BW306" s="33"/>
      <c r="BX306" s="33" t="str">
        <f t="shared" si="415"/>
        <v/>
      </c>
      <c r="BY306" s="33"/>
      <c r="BZ306" s="33" t="str">
        <f t="shared" si="416"/>
        <v/>
      </c>
      <c r="CA306" s="33"/>
      <c r="CB306" s="34" t="str">
        <f t="shared" si="417"/>
        <v/>
      </c>
      <c r="CC306" s="38">
        <f t="shared" si="418"/>
        <v>0</v>
      </c>
    </row>
    <row r="307" spans="2:81" x14ac:dyDescent="0.2">
      <c r="B307" s="32">
        <f t="shared" si="419"/>
        <v>75</v>
      </c>
      <c r="C307" s="33"/>
      <c r="D307" s="33" t="str">
        <f t="shared" si="379"/>
        <v/>
      </c>
      <c r="E307" s="33"/>
      <c r="F307" s="33" t="str">
        <f t="shared" si="380"/>
        <v/>
      </c>
      <c r="G307" s="33"/>
      <c r="H307" s="33" t="str">
        <f t="shared" si="381"/>
        <v/>
      </c>
      <c r="I307" s="33"/>
      <c r="J307" s="33" t="str">
        <f t="shared" si="382"/>
        <v/>
      </c>
      <c r="K307" s="33"/>
      <c r="L307" s="33" t="str">
        <f t="shared" si="383"/>
        <v/>
      </c>
      <c r="M307" s="33"/>
      <c r="N307" s="33" t="str">
        <f t="shared" si="384"/>
        <v/>
      </c>
      <c r="O307" s="33"/>
      <c r="P307" s="33" t="str">
        <f t="shared" si="385"/>
        <v/>
      </c>
      <c r="Q307" s="33"/>
      <c r="R307" s="33" t="str">
        <f t="shared" si="386"/>
        <v/>
      </c>
      <c r="S307" s="33"/>
      <c r="T307" s="33" t="str">
        <f t="shared" si="387"/>
        <v/>
      </c>
      <c r="U307" s="33"/>
      <c r="V307" s="33" t="str">
        <f t="shared" si="388"/>
        <v/>
      </c>
      <c r="W307" s="33"/>
      <c r="X307" s="33" t="str">
        <f t="shared" si="389"/>
        <v/>
      </c>
      <c r="Y307" s="33"/>
      <c r="Z307" s="33" t="str">
        <f t="shared" si="390"/>
        <v/>
      </c>
      <c r="AA307" s="33"/>
      <c r="AB307" s="33" t="str">
        <f t="shared" si="391"/>
        <v/>
      </c>
      <c r="AC307" s="33"/>
      <c r="AD307" s="33" t="str">
        <f t="shared" si="392"/>
        <v/>
      </c>
      <c r="AE307" s="33"/>
      <c r="AF307" s="33" t="str">
        <f t="shared" si="393"/>
        <v/>
      </c>
      <c r="AG307" s="33"/>
      <c r="AH307" s="33" t="str">
        <f t="shared" si="394"/>
        <v/>
      </c>
      <c r="AI307" s="33"/>
      <c r="AJ307" s="33" t="str">
        <f t="shared" si="395"/>
        <v/>
      </c>
      <c r="AK307" s="33"/>
      <c r="AL307" s="33" t="str">
        <f t="shared" si="396"/>
        <v/>
      </c>
      <c r="AM307" s="33"/>
      <c r="AN307" s="33" t="str">
        <f t="shared" si="397"/>
        <v/>
      </c>
      <c r="AO307" s="33"/>
      <c r="AP307" s="33" t="str">
        <f t="shared" si="398"/>
        <v/>
      </c>
      <c r="AQ307" s="33"/>
      <c r="AR307" s="33" t="str">
        <f t="shared" si="399"/>
        <v/>
      </c>
      <c r="AS307" s="33"/>
      <c r="AT307" s="33" t="str">
        <f t="shared" si="400"/>
        <v/>
      </c>
      <c r="AU307" s="33"/>
      <c r="AV307" s="33" t="str">
        <f t="shared" si="401"/>
        <v/>
      </c>
      <c r="AW307" s="33"/>
      <c r="AX307" s="33" t="str">
        <f t="shared" si="402"/>
        <v/>
      </c>
      <c r="AY307" s="33"/>
      <c r="AZ307" s="33" t="str">
        <f t="shared" si="403"/>
        <v/>
      </c>
      <c r="BA307" s="33"/>
      <c r="BB307" s="33" t="str">
        <f t="shared" si="404"/>
        <v/>
      </c>
      <c r="BC307" s="33"/>
      <c r="BD307" s="33" t="str">
        <f t="shared" si="405"/>
        <v/>
      </c>
      <c r="BE307" s="33"/>
      <c r="BF307" s="33" t="str">
        <f t="shared" si="406"/>
        <v/>
      </c>
      <c r="BG307" s="33"/>
      <c r="BH307" s="33" t="str">
        <f t="shared" si="407"/>
        <v/>
      </c>
      <c r="BI307" s="33"/>
      <c r="BJ307" s="33" t="str">
        <f t="shared" si="408"/>
        <v/>
      </c>
      <c r="BK307" s="33"/>
      <c r="BL307" s="33" t="str">
        <f t="shared" si="409"/>
        <v/>
      </c>
      <c r="BM307" s="33"/>
      <c r="BN307" s="33" t="str">
        <f t="shared" si="410"/>
        <v/>
      </c>
      <c r="BO307" s="33"/>
      <c r="BP307" s="33" t="str">
        <f t="shared" si="411"/>
        <v/>
      </c>
      <c r="BQ307" s="33"/>
      <c r="BR307" s="33" t="str">
        <f t="shared" si="412"/>
        <v/>
      </c>
      <c r="BS307" s="33"/>
      <c r="BT307" s="33" t="str">
        <f t="shared" si="413"/>
        <v/>
      </c>
      <c r="BU307" s="33"/>
      <c r="BV307" s="33" t="str">
        <f t="shared" si="414"/>
        <v/>
      </c>
      <c r="BW307" s="33"/>
      <c r="BX307" s="33" t="str">
        <f t="shared" si="415"/>
        <v/>
      </c>
      <c r="BY307" s="33"/>
      <c r="BZ307" s="33" t="str">
        <f t="shared" si="416"/>
        <v/>
      </c>
      <c r="CA307" s="33"/>
      <c r="CB307" s="34" t="str">
        <f t="shared" si="417"/>
        <v/>
      </c>
      <c r="CC307" s="38">
        <f t="shared" si="418"/>
        <v>0</v>
      </c>
    </row>
    <row r="308" spans="2:81" x14ac:dyDescent="0.2">
      <c r="B308" s="32">
        <f t="shared" si="419"/>
        <v>76</v>
      </c>
      <c r="C308" s="33"/>
      <c r="D308" s="33" t="str">
        <f t="shared" si="379"/>
        <v/>
      </c>
      <c r="E308" s="33"/>
      <c r="F308" s="33" t="str">
        <f t="shared" si="380"/>
        <v/>
      </c>
      <c r="G308" s="33"/>
      <c r="H308" s="33" t="str">
        <f t="shared" si="381"/>
        <v/>
      </c>
      <c r="I308" s="33"/>
      <c r="J308" s="33" t="str">
        <f t="shared" si="382"/>
        <v/>
      </c>
      <c r="K308" s="33"/>
      <c r="L308" s="33" t="str">
        <f t="shared" si="383"/>
        <v/>
      </c>
      <c r="M308" s="33"/>
      <c r="N308" s="33" t="str">
        <f t="shared" si="384"/>
        <v/>
      </c>
      <c r="O308" s="33"/>
      <c r="P308" s="33" t="str">
        <f t="shared" si="385"/>
        <v/>
      </c>
      <c r="Q308" s="33"/>
      <c r="R308" s="33" t="str">
        <f t="shared" si="386"/>
        <v/>
      </c>
      <c r="S308" s="33"/>
      <c r="T308" s="33" t="str">
        <f t="shared" si="387"/>
        <v/>
      </c>
      <c r="U308" s="33"/>
      <c r="V308" s="33" t="str">
        <f t="shared" si="388"/>
        <v/>
      </c>
      <c r="W308" s="33"/>
      <c r="X308" s="33" t="str">
        <f t="shared" si="389"/>
        <v/>
      </c>
      <c r="Y308" s="33"/>
      <c r="Z308" s="33" t="str">
        <f t="shared" si="390"/>
        <v/>
      </c>
      <c r="AA308" s="33"/>
      <c r="AB308" s="33" t="str">
        <f t="shared" si="391"/>
        <v/>
      </c>
      <c r="AC308" s="33"/>
      <c r="AD308" s="33" t="str">
        <f t="shared" si="392"/>
        <v/>
      </c>
      <c r="AE308" s="33"/>
      <c r="AF308" s="33" t="str">
        <f t="shared" si="393"/>
        <v/>
      </c>
      <c r="AG308" s="33"/>
      <c r="AH308" s="33" t="str">
        <f t="shared" si="394"/>
        <v/>
      </c>
      <c r="AI308" s="33"/>
      <c r="AJ308" s="33" t="str">
        <f t="shared" si="395"/>
        <v/>
      </c>
      <c r="AK308" s="33"/>
      <c r="AL308" s="33" t="str">
        <f t="shared" si="396"/>
        <v/>
      </c>
      <c r="AM308" s="33"/>
      <c r="AN308" s="33" t="str">
        <f t="shared" si="397"/>
        <v/>
      </c>
      <c r="AO308" s="33"/>
      <c r="AP308" s="33" t="str">
        <f t="shared" si="398"/>
        <v/>
      </c>
      <c r="AQ308" s="33"/>
      <c r="AR308" s="33" t="str">
        <f t="shared" si="399"/>
        <v/>
      </c>
      <c r="AS308" s="33"/>
      <c r="AT308" s="33" t="str">
        <f t="shared" si="400"/>
        <v/>
      </c>
      <c r="AU308" s="33"/>
      <c r="AV308" s="33" t="str">
        <f t="shared" si="401"/>
        <v/>
      </c>
      <c r="AW308" s="33"/>
      <c r="AX308" s="33" t="str">
        <f t="shared" si="402"/>
        <v/>
      </c>
      <c r="AY308" s="33"/>
      <c r="AZ308" s="33" t="str">
        <f t="shared" si="403"/>
        <v/>
      </c>
      <c r="BA308" s="33"/>
      <c r="BB308" s="33" t="str">
        <f t="shared" si="404"/>
        <v/>
      </c>
      <c r="BC308" s="33"/>
      <c r="BD308" s="33" t="str">
        <f t="shared" si="405"/>
        <v/>
      </c>
      <c r="BE308" s="33"/>
      <c r="BF308" s="33" t="str">
        <f t="shared" si="406"/>
        <v/>
      </c>
      <c r="BG308" s="33"/>
      <c r="BH308" s="33" t="str">
        <f t="shared" si="407"/>
        <v/>
      </c>
      <c r="BI308" s="33"/>
      <c r="BJ308" s="33" t="str">
        <f t="shared" si="408"/>
        <v/>
      </c>
      <c r="BK308" s="33"/>
      <c r="BL308" s="33" t="str">
        <f t="shared" si="409"/>
        <v/>
      </c>
      <c r="BM308" s="33"/>
      <c r="BN308" s="33" t="str">
        <f t="shared" si="410"/>
        <v/>
      </c>
      <c r="BO308" s="33"/>
      <c r="BP308" s="33" t="str">
        <f t="shared" si="411"/>
        <v/>
      </c>
      <c r="BQ308" s="33"/>
      <c r="BR308" s="33" t="str">
        <f t="shared" si="412"/>
        <v/>
      </c>
      <c r="BS308" s="33"/>
      <c r="BT308" s="33" t="str">
        <f t="shared" si="413"/>
        <v/>
      </c>
      <c r="BU308" s="33"/>
      <c r="BV308" s="33" t="str">
        <f t="shared" si="414"/>
        <v/>
      </c>
      <c r="BW308" s="33"/>
      <c r="BX308" s="33" t="str">
        <f t="shared" si="415"/>
        <v/>
      </c>
      <c r="BY308" s="33"/>
      <c r="BZ308" s="33" t="str">
        <f t="shared" si="416"/>
        <v/>
      </c>
      <c r="CA308" s="33"/>
      <c r="CB308" s="34" t="str">
        <f t="shared" si="417"/>
        <v/>
      </c>
      <c r="CC308" s="38">
        <f t="shared" si="418"/>
        <v>0</v>
      </c>
    </row>
    <row r="309" spans="2:81" x14ac:dyDescent="0.2">
      <c r="B309" s="32">
        <f t="shared" si="419"/>
        <v>77</v>
      </c>
      <c r="C309" s="33"/>
      <c r="D309" s="33" t="str">
        <f t="shared" si="379"/>
        <v/>
      </c>
      <c r="E309" s="33"/>
      <c r="F309" s="33" t="str">
        <f t="shared" si="380"/>
        <v/>
      </c>
      <c r="G309" s="33"/>
      <c r="H309" s="33" t="str">
        <f t="shared" si="381"/>
        <v/>
      </c>
      <c r="I309" s="33"/>
      <c r="J309" s="33" t="str">
        <f t="shared" si="382"/>
        <v/>
      </c>
      <c r="K309" s="33"/>
      <c r="L309" s="33" t="str">
        <f t="shared" si="383"/>
        <v/>
      </c>
      <c r="M309" s="33"/>
      <c r="N309" s="33" t="str">
        <f t="shared" si="384"/>
        <v/>
      </c>
      <c r="O309" s="33"/>
      <c r="P309" s="33" t="str">
        <f t="shared" si="385"/>
        <v/>
      </c>
      <c r="Q309" s="33"/>
      <c r="R309" s="33" t="str">
        <f t="shared" si="386"/>
        <v/>
      </c>
      <c r="S309" s="33"/>
      <c r="T309" s="33" t="str">
        <f t="shared" si="387"/>
        <v/>
      </c>
      <c r="U309" s="33"/>
      <c r="V309" s="33" t="str">
        <f t="shared" si="388"/>
        <v/>
      </c>
      <c r="W309" s="33"/>
      <c r="X309" s="33" t="str">
        <f t="shared" si="389"/>
        <v/>
      </c>
      <c r="Y309" s="33"/>
      <c r="Z309" s="33" t="str">
        <f t="shared" si="390"/>
        <v/>
      </c>
      <c r="AA309" s="33"/>
      <c r="AB309" s="33" t="str">
        <f t="shared" si="391"/>
        <v/>
      </c>
      <c r="AC309" s="33"/>
      <c r="AD309" s="33" t="str">
        <f t="shared" si="392"/>
        <v/>
      </c>
      <c r="AE309" s="33"/>
      <c r="AF309" s="33" t="str">
        <f t="shared" si="393"/>
        <v/>
      </c>
      <c r="AG309" s="33"/>
      <c r="AH309" s="33" t="str">
        <f t="shared" si="394"/>
        <v/>
      </c>
      <c r="AI309" s="33"/>
      <c r="AJ309" s="33" t="str">
        <f t="shared" si="395"/>
        <v/>
      </c>
      <c r="AK309" s="33"/>
      <c r="AL309" s="33" t="str">
        <f t="shared" si="396"/>
        <v/>
      </c>
      <c r="AM309" s="33"/>
      <c r="AN309" s="33" t="str">
        <f t="shared" si="397"/>
        <v/>
      </c>
      <c r="AO309" s="33"/>
      <c r="AP309" s="33" t="str">
        <f t="shared" si="398"/>
        <v/>
      </c>
      <c r="AQ309" s="33"/>
      <c r="AR309" s="33" t="str">
        <f t="shared" si="399"/>
        <v/>
      </c>
      <c r="AS309" s="33"/>
      <c r="AT309" s="33" t="str">
        <f t="shared" si="400"/>
        <v/>
      </c>
      <c r="AU309" s="33"/>
      <c r="AV309" s="33" t="str">
        <f t="shared" si="401"/>
        <v/>
      </c>
      <c r="AW309" s="33"/>
      <c r="AX309" s="33" t="str">
        <f t="shared" si="402"/>
        <v/>
      </c>
      <c r="AY309" s="33"/>
      <c r="AZ309" s="33" t="str">
        <f t="shared" si="403"/>
        <v/>
      </c>
      <c r="BA309" s="33"/>
      <c r="BB309" s="33" t="str">
        <f t="shared" si="404"/>
        <v/>
      </c>
      <c r="BC309" s="33"/>
      <c r="BD309" s="33" t="str">
        <f t="shared" si="405"/>
        <v/>
      </c>
      <c r="BE309" s="33"/>
      <c r="BF309" s="33" t="str">
        <f t="shared" si="406"/>
        <v/>
      </c>
      <c r="BG309" s="33"/>
      <c r="BH309" s="33" t="str">
        <f t="shared" si="407"/>
        <v/>
      </c>
      <c r="BI309" s="33"/>
      <c r="BJ309" s="33" t="str">
        <f t="shared" si="408"/>
        <v/>
      </c>
      <c r="BK309" s="33"/>
      <c r="BL309" s="33" t="str">
        <f t="shared" si="409"/>
        <v/>
      </c>
      <c r="BM309" s="33"/>
      <c r="BN309" s="33" t="str">
        <f t="shared" si="410"/>
        <v/>
      </c>
      <c r="BO309" s="33"/>
      <c r="BP309" s="33" t="str">
        <f t="shared" si="411"/>
        <v/>
      </c>
      <c r="BQ309" s="33"/>
      <c r="BR309" s="33" t="str">
        <f t="shared" si="412"/>
        <v/>
      </c>
      <c r="BS309" s="33"/>
      <c r="BT309" s="33" t="str">
        <f t="shared" si="413"/>
        <v/>
      </c>
      <c r="BU309" s="33"/>
      <c r="BV309" s="33" t="str">
        <f t="shared" si="414"/>
        <v/>
      </c>
      <c r="BW309" s="33"/>
      <c r="BX309" s="33" t="str">
        <f t="shared" si="415"/>
        <v/>
      </c>
      <c r="BY309" s="33"/>
      <c r="BZ309" s="33" t="str">
        <f t="shared" si="416"/>
        <v/>
      </c>
      <c r="CA309" s="33"/>
      <c r="CB309" s="34" t="str">
        <f t="shared" si="417"/>
        <v/>
      </c>
      <c r="CC309" s="38">
        <f t="shared" si="418"/>
        <v>0</v>
      </c>
    </row>
    <row r="310" spans="2:81" x14ac:dyDescent="0.2">
      <c r="B310" s="32">
        <f t="shared" si="419"/>
        <v>78</v>
      </c>
      <c r="C310" s="33"/>
      <c r="D310" s="33" t="str">
        <f t="shared" si="379"/>
        <v/>
      </c>
      <c r="E310" s="33"/>
      <c r="F310" s="33" t="str">
        <f t="shared" si="380"/>
        <v/>
      </c>
      <c r="G310" s="33"/>
      <c r="H310" s="33" t="str">
        <f t="shared" si="381"/>
        <v/>
      </c>
      <c r="I310" s="33"/>
      <c r="J310" s="33" t="str">
        <f t="shared" si="382"/>
        <v/>
      </c>
      <c r="K310" s="33"/>
      <c r="L310" s="33" t="str">
        <f t="shared" si="383"/>
        <v/>
      </c>
      <c r="M310" s="33"/>
      <c r="N310" s="33" t="str">
        <f t="shared" si="384"/>
        <v/>
      </c>
      <c r="O310" s="33"/>
      <c r="P310" s="33" t="str">
        <f t="shared" si="385"/>
        <v/>
      </c>
      <c r="Q310" s="33"/>
      <c r="R310" s="33" t="str">
        <f t="shared" si="386"/>
        <v/>
      </c>
      <c r="S310" s="33"/>
      <c r="T310" s="33" t="str">
        <f t="shared" si="387"/>
        <v/>
      </c>
      <c r="U310" s="33"/>
      <c r="V310" s="33" t="str">
        <f t="shared" si="388"/>
        <v/>
      </c>
      <c r="W310" s="33"/>
      <c r="X310" s="33" t="str">
        <f t="shared" si="389"/>
        <v/>
      </c>
      <c r="Y310" s="33"/>
      <c r="Z310" s="33" t="str">
        <f t="shared" si="390"/>
        <v/>
      </c>
      <c r="AA310" s="33"/>
      <c r="AB310" s="33" t="str">
        <f t="shared" si="391"/>
        <v/>
      </c>
      <c r="AC310" s="33"/>
      <c r="AD310" s="33" t="str">
        <f t="shared" si="392"/>
        <v/>
      </c>
      <c r="AE310" s="33"/>
      <c r="AF310" s="33" t="str">
        <f t="shared" si="393"/>
        <v/>
      </c>
      <c r="AG310" s="33"/>
      <c r="AH310" s="33" t="str">
        <f t="shared" si="394"/>
        <v/>
      </c>
      <c r="AI310" s="33"/>
      <c r="AJ310" s="33" t="str">
        <f t="shared" si="395"/>
        <v/>
      </c>
      <c r="AK310" s="33"/>
      <c r="AL310" s="33" t="str">
        <f t="shared" si="396"/>
        <v/>
      </c>
      <c r="AM310" s="33"/>
      <c r="AN310" s="33" t="str">
        <f t="shared" si="397"/>
        <v/>
      </c>
      <c r="AO310" s="33"/>
      <c r="AP310" s="33" t="str">
        <f t="shared" si="398"/>
        <v/>
      </c>
      <c r="AQ310" s="33"/>
      <c r="AR310" s="33" t="str">
        <f t="shared" si="399"/>
        <v/>
      </c>
      <c r="AS310" s="33"/>
      <c r="AT310" s="33" t="str">
        <f t="shared" si="400"/>
        <v/>
      </c>
      <c r="AU310" s="33"/>
      <c r="AV310" s="33" t="str">
        <f t="shared" si="401"/>
        <v/>
      </c>
      <c r="AW310" s="33"/>
      <c r="AX310" s="33" t="str">
        <f t="shared" si="402"/>
        <v/>
      </c>
      <c r="AY310" s="33"/>
      <c r="AZ310" s="33" t="str">
        <f t="shared" si="403"/>
        <v/>
      </c>
      <c r="BA310" s="33"/>
      <c r="BB310" s="33" t="str">
        <f t="shared" si="404"/>
        <v/>
      </c>
      <c r="BC310" s="33"/>
      <c r="BD310" s="33" t="str">
        <f t="shared" si="405"/>
        <v/>
      </c>
      <c r="BE310" s="33"/>
      <c r="BF310" s="33" t="str">
        <f t="shared" si="406"/>
        <v/>
      </c>
      <c r="BG310" s="33"/>
      <c r="BH310" s="33" t="str">
        <f t="shared" si="407"/>
        <v/>
      </c>
      <c r="BI310" s="33"/>
      <c r="BJ310" s="33" t="str">
        <f t="shared" si="408"/>
        <v/>
      </c>
      <c r="BK310" s="33"/>
      <c r="BL310" s="33" t="str">
        <f t="shared" si="409"/>
        <v/>
      </c>
      <c r="BM310" s="33"/>
      <c r="BN310" s="33" t="str">
        <f t="shared" si="410"/>
        <v/>
      </c>
      <c r="BO310" s="33"/>
      <c r="BP310" s="33" t="str">
        <f t="shared" si="411"/>
        <v/>
      </c>
      <c r="BQ310" s="33"/>
      <c r="BR310" s="33" t="str">
        <f t="shared" si="412"/>
        <v/>
      </c>
      <c r="BS310" s="33"/>
      <c r="BT310" s="33" t="str">
        <f t="shared" si="413"/>
        <v/>
      </c>
      <c r="BU310" s="33"/>
      <c r="BV310" s="33" t="str">
        <f t="shared" si="414"/>
        <v/>
      </c>
      <c r="BW310" s="33"/>
      <c r="BX310" s="33" t="str">
        <f t="shared" si="415"/>
        <v/>
      </c>
      <c r="BY310" s="33"/>
      <c r="BZ310" s="33" t="str">
        <f t="shared" si="416"/>
        <v/>
      </c>
      <c r="CA310" s="33"/>
      <c r="CB310" s="34" t="str">
        <f t="shared" si="417"/>
        <v/>
      </c>
      <c r="CC310" s="38">
        <f t="shared" si="418"/>
        <v>0</v>
      </c>
    </row>
    <row r="311" spans="2:81" x14ac:dyDescent="0.2">
      <c r="B311" s="32">
        <f t="shared" si="419"/>
        <v>79</v>
      </c>
      <c r="C311" s="33"/>
      <c r="D311" s="33" t="str">
        <f t="shared" si="379"/>
        <v/>
      </c>
      <c r="E311" s="33"/>
      <c r="F311" s="33" t="str">
        <f t="shared" si="380"/>
        <v/>
      </c>
      <c r="G311" s="33"/>
      <c r="H311" s="33" t="str">
        <f t="shared" si="381"/>
        <v/>
      </c>
      <c r="I311" s="33"/>
      <c r="J311" s="33" t="str">
        <f t="shared" si="382"/>
        <v/>
      </c>
      <c r="K311" s="33"/>
      <c r="L311" s="33" t="str">
        <f t="shared" si="383"/>
        <v/>
      </c>
      <c r="M311" s="33"/>
      <c r="N311" s="33" t="str">
        <f t="shared" si="384"/>
        <v/>
      </c>
      <c r="O311" s="33"/>
      <c r="P311" s="33" t="str">
        <f t="shared" si="385"/>
        <v/>
      </c>
      <c r="Q311" s="33"/>
      <c r="R311" s="33" t="str">
        <f t="shared" si="386"/>
        <v/>
      </c>
      <c r="S311" s="33"/>
      <c r="T311" s="33" t="str">
        <f t="shared" si="387"/>
        <v/>
      </c>
      <c r="U311" s="33"/>
      <c r="V311" s="33" t="str">
        <f t="shared" si="388"/>
        <v/>
      </c>
      <c r="W311" s="33"/>
      <c r="X311" s="33" t="str">
        <f t="shared" si="389"/>
        <v/>
      </c>
      <c r="Y311" s="33"/>
      <c r="Z311" s="33" t="str">
        <f t="shared" si="390"/>
        <v/>
      </c>
      <c r="AA311" s="33"/>
      <c r="AB311" s="33" t="str">
        <f t="shared" si="391"/>
        <v/>
      </c>
      <c r="AC311" s="33"/>
      <c r="AD311" s="33" t="str">
        <f t="shared" si="392"/>
        <v/>
      </c>
      <c r="AE311" s="33"/>
      <c r="AF311" s="33" t="str">
        <f t="shared" si="393"/>
        <v/>
      </c>
      <c r="AG311" s="33"/>
      <c r="AH311" s="33" t="str">
        <f t="shared" si="394"/>
        <v/>
      </c>
      <c r="AI311" s="33"/>
      <c r="AJ311" s="33" t="str">
        <f t="shared" si="395"/>
        <v/>
      </c>
      <c r="AK311" s="33"/>
      <c r="AL311" s="33" t="str">
        <f t="shared" si="396"/>
        <v/>
      </c>
      <c r="AM311" s="33"/>
      <c r="AN311" s="33" t="str">
        <f t="shared" si="397"/>
        <v/>
      </c>
      <c r="AO311" s="33"/>
      <c r="AP311" s="33" t="str">
        <f t="shared" si="398"/>
        <v/>
      </c>
      <c r="AQ311" s="33"/>
      <c r="AR311" s="33" t="str">
        <f t="shared" si="399"/>
        <v/>
      </c>
      <c r="AS311" s="33"/>
      <c r="AT311" s="33" t="str">
        <f t="shared" si="400"/>
        <v/>
      </c>
      <c r="AU311" s="33"/>
      <c r="AV311" s="33" t="str">
        <f t="shared" si="401"/>
        <v/>
      </c>
      <c r="AW311" s="33"/>
      <c r="AX311" s="33" t="str">
        <f t="shared" si="402"/>
        <v/>
      </c>
      <c r="AY311" s="33"/>
      <c r="AZ311" s="33" t="str">
        <f t="shared" si="403"/>
        <v/>
      </c>
      <c r="BA311" s="33"/>
      <c r="BB311" s="33" t="str">
        <f t="shared" si="404"/>
        <v/>
      </c>
      <c r="BC311" s="33"/>
      <c r="BD311" s="33" t="str">
        <f t="shared" si="405"/>
        <v/>
      </c>
      <c r="BE311" s="33"/>
      <c r="BF311" s="33" t="str">
        <f t="shared" si="406"/>
        <v/>
      </c>
      <c r="BG311" s="33"/>
      <c r="BH311" s="33" t="str">
        <f t="shared" si="407"/>
        <v/>
      </c>
      <c r="BI311" s="33"/>
      <c r="BJ311" s="33" t="str">
        <f t="shared" si="408"/>
        <v/>
      </c>
      <c r="BK311" s="33"/>
      <c r="BL311" s="33" t="str">
        <f t="shared" si="409"/>
        <v/>
      </c>
      <c r="BM311" s="33"/>
      <c r="BN311" s="33" t="str">
        <f t="shared" si="410"/>
        <v/>
      </c>
      <c r="BO311" s="33"/>
      <c r="BP311" s="33" t="str">
        <f t="shared" si="411"/>
        <v/>
      </c>
      <c r="BQ311" s="33"/>
      <c r="BR311" s="33" t="str">
        <f t="shared" si="412"/>
        <v/>
      </c>
      <c r="BS311" s="33"/>
      <c r="BT311" s="33" t="str">
        <f t="shared" si="413"/>
        <v/>
      </c>
      <c r="BU311" s="33"/>
      <c r="BV311" s="33" t="str">
        <f t="shared" si="414"/>
        <v/>
      </c>
      <c r="BW311" s="33"/>
      <c r="BX311" s="33" t="str">
        <f t="shared" si="415"/>
        <v/>
      </c>
      <c r="BY311" s="33"/>
      <c r="BZ311" s="33" t="str">
        <f t="shared" si="416"/>
        <v/>
      </c>
      <c r="CA311" s="33"/>
      <c r="CB311" s="34" t="str">
        <f t="shared" si="417"/>
        <v/>
      </c>
      <c r="CC311" s="38">
        <f t="shared" si="418"/>
        <v>0</v>
      </c>
    </row>
    <row r="312" spans="2:81" x14ac:dyDescent="0.2">
      <c r="B312" s="32">
        <f t="shared" si="419"/>
        <v>80</v>
      </c>
      <c r="C312" s="33"/>
      <c r="D312" s="33" t="str">
        <f t="shared" si="379"/>
        <v/>
      </c>
      <c r="E312" s="33"/>
      <c r="F312" s="33" t="str">
        <f t="shared" si="380"/>
        <v/>
      </c>
      <c r="G312" s="33"/>
      <c r="H312" s="33" t="str">
        <f t="shared" si="381"/>
        <v/>
      </c>
      <c r="I312" s="33"/>
      <c r="J312" s="33" t="str">
        <f t="shared" si="382"/>
        <v/>
      </c>
      <c r="K312" s="33"/>
      <c r="L312" s="33" t="str">
        <f t="shared" si="383"/>
        <v/>
      </c>
      <c r="M312" s="33"/>
      <c r="N312" s="33" t="str">
        <f t="shared" si="384"/>
        <v/>
      </c>
      <c r="O312" s="33"/>
      <c r="P312" s="33" t="str">
        <f t="shared" si="385"/>
        <v/>
      </c>
      <c r="Q312" s="33"/>
      <c r="R312" s="33" t="str">
        <f t="shared" si="386"/>
        <v/>
      </c>
      <c r="S312" s="33"/>
      <c r="T312" s="33" t="str">
        <f t="shared" si="387"/>
        <v/>
      </c>
      <c r="U312" s="33"/>
      <c r="V312" s="33" t="str">
        <f t="shared" si="388"/>
        <v/>
      </c>
      <c r="W312" s="33"/>
      <c r="X312" s="33" t="str">
        <f t="shared" si="389"/>
        <v/>
      </c>
      <c r="Y312" s="33"/>
      <c r="Z312" s="33" t="str">
        <f t="shared" si="390"/>
        <v/>
      </c>
      <c r="AA312" s="33"/>
      <c r="AB312" s="33" t="str">
        <f t="shared" si="391"/>
        <v/>
      </c>
      <c r="AC312" s="33"/>
      <c r="AD312" s="33" t="str">
        <f t="shared" si="392"/>
        <v/>
      </c>
      <c r="AE312" s="33"/>
      <c r="AF312" s="33" t="str">
        <f t="shared" si="393"/>
        <v/>
      </c>
      <c r="AG312" s="33"/>
      <c r="AH312" s="33" t="str">
        <f t="shared" si="394"/>
        <v/>
      </c>
      <c r="AI312" s="33"/>
      <c r="AJ312" s="33" t="str">
        <f t="shared" si="395"/>
        <v/>
      </c>
      <c r="AK312" s="33"/>
      <c r="AL312" s="33" t="str">
        <f t="shared" si="396"/>
        <v/>
      </c>
      <c r="AM312" s="33"/>
      <c r="AN312" s="33" t="str">
        <f t="shared" si="397"/>
        <v/>
      </c>
      <c r="AO312" s="33"/>
      <c r="AP312" s="33" t="str">
        <f t="shared" si="398"/>
        <v/>
      </c>
      <c r="AQ312" s="33"/>
      <c r="AR312" s="33" t="str">
        <f t="shared" si="399"/>
        <v/>
      </c>
      <c r="AS312" s="33"/>
      <c r="AT312" s="33" t="str">
        <f t="shared" si="400"/>
        <v/>
      </c>
      <c r="AU312" s="33"/>
      <c r="AV312" s="33" t="str">
        <f t="shared" si="401"/>
        <v/>
      </c>
      <c r="AW312" s="33"/>
      <c r="AX312" s="33" t="str">
        <f t="shared" si="402"/>
        <v/>
      </c>
      <c r="AY312" s="33"/>
      <c r="AZ312" s="33" t="str">
        <f t="shared" si="403"/>
        <v/>
      </c>
      <c r="BA312" s="33"/>
      <c r="BB312" s="33" t="str">
        <f t="shared" si="404"/>
        <v/>
      </c>
      <c r="BC312" s="33"/>
      <c r="BD312" s="33" t="str">
        <f t="shared" si="405"/>
        <v/>
      </c>
      <c r="BE312" s="33"/>
      <c r="BF312" s="33" t="str">
        <f t="shared" si="406"/>
        <v/>
      </c>
      <c r="BG312" s="33"/>
      <c r="BH312" s="33" t="str">
        <f t="shared" si="407"/>
        <v/>
      </c>
      <c r="BI312" s="33"/>
      <c r="BJ312" s="33" t="str">
        <f t="shared" si="408"/>
        <v/>
      </c>
      <c r="BK312" s="33"/>
      <c r="BL312" s="33" t="str">
        <f t="shared" si="409"/>
        <v/>
      </c>
      <c r="BM312" s="33"/>
      <c r="BN312" s="33" t="str">
        <f t="shared" si="410"/>
        <v/>
      </c>
      <c r="BO312" s="33"/>
      <c r="BP312" s="33" t="str">
        <f t="shared" si="411"/>
        <v/>
      </c>
      <c r="BQ312" s="33"/>
      <c r="BR312" s="33" t="str">
        <f t="shared" si="412"/>
        <v/>
      </c>
      <c r="BS312" s="33"/>
      <c r="BT312" s="33" t="str">
        <f t="shared" si="413"/>
        <v/>
      </c>
      <c r="BU312" s="33"/>
      <c r="BV312" s="33" t="str">
        <f t="shared" si="414"/>
        <v/>
      </c>
      <c r="BW312" s="33"/>
      <c r="BX312" s="33" t="str">
        <f t="shared" si="415"/>
        <v/>
      </c>
      <c r="BY312" s="33"/>
      <c r="BZ312" s="33" t="str">
        <f t="shared" si="416"/>
        <v/>
      </c>
      <c r="CA312" s="33"/>
      <c r="CB312" s="34" t="str">
        <f t="shared" si="417"/>
        <v/>
      </c>
      <c r="CC312" s="38">
        <f t="shared" si="418"/>
        <v>0</v>
      </c>
    </row>
    <row r="313" spans="2:81" x14ac:dyDescent="0.2">
      <c r="B313" s="32">
        <f t="shared" si="419"/>
        <v>81</v>
      </c>
      <c r="C313" s="33"/>
      <c r="D313" s="33" t="str">
        <f t="shared" si="379"/>
        <v/>
      </c>
      <c r="E313" s="33"/>
      <c r="F313" s="33" t="str">
        <f t="shared" si="380"/>
        <v/>
      </c>
      <c r="G313" s="33"/>
      <c r="H313" s="33" t="str">
        <f t="shared" si="381"/>
        <v/>
      </c>
      <c r="I313" s="33"/>
      <c r="J313" s="33" t="str">
        <f t="shared" si="382"/>
        <v/>
      </c>
      <c r="K313" s="33"/>
      <c r="L313" s="33" t="str">
        <f t="shared" si="383"/>
        <v/>
      </c>
      <c r="M313" s="33"/>
      <c r="N313" s="33" t="str">
        <f t="shared" si="384"/>
        <v/>
      </c>
      <c r="O313" s="33"/>
      <c r="P313" s="33" t="str">
        <f t="shared" si="385"/>
        <v/>
      </c>
      <c r="Q313" s="33"/>
      <c r="R313" s="33" t="str">
        <f t="shared" si="386"/>
        <v/>
      </c>
      <c r="S313" s="33"/>
      <c r="T313" s="33" t="str">
        <f t="shared" si="387"/>
        <v/>
      </c>
      <c r="U313" s="33"/>
      <c r="V313" s="33" t="str">
        <f t="shared" si="388"/>
        <v/>
      </c>
      <c r="W313" s="33"/>
      <c r="X313" s="33" t="str">
        <f t="shared" si="389"/>
        <v/>
      </c>
      <c r="Y313" s="33"/>
      <c r="Z313" s="33" t="str">
        <f t="shared" si="390"/>
        <v/>
      </c>
      <c r="AA313" s="33"/>
      <c r="AB313" s="33" t="str">
        <f t="shared" si="391"/>
        <v/>
      </c>
      <c r="AC313" s="33"/>
      <c r="AD313" s="33" t="str">
        <f t="shared" si="392"/>
        <v/>
      </c>
      <c r="AE313" s="33"/>
      <c r="AF313" s="33" t="str">
        <f t="shared" si="393"/>
        <v/>
      </c>
      <c r="AG313" s="33"/>
      <c r="AH313" s="33" t="str">
        <f t="shared" si="394"/>
        <v/>
      </c>
      <c r="AI313" s="33"/>
      <c r="AJ313" s="33" t="str">
        <f t="shared" si="395"/>
        <v/>
      </c>
      <c r="AK313" s="33"/>
      <c r="AL313" s="33" t="str">
        <f t="shared" si="396"/>
        <v/>
      </c>
      <c r="AM313" s="33"/>
      <c r="AN313" s="33" t="str">
        <f t="shared" si="397"/>
        <v/>
      </c>
      <c r="AO313" s="33"/>
      <c r="AP313" s="33" t="str">
        <f t="shared" si="398"/>
        <v/>
      </c>
      <c r="AQ313" s="33"/>
      <c r="AR313" s="33" t="str">
        <f t="shared" si="399"/>
        <v/>
      </c>
      <c r="AS313" s="33"/>
      <c r="AT313" s="33" t="str">
        <f t="shared" si="400"/>
        <v/>
      </c>
      <c r="AU313" s="33"/>
      <c r="AV313" s="33" t="str">
        <f t="shared" si="401"/>
        <v/>
      </c>
      <c r="AW313" s="33"/>
      <c r="AX313" s="33" t="str">
        <f t="shared" si="402"/>
        <v/>
      </c>
      <c r="AY313" s="33"/>
      <c r="AZ313" s="33" t="str">
        <f t="shared" si="403"/>
        <v/>
      </c>
      <c r="BA313" s="33"/>
      <c r="BB313" s="33" t="str">
        <f t="shared" si="404"/>
        <v/>
      </c>
      <c r="BC313" s="33"/>
      <c r="BD313" s="33" t="str">
        <f t="shared" si="405"/>
        <v/>
      </c>
      <c r="BE313" s="33"/>
      <c r="BF313" s="33" t="str">
        <f t="shared" si="406"/>
        <v/>
      </c>
      <c r="BG313" s="33"/>
      <c r="BH313" s="33" t="str">
        <f t="shared" si="407"/>
        <v/>
      </c>
      <c r="BI313" s="33"/>
      <c r="BJ313" s="33" t="str">
        <f t="shared" si="408"/>
        <v/>
      </c>
      <c r="BK313" s="33"/>
      <c r="BL313" s="33" t="str">
        <f t="shared" si="409"/>
        <v/>
      </c>
      <c r="BM313" s="33"/>
      <c r="BN313" s="33" t="str">
        <f t="shared" si="410"/>
        <v/>
      </c>
      <c r="BO313" s="33"/>
      <c r="BP313" s="33" t="str">
        <f t="shared" si="411"/>
        <v/>
      </c>
      <c r="BQ313" s="33"/>
      <c r="BR313" s="33" t="str">
        <f t="shared" si="412"/>
        <v/>
      </c>
      <c r="BS313" s="33"/>
      <c r="BT313" s="33" t="str">
        <f t="shared" si="413"/>
        <v/>
      </c>
      <c r="BU313" s="33"/>
      <c r="BV313" s="33" t="str">
        <f t="shared" si="414"/>
        <v/>
      </c>
      <c r="BW313" s="33"/>
      <c r="BX313" s="33" t="str">
        <f t="shared" si="415"/>
        <v/>
      </c>
      <c r="BY313" s="33"/>
      <c r="BZ313" s="33" t="str">
        <f t="shared" si="416"/>
        <v/>
      </c>
      <c r="CA313" s="33"/>
      <c r="CB313" s="34" t="str">
        <f t="shared" si="417"/>
        <v/>
      </c>
      <c r="CC313" s="38">
        <f t="shared" si="418"/>
        <v>0</v>
      </c>
    </row>
    <row r="314" spans="2:81" x14ac:dyDescent="0.2">
      <c r="B314" s="32">
        <f t="shared" si="419"/>
        <v>82</v>
      </c>
      <c r="C314" s="33"/>
      <c r="D314" s="33" t="str">
        <f t="shared" si="379"/>
        <v/>
      </c>
      <c r="E314" s="33"/>
      <c r="F314" s="33" t="str">
        <f t="shared" si="380"/>
        <v/>
      </c>
      <c r="G314" s="33"/>
      <c r="H314" s="33" t="str">
        <f t="shared" si="381"/>
        <v/>
      </c>
      <c r="I314" s="33"/>
      <c r="J314" s="33" t="str">
        <f t="shared" si="382"/>
        <v/>
      </c>
      <c r="K314" s="33"/>
      <c r="L314" s="33" t="str">
        <f t="shared" si="383"/>
        <v/>
      </c>
      <c r="M314" s="33"/>
      <c r="N314" s="33" t="str">
        <f t="shared" si="384"/>
        <v/>
      </c>
      <c r="O314" s="33"/>
      <c r="P314" s="33" t="str">
        <f t="shared" si="385"/>
        <v/>
      </c>
      <c r="Q314" s="33"/>
      <c r="R314" s="33" t="str">
        <f t="shared" si="386"/>
        <v/>
      </c>
      <c r="S314" s="33"/>
      <c r="T314" s="33" t="str">
        <f t="shared" si="387"/>
        <v/>
      </c>
      <c r="U314" s="33"/>
      <c r="V314" s="33" t="str">
        <f t="shared" si="388"/>
        <v/>
      </c>
      <c r="W314" s="33"/>
      <c r="X314" s="33" t="str">
        <f t="shared" si="389"/>
        <v/>
      </c>
      <c r="Y314" s="33"/>
      <c r="Z314" s="33" t="str">
        <f t="shared" si="390"/>
        <v/>
      </c>
      <c r="AA314" s="33"/>
      <c r="AB314" s="33" t="str">
        <f t="shared" si="391"/>
        <v/>
      </c>
      <c r="AC314" s="33"/>
      <c r="AD314" s="33" t="str">
        <f t="shared" si="392"/>
        <v/>
      </c>
      <c r="AE314" s="33"/>
      <c r="AF314" s="33" t="str">
        <f t="shared" si="393"/>
        <v/>
      </c>
      <c r="AG314" s="33"/>
      <c r="AH314" s="33" t="str">
        <f t="shared" si="394"/>
        <v/>
      </c>
      <c r="AI314" s="33"/>
      <c r="AJ314" s="33" t="str">
        <f t="shared" si="395"/>
        <v/>
      </c>
      <c r="AK314" s="33"/>
      <c r="AL314" s="33" t="str">
        <f t="shared" si="396"/>
        <v/>
      </c>
      <c r="AM314" s="33"/>
      <c r="AN314" s="33" t="str">
        <f t="shared" si="397"/>
        <v/>
      </c>
      <c r="AO314" s="33"/>
      <c r="AP314" s="33" t="str">
        <f t="shared" si="398"/>
        <v/>
      </c>
      <c r="AQ314" s="33"/>
      <c r="AR314" s="33" t="str">
        <f t="shared" si="399"/>
        <v/>
      </c>
      <c r="AS314" s="33"/>
      <c r="AT314" s="33" t="str">
        <f t="shared" si="400"/>
        <v/>
      </c>
      <c r="AU314" s="33"/>
      <c r="AV314" s="33" t="str">
        <f t="shared" si="401"/>
        <v/>
      </c>
      <c r="AW314" s="33"/>
      <c r="AX314" s="33" t="str">
        <f t="shared" si="402"/>
        <v/>
      </c>
      <c r="AY314" s="33"/>
      <c r="AZ314" s="33" t="str">
        <f t="shared" si="403"/>
        <v/>
      </c>
      <c r="BA314" s="33"/>
      <c r="BB314" s="33" t="str">
        <f t="shared" si="404"/>
        <v/>
      </c>
      <c r="BC314" s="33"/>
      <c r="BD314" s="33" t="str">
        <f t="shared" si="405"/>
        <v/>
      </c>
      <c r="BE314" s="33"/>
      <c r="BF314" s="33" t="str">
        <f t="shared" si="406"/>
        <v/>
      </c>
      <c r="BG314" s="33"/>
      <c r="BH314" s="33" t="str">
        <f t="shared" si="407"/>
        <v/>
      </c>
      <c r="BI314" s="33"/>
      <c r="BJ314" s="33" t="str">
        <f t="shared" si="408"/>
        <v/>
      </c>
      <c r="BK314" s="33"/>
      <c r="BL314" s="33" t="str">
        <f t="shared" si="409"/>
        <v/>
      </c>
      <c r="BM314" s="33"/>
      <c r="BN314" s="33" t="str">
        <f t="shared" si="410"/>
        <v/>
      </c>
      <c r="BO314" s="33"/>
      <c r="BP314" s="33" t="str">
        <f t="shared" si="411"/>
        <v/>
      </c>
      <c r="BQ314" s="33"/>
      <c r="BR314" s="33" t="str">
        <f t="shared" si="412"/>
        <v/>
      </c>
      <c r="BS314" s="33"/>
      <c r="BT314" s="33" t="str">
        <f t="shared" si="413"/>
        <v/>
      </c>
      <c r="BU314" s="33"/>
      <c r="BV314" s="33" t="str">
        <f t="shared" si="414"/>
        <v/>
      </c>
      <c r="BW314" s="33"/>
      <c r="BX314" s="33" t="str">
        <f t="shared" si="415"/>
        <v/>
      </c>
      <c r="BY314" s="33"/>
      <c r="BZ314" s="33" t="str">
        <f t="shared" si="416"/>
        <v/>
      </c>
      <c r="CA314" s="33"/>
      <c r="CB314" s="34" t="str">
        <f t="shared" si="417"/>
        <v/>
      </c>
      <c r="CC314" s="38">
        <f t="shared" si="418"/>
        <v>0</v>
      </c>
    </row>
    <row r="315" spans="2:81" x14ac:dyDescent="0.2">
      <c r="B315" s="32">
        <f t="shared" si="419"/>
        <v>83</v>
      </c>
      <c r="C315" s="33"/>
      <c r="D315" s="33" t="str">
        <f t="shared" si="379"/>
        <v/>
      </c>
      <c r="E315" s="33"/>
      <c r="F315" s="33" t="str">
        <f t="shared" si="380"/>
        <v/>
      </c>
      <c r="G315" s="33"/>
      <c r="H315" s="33" t="str">
        <f t="shared" si="381"/>
        <v/>
      </c>
      <c r="I315" s="33"/>
      <c r="J315" s="33" t="str">
        <f t="shared" si="382"/>
        <v/>
      </c>
      <c r="K315" s="33"/>
      <c r="L315" s="33" t="str">
        <f t="shared" si="383"/>
        <v/>
      </c>
      <c r="M315" s="33"/>
      <c r="N315" s="33" t="str">
        <f t="shared" si="384"/>
        <v/>
      </c>
      <c r="O315" s="33"/>
      <c r="P315" s="33" t="str">
        <f t="shared" si="385"/>
        <v/>
      </c>
      <c r="Q315" s="33"/>
      <c r="R315" s="33" t="str">
        <f t="shared" si="386"/>
        <v/>
      </c>
      <c r="S315" s="33"/>
      <c r="T315" s="33" t="str">
        <f t="shared" si="387"/>
        <v/>
      </c>
      <c r="U315" s="33"/>
      <c r="V315" s="33" t="str">
        <f t="shared" si="388"/>
        <v/>
      </c>
      <c r="W315" s="33"/>
      <c r="X315" s="33" t="str">
        <f t="shared" si="389"/>
        <v/>
      </c>
      <c r="Y315" s="33"/>
      <c r="Z315" s="33" t="str">
        <f t="shared" si="390"/>
        <v/>
      </c>
      <c r="AA315" s="33"/>
      <c r="AB315" s="33" t="str">
        <f t="shared" si="391"/>
        <v/>
      </c>
      <c r="AC315" s="33"/>
      <c r="AD315" s="33" t="str">
        <f t="shared" si="392"/>
        <v/>
      </c>
      <c r="AE315" s="33"/>
      <c r="AF315" s="33" t="str">
        <f t="shared" si="393"/>
        <v/>
      </c>
      <c r="AG315" s="33"/>
      <c r="AH315" s="33" t="str">
        <f t="shared" si="394"/>
        <v/>
      </c>
      <c r="AI315" s="33"/>
      <c r="AJ315" s="33" t="str">
        <f t="shared" si="395"/>
        <v/>
      </c>
      <c r="AK315" s="33"/>
      <c r="AL315" s="33" t="str">
        <f t="shared" si="396"/>
        <v/>
      </c>
      <c r="AM315" s="33"/>
      <c r="AN315" s="33" t="str">
        <f t="shared" si="397"/>
        <v/>
      </c>
      <c r="AO315" s="33"/>
      <c r="AP315" s="33" t="str">
        <f t="shared" si="398"/>
        <v/>
      </c>
      <c r="AQ315" s="33"/>
      <c r="AR315" s="33" t="str">
        <f t="shared" si="399"/>
        <v/>
      </c>
      <c r="AS315" s="33"/>
      <c r="AT315" s="33" t="str">
        <f t="shared" si="400"/>
        <v/>
      </c>
      <c r="AU315" s="33"/>
      <c r="AV315" s="33" t="str">
        <f t="shared" si="401"/>
        <v/>
      </c>
      <c r="AW315" s="33"/>
      <c r="AX315" s="33" t="str">
        <f t="shared" si="402"/>
        <v/>
      </c>
      <c r="AY315" s="33"/>
      <c r="AZ315" s="33" t="str">
        <f t="shared" si="403"/>
        <v/>
      </c>
      <c r="BA315" s="33"/>
      <c r="BB315" s="33" t="str">
        <f t="shared" si="404"/>
        <v/>
      </c>
      <c r="BC315" s="33"/>
      <c r="BD315" s="33" t="str">
        <f t="shared" si="405"/>
        <v/>
      </c>
      <c r="BE315" s="33"/>
      <c r="BF315" s="33" t="str">
        <f t="shared" si="406"/>
        <v/>
      </c>
      <c r="BG315" s="33"/>
      <c r="BH315" s="33" t="str">
        <f t="shared" si="407"/>
        <v/>
      </c>
      <c r="BI315" s="33"/>
      <c r="BJ315" s="33" t="str">
        <f t="shared" si="408"/>
        <v/>
      </c>
      <c r="BK315" s="33"/>
      <c r="BL315" s="33" t="str">
        <f t="shared" si="409"/>
        <v/>
      </c>
      <c r="BM315" s="33"/>
      <c r="BN315" s="33" t="str">
        <f t="shared" si="410"/>
        <v/>
      </c>
      <c r="BO315" s="33"/>
      <c r="BP315" s="33" t="str">
        <f t="shared" si="411"/>
        <v/>
      </c>
      <c r="BQ315" s="33"/>
      <c r="BR315" s="33" t="str">
        <f t="shared" si="412"/>
        <v/>
      </c>
      <c r="BS315" s="33"/>
      <c r="BT315" s="33" t="str">
        <f t="shared" si="413"/>
        <v/>
      </c>
      <c r="BU315" s="33"/>
      <c r="BV315" s="33" t="str">
        <f t="shared" si="414"/>
        <v/>
      </c>
      <c r="BW315" s="33"/>
      <c r="BX315" s="33" t="str">
        <f t="shared" si="415"/>
        <v/>
      </c>
      <c r="BY315" s="33"/>
      <c r="BZ315" s="33" t="str">
        <f t="shared" si="416"/>
        <v/>
      </c>
      <c r="CA315" s="33"/>
      <c r="CB315" s="34" t="str">
        <f t="shared" si="417"/>
        <v/>
      </c>
      <c r="CC315" s="38">
        <f t="shared" si="418"/>
        <v>0</v>
      </c>
    </row>
    <row r="316" spans="2:81" x14ac:dyDescent="0.2">
      <c r="B316" s="32">
        <f t="shared" si="419"/>
        <v>84</v>
      </c>
      <c r="C316" s="33"/>
      <c r="D316" s="33" t="str">
        <f t="shared" si="379"/>
        <v/>
      </c>
      <c r="E316" s="33"/>
      <c r="F316" s="33" t="str">
        <f t="shared" si="380"/>
        <v/>
      </c>
      <c r="G316" s="33"/>
      <c r="H316" s="33" t="str">
        <f t="shared" si="381"/>
        <v/>
      </c>
      <c r="I316" s="33"/>
      <c r="J316" s="33" t="str">
        <f t="shared" si="382"/>
        <v/>
      </c>
      <c r="K316" s="33"/>
      <c r="L316" s="33" t="str">
        <f t="shared" si="383"/>
        <v/>
      </c>
      <c r="M316" s="33"/>
      <c r="N316" s="33" t="str">
        <f t="shared" si="384"/>
        <v/>
      </c>
      <c r="O316" s="33"/>
      <c r="P316" s="33" t="str">
        <f t="shared" si="385"/>
        <v/>
      </c>
      <c r="Q316" s="33"/>
      <c r="R316" s="33" t="str">
        <f t="shared" si="386"/>
        <v/>
      </c>
      <c r="S316" s="33"/>
      <c r="T316" s="33" t="str">
        <f t="shared" si="387"/>
        <v/>
      </c>
      <c r="U316" s="33"/>
      <c r="V316" s="33" t="str">
        <f t="shared" si="388"/>
        <v/>
      </c>
      <c r="W316" s="33"/>
      <c r="X316" s="33" t="str">
        <f t="shared" si="389"/>
        <v/>
      </c>
      <c r="Y316" s="33"/>
      <c r="Z316" s="33" t="str">
        <f t="shared" si="390"/>
        <v/>
      </c>
      <c r="AA316" s="33"/>
      <c r="AB316" s="33" t="str">
        <f t="shared" si="391"/>
        <v/>
      </c>
      <c r="AC316" s="33"/>
      <c r="AD316" s="33" t="str">
        <f t="shared" si="392"/>
        <v/>
      </c>
      <c r="AE316" s="33"/>
      <c r="AF316" s="33" t="str">
        <f t="shared" si="393"/>
        <v/>
      </c>
      <c r="AG316" s="33"/>
      <c r="AH316" s="33" t="str">
        <f t="shared" si="394"/>
        <v/>
      </c>
      <c r="AI316" s="33"/>
      <c r="AJ316" s="33" t="str">
        <f t="shared" si="395"/>
        <v/>
      </c>
      <c r="AK316" s="33"/>
      <c r="AL316" s="33" t="str">
        <f t="shared" si="396"/>
        <v/>
      </c>
      <c r="AM316" s="33"/>
      <c r="AN316" s="33" t="str">
        <f t="shared" si="397"/>
        <v/>
      </c>
      <c r="AO316" s="33"/>
      <c r="AP316" s="33" t="str">
        <f t="shared" si="398"/>
        <v/>
      </c>
      <c r="AQ316" s="33"/>
      <c r="AR316" s="33" t="str">
        <f t="shared" si="399"/>
        <v/>
      </c>
      <c r="AS316" s="33"/>
      <c r="AT316" s="33" t="str">
        <f t="shared" si="400"/>
        <v/>
      </c>
      <c r="AU316" s="33"/>
      <c r="AV316" s="33" t="str">
        <f t="shared" si="401"/>
        <v/>
      </c>
      <c r="AW316" s="33"/>
      <c r="AX316" s="33" t="str">
        <f t="shared" si="402"/>
        <v/>
      </c>
      <c r="AY316" s="33"/>
      <c r="AZ316" s="33" t="str">
        <f t="shared" si="403"/>
        <v/>
      </c>
      <c r="BA316" s="33"/>
      <c r="BB316" s="33" t="str">
        <f t="shared" si="404"/>
        <v/>
      </c>
      <c r="BC316" s="33"/>
      <c r="BD316" s="33" t="str">
        <f t="shared" si="405"/>
        <v/>
      </c>
      <c r="BE316" s="33"/>
      <c r="BF316" s="33" t="str">
        <f t="shared" si="406"/>
        <v/>
      </c>
      <c r="BG316" s="33"/>
      <c r="BH316" s="33" t="str">
        <f t="shared" si="407"/>
        <v/>
      </c>
      <c r="BI316" s="33"/>
      <c r="BJ316" s="33" t="str">
        <f t="shared" si="408"/>
        <v/>
      </c>
      <c r="BK316" s="33"/>
      <c r="BL316" s="33" t="str">
        <f t="shared" si="409"/>
        <v/>
      </c>
      <c r="BM316" s="33"/>
      <c r="BN316" s="33" t="str">
        <f t="shared" si="410"/>
        <v/>
      </c>
      <c r="BO316" s="33"/>
      <c r="BP316" s="33" t="str">
        <f t="shared" si="411"/>
        <v/>
      </c>
      <c r="BQ316" s="33"/>
      <c r="BR316" s="33" t="str">
        <f t="shared" si="412"/>
        <v/>
      </c>
      <c r="BS316" s="33"/>
      <c r="BT316" s="33" t="str">
        <f t="shared" si="413"/>
        <v/>
      </c>
      <c r="BU316" s="33"/>
      <c r="BV316" s="33" t="str">
        <f t="shared" si="414"/>
        <v/>
      </c>
      <c r="BW316" s="33"/>
      <c r="BX316" s="33" t="str">
        <f t="shared" si="415"/>
        <v/>
      </c>
      <c r="BY316" s="33"/>
      <c r="BZ316" s="33" t="str">
        <f t="shared" si="416"/>
        <v/>
      </c>
      <c r="CA316" s="33"/>
      <c r="CB316" s="34" t="str">
        <f t="shared" si="417"/>
        <v/>
      </c>
      <c r="CC316" s="38">
        <f t="shared" si="418"/>
        <v>0</v>
      </c>
    </row>
    <row r="317" spans="2:81" x14ac:dyDescent="0.2">
      <c r="B317" s="32">
        <f t="shared" si="419"/>
        <v>85</v>
      </c>
      <c r="C317" s="33"/>
      <c r="D317" s="33" t="str">
        <f t="shared" si="379"/>
        <v/>
      </c>
      <c r="E317" s="33"/>
      <c r="F317" s="33" t="str">
        <f t="shared" si="380"/>
        <v/>
      </c>
      <c r="G317" s="33"/>
      <c r="H317" s="33" t="str">
        <f t="shared" si="381"/>
        <v/>
      </c>
      <c r="I317" s="33"/>
      <c r="J317" s="33" t="str">
        <f t="shared" si="382"/>
        <v/>
      </c>
      <c r="K317" s="33"/>
      <c r="L317" s="33" t="str">
        <f t="shared" si="383"/>
        <v/>
      </c>
      <c r="M317" s="33"/>
      <c r="N317" s="33" t="str">
        <f t="shared" si="384"/>
        <v/>
      </c>
      <c r="O317" s="33"/>
      <c r="P317" s="33" t="str">
        <f t="shared" si="385"/>
        <v/>
      </c>
      <c r="Q317" s="33"/>
      <c r="R317" s="33" t="str">
        <f t="shared" si="386"/>
        <v/>
      </c>
      <c r="S317" s="33"/>
      <c r="T317" s="33" t="str">
        <f t="shared" si="387"/>
        <v/>
      </c>
      <c r="U317" s="33"/>
      <c r="V317" s="33" t="str">
        <f t="shared" si="388"/>
        <v/>
      </c>
      <c r="W317" s="33"/>
      <c r="X317" s="33" t="str">
        <f t="shared" si="389"/>
        <v/>
      </c>
      <c r="Y317" s="33"/>
      <c r="Z317" s="33" t="str">
        <f t="shared" si="390"/>
        <v/>
      </c>
      <c r="AA317" s="33"/>
      <c r="AB317" s="33" t="str">
        <f t="shared" si="391"/>
        <v/>
      </c>
      <c r="AC317" s="33"/>
      <c r="AD317" s="33" t="str">
        <f t="shared" si="392"/>
        <v/>
      </c>
      <c r="AE317" s="33"/>
      <c r="AF317" s="33" t="str">
        <f t="shared" si="393"/>
        <v/>
      </c>
      <c r="AG317" s="33"/>
      <c r="AH317" s="33" t="str">
        <f t="shared" si="394"/>
        <v/>
      </c>
      <c r="AI317" s="33"/>
      <c r="AJ317" s="33" t="str">
        <f t="shared" si="395"/>
        <v/>
      </c>
      <c r="AK317" s="33"/>
      <c r="AL317" s="33" t="str">
        <f t="shared" si="396"/>
        <v/>
      </c>
      <c r="AM317" s="33"/>
      <c r="AN317" s="33" t="str">
        <f t="shared" si="397"/>
        <v/>
      </c>
      <c r="AO317" s="33"/>
      <c r="AP317" s="33" t="str">
        <f t="shared" si="398"/>
        <v/>
      </c>
      <c r="AQ317" s="33"/>
      <c r="AR317" s="33" t="str">
        <f t="shared" si="399"/>
        <v/>
      </c>
      <c r="AS317" s="33"/>
      <c r="AT317" s="33" t="str">
        <f t="shared" si="400"/>
        <v/>
      </c>
      <c r="AU317" s="33"/>
      <c r="AV317" s="33" t="str">
        <f t="shared" si="401"/>
        <v/>
      </c>
      <c r="AW317" s="33"/>
      <c r="AX317" s="33" t="str">
        <f t="shared" si="402"/>
        <v/>
      </c>
      <c r="AY317" s="33"/>
      <c r="AZ317" s="33" t="str">
        <f t="shared" si="403"/>
        <v/>
      </c>
      <c r="BA317" s="33"/>
      <c r="BB317" s="33" t="str">
        <f t="shared" si="404"/>
        <v/>
      </c>
      <c r="BC317" s="33"/>
      <c r="BD317" s="33" t="str">
        <f t="shared" si="405"/>
        <v/>
      </c>
      <c r="BE317" s="33"/>
      <c r="BF317" s="33" t="str">
        <f t="shared" si="406"/>
        <v/>
      </c>
      <c r="BG317" s="33"/>
      <c r="BH317" s="33" t="str">
        <f t="shared" si="407"/>
        <v/>
      </c>
      <c r="BI317" s="33"/>
      <c r="BJ317" s="33" t="str">
        <f t="shared" si="408"/>
        <v/>
      </c>
      <c r="BK317" s="33"/>
      <c r="BL317" s="33" t="str">
        <f t="shared" si="409"/>
        <v/>
      </c>
      <c r="BM317" s="33"/>
      <c r="BN317" s="33" t="str">
        <f t="shared" si="410"/>
        <v/>
      </c>
      <c r="BO317" s="33"/>
      <c r="BP317" s="33" t="str">
        <f t="shared" si="411"/>
        <v/>
      </c>
      <c r="BQ317" s="33"/>
      <c r="BR317" s="33" t="str">
        <f t="shared" si="412"/>
        <v/>
      </c>
      <c r="BS317" s="33"/>
      <c r="BT317" s="33" t="str">
        <f t="shared" si="413"/>
        <v/>
      </c>
      <c r="BU317" s="33"/>
      <c r="BV317" s="33" t="str">
        <f t="shared" si="414"/>
        <v/>
      </c>
      <c r="BW317" s="33"/>
      <c r="BX317" s="33" t="str">
        <f t="shared" si="415"/>
        <v/>
      </c>
      <c r="BY317" s="33"/>
      <c r="BZ317" s="33" t="str">
        <f t="shared" si="416"/>
        <v/>
      </c>
      <c r="CA317" s="33"/>
      <c r="CB317" s="34" t="str">
        <f t="shared" si="417"/>
        <v/>
      </c>
      <c r="CC317" s="38">
        <f t="shared" si="418"/>
        <v>0</v>
      </c>
    </row>
    <row r="318" spans="2:81" x14ac:dyDescent="0.2">
      <c r="B318" s="32">
        <f t="shared" si="419"/>
        <v>86</v>
      </c>
      <c r="C318" s="33"/>
      <c r="D318" s="33" t="str">
        <f t="shared" si="379"/>
        <v/>
      </c>
      <c r="E318" s="33"/>
      <c r="F318" s="33" t="str">
        <f t="shared" si="380"/>
        <v/>
      </c>
      <c r="G318" s="33"/>
      <c r="H318" s="33" t="str">
        <f t="shared" si="381"/>
        <v/>
      </c>
      <c r="I318" s="33"/>
      <c r="J318" s="33" t="str">
        <f t="shared" si="382"/>
        <v/>
      </c>
      <c r="K318" s="33"/>
      <c r="L318" s="33" t="str">
        <f t="shared" si="383"/>
        <v/>
      </c>
      <c r="M318" s="33"/>
      <c r="N318" s="33" t="str">
        <f t="shared" si="384"/>
        <v/>
      </c>
      <c r="O318" s="33"/>
      <c r="P318" s="33" t="str">
        <f t="shared" si="385"/>
        <v/>
      </c>
      <c r="Q318" s="33"/>
      <c r="R318" s="33" t="str">
        <f t="shared" si="386"/>
        <v/>
      </c>
      <c r="S318" s="33"/>
      <c r="T318" s="33" t="str">
        <f t="shared" si="387"/>
        <v/>
      </c>
      <c r="U318" s="33"/>
      <c r="V318" s="33" t="str">
        <f t="shared" si="388"/>
        <v/>
      </c>
      <c r="W318" s="33"/>
      <c r="X318" s="33" t="str">
        <f t="shared" si="389"/>
        <v/>
      </c>
      <c r="Y318" s="33"/>
      <c r="Z318" s="33" t="str">
        <f t="shared" si="390"/>
        <v/>
      </c>
      <c r="AA318" s="33"/>
      <c r="AB318" s="33" t="str">
        <f t="shared" si="391"/>
        <v/>
      </c>
      <c r="AC318" s="33"/>
      <c r="AD318" s="33" t="str">
        <f t="shared" si="392"/>
        <v/>
      </c>
      <c r="AE318" s="33"/>
      <c r="AF318" s="33" t="str">
        <f t="shared" si="393"/>
        <v/>
      </c>
      <c r="AG318" s="33"/>
      <c r="AH318" s="33" t="str">
        <f t="shared" si="394"/>
        <v/>
      </c>
      <c r="AI318" s="33"/>
      <c r="AJ318" s="33" t="str">
        <f t="shared" si="395"/>
        <v/>
      </c>
      <c r="AK318" s="33"/>
      <c r="AL318" s="33" t="str">
        <f t="shared" si="396"/>
        <v/>
      </c>
      <c r="AM318" s="33"/>
      <c r="AN318" s="33" t="str">
        <f t="shared" si="397"/>
        <v/>
      </c>
      <c r="AO318" s="33"/>
      <c r="AP318" s="33" t="str">
        <f t="shared" si="398"/>
        <v/>
      </c>
      <c r="AQ318" s="33"/>
      <c r="AR318" s="33" t="str">
        <f t="shared" si="399"/>
        <v/>
      </c>
      <c r="AS318" s="33"/>
      <c r="AT318" s="33" t="str">
        <f t="shared" si="400"/>
        <v/>
      </c>
      <c r="AU318" s="33"/>
      <c r="AV318" s="33" t="str">
        <f t="shared" si="401"/>
        <v/>
      </c>
      <c r="AW318" s="33"/>
      <c r="AX318" s="33" t="str">
        <f t="shared" si="402"/>
        <v/>
      </c>
      <c r="AY318" s="33"/>
      <c r="AZ318" s="33" t="str">
        <f t="shared" si="403"/>
        <v/>
      </c>
      <c r="BA318" s="33"/>
      <c r="BB318" s="33" t="str">
        <f t="shared" si="404"/>
        <v/>
      </c>
      <c r="BC318" s="33"/>
      <c r="BD318" s="33" t="str">
        <f t="shared" si="405"/>
        <v/>
      </c>
      <c r="BE318" s="33"/>
      <c r="BF318" s="33" t="str">
        <f t="shared" si="406"/>
        <v/>
      </c>
      <c r="BG318" s="33"/>
      <c r="BH318" s="33" t="str">
        <f t="shared" si="407"/>
        <v/>
      </c>
      <c r="BI318" s="33"/>
      <c r="BJ318" s="33" t="str">
        <f t="shared" si="408"/>
        <v/>
      </c>
      <c r="BK318" s="33"/>
      <c r="BL318" s="33" t="str">
        <f t="shared" si="409"/>
        <v/>
      </c>
      <c r="BM318" s="33"/>
      <c r="BN318" s="33" t="str">
        <f t="shared" si="410"/>
        <v/>
      </c>
      <c r="BO318" s="33"/>
      <c r="BP318" s="33" t="str">
        <f t="shared" si="411"/>
        <v/>
      </c>
      <c r="BQ318" s="33"/>
      <c r="BR318" s="33" t="str">
        <f t="shared" si="412"/>
        <v/>
      </c>
      <c r="BS318" s="33"/>
      <c r="BT318" s="33" t="str">
        <f t="shared" si="413"/>
        <v/>
      </c>
      <c r="BU318" s="33"/>
      <c r="BV318" s="33" t="str">
        <f t="shared" si="414"/>
        <v/>
      </c>
      <c r="BW318" s="33"/>
      <c r="BX318" s="33" t="str">
        <f t="shared" si="415"/>
        <v/>
      </c>
      <c r="BY318" s="33"/>
      <c r="BZ318" s="33" t="str">
        <f t="shared" si="416"/>
        <v/>
      </c>
      <c r="CA318" s="33"/>
      <c r="CB318" s="34" t="str">
        <f t="shared" si="417"/>
        <v/>
      </c>
      <c r="CC318" s="38">
        <f t="shared" si="418"/>
        <v>0</v>
      </c>
    </row>
    <row r="319" spans="2:81" x14ac:dyDescent="0.2">
      <c r="B319" s="32">
        <f t="shared" si="419"/>
        <v>87</v>
      </c>
      <c r="C319" s="33"/>
      <c r="D319" s="33" t="str">
        <f t="shared" si="379"/>
        <v/>
      </c>
      <c r="E319" s="33"/>
      <c r="F319" s="33" t="str">
        <f t="shared" si="380"/>
        <v/>
      </c>
      <c r="G319" s="33"/>
      <c r="H319" s="33" t="str">
        <f t="shared" si="381"/>
        <v/>
      </c>
      <c r="I319" s="33"/>
      <c r="J319" s="33" t="str">
        <f t="shared" si="382"/>
        <v/>
      </c>
      <c r="K319" s="33"/>
      <c r="L319" s="33" t="str">
        <f t="shared" si="383"/>
        <v/>
      </c>
      <c r="M319" s="33"/>
      <c r="N319" s="33" t="str">
        <f t="shared" si="384"/>
        <v/>
      </c>
      <c r="O319" s="33"/>
      <c r="P319" s="33" t="str">
        <f t="shared" si="385"/>
        <v/>
      </c>
      <c r="Q319" s="33"/>
      <c r="R319" s="33" t="str">
        <f t="shared" si="386"/>
        <v/>
      </c>
      <c r="S319" s="33"/>
      <c r="T319" s="33" t="str">
        <f t="shared" si="387"/>
        <v/>
      </c>
      <c r="U319" s="33"/>
      <c r="V319" s="33" t="str">
        <f t="shared" si="388"/>
        <v/>
      </c>
      <c r="W319" s="33"/>
      <c r="X319" s="33" t="str">
        <f t="shared" si="389"/>
        <v/>
      </c>
      <c r="Y319" s="33"/>
      <c r="Z319" s="33" t="str">
        <f t="shared" si="390"/>
        <v/>
      </c>
      <c r="AA319" s="33"/>
      <c r="AB319" s="33" t="str">
        <f t="shared" si="391"/>
        <v/>
      </c>
      <c r="AC319" s="33"/>
      <c r="AD319" s="33" t="str">
        <f t="shared" si="392"/>
        <v/>
      </c>
      <c r="AE319" s="33"/>
      <c r="AF319" s="33" t="str">
        <f t="shared" si="393"/>
        <v/>
      </c>
      <c r="AG319" s="33"/>
      <c r="AH319" s="33" t="str">
        <f t="shared" si="394"/>
        <v/>
      </c>
      <c r="AI319" s="33"/>
      <c r="AJ319" s="33" t="str">
        <f t="shared" si="395"/>
        <v/>
      </c>
      <c r="AK319" s="33"/>
      <c r="AL319" s="33" t="str">
        <f t="shared" si="396"/>
        <v/>
      </c>
      <c r="AM319" s="33"/>
      <c r="AN319" s="33" t="str">
        <f t="shared" si="397"/>
        <v/>
      </c>
      <c r="AO319" s="33"/>
      <c r="AP319" s="33" t="str">
        <f t="shared" si="398"/>
        <v/>
      </c>
      <c r="AQ319" s="33"/>
      <c r="AR319" s="33" t="str">
        <f t="shared" si="399"/>
        <v/>
      </c>
      <c r="AS319" s="33"/>
      <c r="AT319" s="33" t="str">
        <f t="shared" si="400"/>
        <v/>
      </c>
      <c r="AU319" s="33"/>
      <c r="AV319" s="33" t="str">
        <f t="shared" si="401"/>
        <v/>
      </c>
      <c r="AW319" s="33"/>
      <c r="AX319" s="33" t="str">
        <f t="shared" si="402"/>
        <v/>
      </c>
      <c r="AY319" s="33"/>
      <c r="AZ319" s="33" t="str">
        <f t="shared" si="403"/>
        <v/>
      </c>
      <c r="BA319" s="33"/>
      <c r="BB319" s="33" t="str">
        <f t="shared" si="404"/>
        <v/>
      </c>
      <c r="BC319" s="33"/>
      <c r="BD319" s="33" t="str">
        <f t="shared" si="405"/>
        <v/>
      </c>
      <c r="BE319" s="33"/>
      <c r="BF319" s="33" t="str">
        <f t="shared" si="406"/>
        <v/>
      </c>
      <c r="BG319" s="33"/>
      <c r="BH319" s="33" t="str">
        <f t="shared" si="407"/>
        <v/>
      </c>
      <c r="BI319" s="33"/>
      <c r="BJ319" s="33" t="str">
        <f t="shared" si="408"/>
        <v/>
      </c>
      <c r="BK319" s="33"/>
      <c r="BL319" s="33" t="str">
        <f t="shared" si="409"/>
        <v/>
      </c>
      <c r="BM319" s="33"/>
      <c r="BN319" s="33" t="str">
        <f t="shared" si="410"/>
        <v/>
      </c>
      <c r="BO319" s="33"/>
      <c r="BP319" s="33" t="str">
        <f t="shared" si="411"/>
        <v/>
      </c>
      <c r="BQ319" s="33"/>
      <c r="BR319" s="33" t="str">
        <f t="shared" si="412"/>
        <v/>
      </c>
      <c r="BS319" s="33"/>
      <c r="BT319" s="33" t="str">
        <f t="shared" si="413"/>
        <v/>
      </c>
      <c r="BU319" s="33"/>
      <c r="BV319" s="33" t="str">
        <f t="shared" si="414"/>
        <v/>
      </c>
      <c r="BW319" s="33"/>
      <c r="BX319" s="33" t="str">
        <f t="shared" si="415"/>
        <v/>
      </c>
      <c r="BY319" s="33"/>
      <c r="BZ319" s="33" t="str">
        <f t="shared" si="416"/>
        <v/>
      </c>
      <c r="CA319" s="33"/>
      <c r="CB319" s="34" t="str">
        <f t="shared" si="417"/>
        <v/>
      </c>
      <c r="CC319" s="38">
        <f t="shared" si="418"/>
        <v>0</v>
      </c>
    </row>
    <row r="320" spans="2:81" x14ac:dyDescent="0.2">
      <c r="B320" s="32">
        <f t="shared" si="419"/>
        <v>88</v>
      </c>
      <c r="C320" s="33"/>
      <c r="D320" s="33" t="str">
        <f t="shared" si="379"/>
        <v/>
      </c>
      <c r="E320" s="33"/>
      <c r="F320" s="33" t="str">
        <f t="shared" si="380"/>
        <v/>
      </c>
      <c r="G320" s="33"/>
      <c r="H320" s="33" t="str">
        <f t="shared" si="381"/>
        <v/>
      </c>
      <c r="I320" s="33"/>
      <c r="J320" s="33" t="str">
        <f t="shared" si="382"/>
        <v/>
      </c>
      <c r="K320" s="33"/>
      <c r="L320" s="33" t="str">
        <f t="shared" si="383"/>
        <v/>
      </c>
      <c r="M320" s="33"/>
      <c r="N320" s="33" t="str">
        <f t="shared" si="384"/>
        <v/>
      </c>
      <c r="O320" s="33"/>
      <c r="P320" s="33" t="str">
        <f t="shared" si="385"/>
        <v/>
      </c>
      <c r="Q320" s="33"/>
      <c r="R320" s="33" t="str">
        <f t="shared" si="386"/>
        <v/>
      </c>
      <c r="S320" s="33"/>
      <c r="T320" s="33" t="str">
        <f t="shared" si="387"/>
        <v/>
      </c>
      <c r="U320" s="33"/>
      <c r="V320" s="33" t="str">
        <f t="shared" si="388"/>
        <v/>
      </c>
      <c r="W320" s="33"/>
      <c r="X320" s="33" t="str">
        <f t="shared" si="389"/>
        <v/>
      </c>
      <c r="Y320" s="33"/>
      <c r="Z320" s="33" t="str">
        <f t="shared" si="390"/>
        <v/>
      </c>
      <c r="AA320" s="33"/>
      <c r="AB320" s="33" t="str">
        <f t="shared" si="391"/>
        <v/>
      </c>
      <c r="AC320" s="33"/>
      <c r="AD320" s="33" t="str">
        <f t="shared" si="392"/>
        <v/>
      </c>
      <c r="AE320" s="33"/>
      <c r="AF320" s="33" t="str">
        <f t="shared" si="393"/>
        <v/>
      </c>
      <c r="AG320" s="33"/>
      <c r="AH320" s="33" t="str">
        <f t="shared" si="394"/>
        <v/>
      </c>
      <c r="AI320" s="33"/>
      <c r="AJ320" s="33" t="str">
        <f t="shared" si="395"/>
        <v/>
      </c>
      <c r="AK320" s="33"/>
      <c r="AL320" s="33" t="str">
        <f t="shared" si="396"/>
        <v/>
      </c>
      <c r="AM320" s="33"/>
      <c r="AN320" s="33" t="str">
        <f t="shared" si="397"/>
        <v/>
      </c>
      <c r="AO320" s="33"/>
      <c r="AP320" s="33" t="str">
        <f t="shared" si="398"/>
        <v/>
      </c>
      <c r="AQ320" s="33"/>
      <c r="AR320" s="33" t="str">
        <f t="shared" si="399"/>
        <v/>
      </c>
      <c r="AS320" s="33"/>
      <c r="AT320" s="33" t="str">
        <f t="shared" si="400"/>
        <v/>
      </c>
      <c r="AU320" s="33"/>
      <c r="AV320" s="33" t="str">
        <f t="shared" si="401"/>
        <v/>
      </c>
      <c r="AW320" s="33"/>
      <c r="AX320" s="33" t="str">
        <f t="shared" si="402"/>
        <v/>
      </c>
      <c r="AY320" s="33"/>
      <c r="AZ320" s="33" t="str">
        <f t="shared" si="403"/>
        <v/>
      </c>
      <c r="BA320" s="33"/>
      <c r="BB320" s="33" t="str">
        <f t="shared" si="404"/>
        <v/>
      </c>
      <c r="BC320" s="33"/>
      <c r="BD320" s="33" t="str">
        <f t="shared" si="405"/>
        <v/>
      </c>
      <c r="BE320" s="33"/>
      <c r="BF320" s="33" t="str">
        <f t="shared" si="406"/>
        <v/>
      </c>
      <c r="BG320" s="33"/>
      <c r="BH320" s="33" t="str">
        <f t="shared" si="407"/>
        <v/>
      </c>
      <c r="BI320" s="33"/>
      <c r="BJ320" s="33" t="str">
        <f t="shared" si="408"/>
        <v/>
      </c>
      <c r="BK320" s="33"/>
      <c r="BL320" s="33" t="str">
        <f t="shared" si="409"/>
        <v/>
      </c>
      <c r="BM320" s="33"/>
      <c r="BN320" s="33" t="str">
        <f t="shared" si="410"/>
        <v/>
      </c>
      <c r="BO320" s="33"/>
      <c r="BP320" s="33" t="str">
        <f t="shared" si="411"/>
        <v/>
      </c>
      <c r="BQ320" s="33"/>
      <c r="BR320" s="33" t="str">
        <f t="shared" si="412"/>
        <v/>
      </c>
      <c r="BS320" s="33"/>
      <c r="BT320" s="33" t="str">
        <f t="shared" si="413"/>
        <v/>
      </c>
      <c r="BU320" s="33"/>
      <c r="BV320" s="33" t="str">
        <f t="shared" si="414"/>
        <v/>
      </c>
      <c r="BW320" s="33"/>
      <c r="BX320" s="33" t="str">
        <f t="shared" si="415"/>
        <v/>
      </c>
      <c r="BY320" s="33"/>
      <c r="BZ320" s="33" t="str">
        <f t="shared" si="416"/>
        <v/>
      </c>
      <c r="CA320" s="33"/>
      <c r="CB320" s="34" t="str">
        <f t="shared" si="417"/>
        <v/>
      </c>
      <c r="CC320" s="38">
        <f t="shared" si="418"/>
        <v>0</v>
      </c>
    </row>
    <row r="321" spans="2:81" x14ac:dyDescent="0.2">
      <c r="B321" s="32">
        <f t="shared" si="419"/>
        <v>89</v>
      </c>
      <c r="C321" s="33"/>
      <c r="D321" s="33" t="str">
        <f t="shared" si="379"/>
        <v/>
      </c>
      <c r="E321" s="33"/>
      <c r="F321" s="33" t="str">
        <f t="shared" si="380"/>
        <v/>
      </c>
      <c r="G321" s="33"/>
      <c r="H321" s="33" t="str">
        <f t="shared" si="381"/>
        <v/>
      </c>
      <c r="I321" s="33"/>
      <c r="J321" s="33" t="str">
        <f t="shared" si="382"/>
        <v/>
      </c>
      <c r="K321" s="33"/>
      <c r="L321" s="33" t="str">
        <f t="shared" si="383"/>
        <v/>
      </c>
      <c r="M321" s="33"/>
      <c r="N321" s="33" t="str">
        <f t="shared" si="384"/>
        <v/>
      </c>
      <c r="O321" s="33"/>
      <c r="P321" s="33" t="str">
        <f t="shared" si="385"/>
        <v/>
      </c>
      <c r="Q321" s="33"/>
      <c r="R321" s="33" t="str">
        <f t="shared" si="386"/>
        <v/>
      </c>
      <c r="S321" s="33"/>
      <c r="T321" s="33" t="str">
        <f t="shared" si="387"/>
        <v/>
      </c>
      <c r="U321" s="33"/>
      <c r="V321" s="33" t="str">
        <f t="shared" si="388"/>
        <v/>
      </c>
      <c r="W321" s="33"/>
      <c r="X321" s="33" t="str">
        <f t="shared" si="389"/>
        <v/>
      </c>
      <c r="Y321" s="33"/>
      <c r="Z321" s="33" t="str">
        <f t="shared" si="390"/>
        <v/>
      </c>
      <c r="AA321" s="33"/>
      <c r="AB321" s="33" t="str">
        <f t="shared" si="391"/>
        <v/>
      </c>
      <c r="AC321" s="33"/>
      <c r="AD321" s="33" t="str">
        <f t="shared" si="392"/>
        <v/>
      </c>
      <c r="AE321" s="33"/>
      <c r="AF321" s="33" t="str">
        <f t="shared" si="393"/>
        <v/>
      </c>
      <c r="AG321" s="33"/>
      <c r="AH321" s="33" t="str">
        <f t="shared" si="394"/>
        <v/>
      </c>
      <c r="AI321" s="33"/>
      <c r="AJ321" s="33" t="str">
        <f t="shared" si="395"/>
        <v/>
      </c>
      <c r="AK321" s="33"/>
      <c r="AL321" s="33" t="str">
        <f t="shared" si="396"/>
        <v/>
      </c>
      <c r="AM321" s="33"/>
      <c r="AN321" s="33" t="str">
        <f t="shared" si="397"/>
        <v/>
      </c>
      <c r="AO321" s="33"/>
      <c r="AP321" s="33" t="str">
        <f t="shared" si="398"/>
        <v/>
      </c>
      <c r="AQ321" s="33"/>
      <c r="AR321" s="33" t="str">
        <f t="shared" si="399"/>
        <v/>
      </c>
      <c r="AS321" s="33"/>
      <c r="AT321" s="33" t="str">
        <f t="shared" si="400"/>
        <v/>
      </c>
      <c r="AU321" s="33"/>
      <c r="AV321" s="33" t="str">
        <f t="shared" si="401"/>
        <v/>
      </c>
      <c r="AW321" s="33"/>
      <c r="AX321" s="33" t="str">
        <f t="shared" si="402"/>
        <v/>
      </c>
      <c r="AY321" s="33"/>
      <c r="AZ321" s="33" t="str">
        <f t="shared" si="403"/>
        <v/>
      </c>
      <c r="BA321" s="33"/>
      <c r="BB321" s="33" t="str">
        <f t="shared" si="404"/>
        <v/>
      </c>
      <c r="BC321" s="33"/>
      <c r="BD321" s="33" t="str">
        <f t="shared" si="405"/>
        <v/>
      </c>
      <c r="BE321" s="33"/>
      <c r="BF321" s="33" t="str">
        <f t="shared" si="406"/>
        <v/>
      </c>
      <c r="BG321" s="33"/>
      <c r="BH321" s="33" t="str">
        <f t="shared" si="407"/>
        <v/>
      </c>
      <c r="BI321" s="33"/>
      <c r="BJ321" s="33" t="str">
        <f t="shared" si="408"/>
        <v/>
      </c>
      <c r="BK321" s="33"/>
      <c r="BL321" s="33" t="str">
        <f t="shared" si="409"/>
        <v/>
      </c>
      <c r="BM321" s="33"/>
      <c r="BN321" s="33" t="str">
        <f t="shared" si="410"/>
        <v/>
      </c>
      <c r="BO321" s="33"/>
      <c r="BP321" s="33" t="str">
        <f t="shared" si="411"/>
        <v/>
      </c>
      <c r="BQ321" s="33"/>
      <c r="BR321" s="33" t="str">
        <f t="shared" si="412"/>
        <v/>
      </c>
      <c r="BS321" s="33"/>
      <c r="BT321" s="33" t="str">
        <f t="shared" si="413"/>
        <v/>
      </c>
      <c r="BU321" s="33"/>
      <c r="BV321" s="33" t="str">
        <f t="shared" si="414"/>
        <v/>
      </c>
      <c r="BW321" s="33"/>
      <c r="BX321" s="33" t="str">
        <f t="shared" si="415"/>
        <v/>
      </c>
      <c r="BY321" s="33"/>
      <c r="BZ321" s="33" t="str">
        <f t="shared" si="416"/>
        <v/>
      </c>
      <c r="CA321" s="33"/>
      <c r="CB321" s="34" t="str">
        <f t="shared" si="417"/>
        <v/>
      </c>
      <c r="CC321" s="38">
        <f t="shared" si="418"/>
        <v>0</v>
      </c>
    </row>
    <row r="322" spans="2:81" x14ac:dyDescent="0.2">
      <c r="B322" s="32">
        <f t="shared" si="419"/>
        <v>90</v>
      </c>
      <c r="C322" s="33"/>
      <c r="D322" s="33" t="str">
        <f t="shared" si="379"/>
        <v/>
      </c>
      <c r="E322" s="33"/>
      <c r="F322" s="33" t="str">
        <f t="shared" si="380"/>
        <v/>
      </c>
      <c r="G322" s="33"/>
      <c r="H322" s="33" t="str">
        <f t="shared" si="381"/>
        <v/>
      </c>
      <c r="I322" s="33"/>
      <c r="J322" s="33" t="str">
        <f t="shared" si="382"/>
        <v/>
      </c>
      <c r="K322" s="33"/>
      <c r="L322" s="33" t="str">
        <f t="shared" si="383"/>
        <v/>
      </c>
      <c r="M322" s="33"/>
      <c r="N322" s="33" t="str">
        <f t="shared" si="384"/>
        <v/>
      </c>
      <c r="O322" s="33"/>
      <c r="P322" s="33" t="str">
        <f t="shared" si="385"/>
        <v/>
      </c>
      <c r="Q322" s="33"/>
      <c r="R322" s="33" t="str">
        <f t="shared" si="386"/>
        <v/>
      </c>
      <c r="S322" s="33"/>
      <c r="T322" s="33" t="str">
        <f t="shared" si="387"/>
        <v/>
      </c>
      <c r="U322" s="33"/>
      <c r="V322" s="33" t="str">
        <f t="shared" si="388"/>
        <v/>
      </c>
      <c r="W322" s="33"/>
      <c r="X322" s="33" t="str">
        <f t="shared" si="389"/>
        <v/>
      </c>
      <c r="Y322" s="33"/>
      <c r="Z322" s="33" t="str">
        <f t="shared" si="390"/>
        <v/>
      </c>
      <c r="AA322" s="33"/>
      <c r="AB322" s="33" t="str">
        <f t="shared" si="391"/>
        <v/>
      </c>
      <c r="AC322" s="33"/>
      <c r="AD322" s="33" t="str">
        <f t="shared" si="392"/>
        <v/>
      </c>
      <c r="AE322" s="33"/>
      <c r="AF322" s="33" t="str">
        <f t="shared" si="393"/>
        <v/>
      </c>
      <c r="AG322" s="33"/>
      <c r="AH322" s="33" t="str">
        <f t="shared" si="394"/>
        <v/>
      </c>
      <c r="AI322" s="33"/>
      <c r="AJ322" s="33" t="str">
        <f t="shared" si="395"/>
        <v/>
      </c>
      <c r="AK322" s="33"/>
      <c r="AL322" s="33" t="str">
        <f t="shared" si="396"/>
        <v/>
      </c>
      <c r="AM322" s="33"/>
      <c r="AN322" s="33" t="str">
        <f t="shared" si="397"/>
        <v/>
      </c>
      <c r="AO322" s="33"/>
      <c r="AP322" s="33" t="str">
        <f t="shared" si="398"/>
        <v/>
      </c>
      <c r="AQ322" s="33"/>
      <c r="AR322" s="33" t="str">
        <f t="shared" si="399"/>
        <v/>
      </c>
      <c r="AS322" s="33"/>
      <c r="AT322" s="33" t="str">
        <f t="shared" si="400"/>
        <v/>
      </c>
      <c r="AU322" s="33"/>
      <c r="AV322" s="33" t="str">
        <f t="shared" si="401"/>
        <v/>
      </c>
      <c r="AW322" s="33"/>
      <c r="AX322" s="33" t="str">
        <f t="shared" si="402"/>
        <v/>
      </c>
      <c r="AY322" s="33"/>
      <c r="AZ322" s="33" t="str">
        <f t="shared" si="403"/>
        <v/>
      </c>
      <c r="BA322" s="33"/>
      <c r="BB322" s="33" t="str">
        <f t="shared" si="404"/>
        <v/>
      </c>
      <c r="BC322" s="33"/>
      <c r="BD322" s="33" t="str">
        <f t="shared" si="405"/>
        <v/>
      </c>
      <c r="BE322" s="33"/>
      <c r="BF322" s="33" t="str">
        <f t="shared" si="406"/>
        <v/>
      </c>
      <c r="BG322" s="33"/>
      <c r="BH322" s="33" t="str">
        <f t="shared" si="407"/>
        <v/>
      </c>
      <c r="BI322" s="33"/>
      <c r="BJ322" s="33" t="str">
        <f t="shared" si="408"/>
        <v/>
      </c>
      <c r="BK322" s="33"/>
      <c r="BL322" s="33" t="str">
        <f t="shared" si="409"/>
        <v/>
      </c>
      <c r="BM322" s="33"/>
      <c r="BN322" s="33" t="str">
        <f t="shared" si="410"/>
        <v/>
      </c>
      <c r="BO322" s="33"/>
      <c r="BP322" s="33" t="str">
        <f t="shared" si="411"/>
        <v/>
      </c>
      <c r="BQ322" s="33"/>
      <c r="BR322" s="33" t="str">
        <f t="shared" si="412"/>
        <v/>
      </c>
      <c r="BS322" s="33"/>
      <c r="BT322" s="33" t="str">
        <f t="shared" si="413"/>
        <v/>
      </c>
      <c r="BU322" s="33"/>
      <c r="BV322" s="33" t="str">
        <f t="shared" si="414"/>
        <v/>
      </c>
      <c r="BW322" s="33"/>
      <c r="BX322" s="33" t="str">
        <f t="shared" si="415"/>
        <v/>
      </c>
      <c r="BY322" s="33"/>
      <c r="BZ322" s="33" t="str">
        <f t="shared" si="416"/>
        <v/>
      </c>
      <c r="CA322" s="33"/>
      <c r="CB322" s="34" t="str">
        <f t="shared" si="417"/>
        <v/>
      </c>
      <c r="CC322" s="38">
        <f t="shared" si="418"/>
        <v>0</v>
      </c>
    </row>
    <row r="323" spans="2:81" x14ac:dyDescent="0.2">
      <c r="B323" s="32">
        <f t="shared" si="419"/>
        <v>91</v>
      </c>
      <c r="C323" s="33"/>
      <c r="D323" s="33" t="str">
        <f t="shared" si="379"/>
        <v/>
      </c>
      <c r="E323" s="33"/>
      <c r="F323" s="33" t="str">
        <f t="shared" si="380"/>
        <v/>
      </c>
      <c r="G323" s="33"/>
      <c r="H323" s="33" t="str">
        <f t="shared" si="381"/>
        <v/>
      </c>
      <c r="I323" s="33"/>
      <c r="J323" s="33" t="str">
        <f t="shared" si="382"/>
        <v/>
      </c>
      <c r="K323" s="33"/>
      <c r="L323" s="33" t="str">
        <f t="shared" si="383"/>
        <v/>
      </c>
      <c r="M323" s="33"/>
      <c r="N323" s="33" t="str">
        <f t="shared" si="384"/>
        <v/>
      </c>
      <c r="O323" s="33"/>
      <c r="P323" s="33" t="str">
        <f t="shared" si="385"/>
        <v/>
      </c>
      <c r="Q323" s="33"/>
      <c r="R323" s="33" t="str">
        <f t="shared" si="386"/>
        <v/>
      </c>
      <c r="S323" s="33"/>
      <c r="T323" s="33" t="str">
        <f t="shared" si="387"/>
        <v/>
      </c>
      <c r="U323" s="33"/>
      <c r="V323" s="33" t="str">
        <f t="shared" si="388"/>
        <v/>
      </c>
      <c r="W323" s="33"/>
      <c r="X323" s="33" t="str">
        <f t="shared" si="389"/>
        <v/>
      </c>
      <c r="Y323" s="33"/>
      <c r="Z323" s="33" t="str">
        <f t="shared" si="390"/>
        <v/>
      </c>
      <c r="AA323" s="33"/>
      <c r="AB323" s="33" t="str">
        <f t="shared" si="391"/>
        <v/>
      </c>
      <c r="AC323" s="33"/>
      <c r="AD323" s="33" t="str">
        <f t="shared" si="392"/>
        <v/>
      </c>
      <c r="AE323" s="33"/>
      <c r="AF323" s="33" t="str">
        <f t="shared" si="393"/>
        <v/>
      </c>
      <c r="AG323" s="33"/>
      <c r="AH323" s="33" t="str">
        <f t="shared" si="394"/>
        <v/>
      </c>
      <c r="AI323" s="33"/>
      <c r="AJ323" s="33" t="str">
        <f t="shared" si="395"/>
        <v/>
      </c>
      <c r="AK323" s="33"/>
      <c r="AL323" s="33" t="str">
        <f t="shared" si="396"/>
        <v/>
      </c>
      <c r="AM323" s="33"/>
      <c r="AN323" s="33" t="str">
        <f t="shared" si="397"/>
        <v/>
      </c>
      <c r="AO323" s="33"/>
      <c r="AP323" s="33" t="str">
        <f t="shared" si="398"/>
        <v/>
      </c>
      <c r="AQ323" s="33"/>
      <c r="AR323" s="33" t="str">
        <f t="shared" si="399"/>
        <v/>
      </c>
      <c r="AS323" s="33"/>
      <c r="AT323" s="33" t="str">
        <f t="shared" si="400"/>
        <v/>
      </c>
      <c r="AU323" s="33"/>
      <c r="AV323" s="33" t="str">
        <f t="shared" si="401"/>
        <v/>
      </c>
      <c r="AW323" s="33"/>
      <c r="AX323" s="33" t="str">
        <f t="shared" si="402"/>
        <v/>
      </c>
      <c r="AY323" s="33"/>
      <c r="AZ323" s="33" t="str">
        <f t="shared" si="403"/>
        <v/>
      </c>
      <c r="BA323" s="33"/>
      <c r="BB323" s="33" t="str">
        <f t="shared" si="404"/>
        <v/>
      </c>
      <c r="BC323" s="33"/>
      <c r="BD323" s="33" t="str">
        <f t="shared" si="405"/>
        <v/>
      </c>
      <c r="BE323" s="33"/>
      <c r="BF323" s="33" t="str">
        <f t="shared" si="406"/>
        <v/>
      </c>
      <c r="BG323" s="33"/>
      <c r="BH323" s="33" t="str">
        <f t="shared" si="407"/>
        <v/>
      </c>
      <c r="BI323" s="33"/>
      <c r="BJ323" s="33" t="str">
        <f t="shared" si="408"/>
        <v/>
      </c>
      <c r="BK323" s="33"/>
      <c r="BL323" s="33" t="str">
        <f t="shared" si="409"/>
        <v/>
      </c>
      <c r="BM323" s="33"/>
      <c r="BN323" s="33" t="str">
        <f t="shared" si="410"/>
        <v/>
      </c>
      <c r="BO323" s="33"/>
      <c r="BP323" s="33" t="str">
        <f t="shared" si="411"/>
        <v/>
      </c>
      <c r="BQ323" s="33"/>
      <c r="BR323" s="33" t="str">
        <f t="shared" si="412"/>
        <v/>
      </c>
      <c r="BS323" s="33"/>
      <c r="BT323" s="33" t="str">
        <f t="shared" si="413"/>
        <v/>
      </c>
      <c r="BU323" s="33"/>
      <c r="BV323" s="33" t="str">
        <f t="shared" si="414"/>
        <v/>
      </c>
      <c r="BW323" s="33"/>
      <c r="BX323" s="33" t="str">
        <f t="shared" si="415"/>
        <v/>
      </c>
      <c r="BY323" s="33"/>
      <c r="BZ323" s="33" t="str">
        <f t="shared" si="416"/>
        <v/>
      </c>
      <c r="CA323" s="33"/>
      <c r="CB323" s="34" t="str">
        <f t="shared" si="417"/>
        <v/>
      </c>
      <c r="CC323" s="38">
        <f t="shared" si="418"/>
        <v>0</v>
      </c>
    </row>
    <row r="324" spans="2:81" x14ac:dyDescent="0.2">
      <c r="B324" s="32">
        <f t="shared" si="419"/>
        <v>92</v>
      </c>
      <c r="C324" s="33"/>
      <c r="D324" s="33" t="str">
        <f t="shared" si="379"/>
        <v/>
      </c>
      <c r="E324" s="33"/>
      <c r="F324" s="33" t="str">
        <f t="shared" si="380"/>
        <v/>
      </c>
      <c r="G324" s="33"/>
      <c r="H324" s="33" t="str">
        <f t="shared" si="381"/>
        <v/>
      </c>
      <c r="I324" s="33"/>
      <c r="J324" s="33" t="str">
        <f t="shared" si="382"/>
        <v/>
      </c>
      <c r="K324" s="33"/>
      <c r="L324" s="33" t="str">
        <f t="shared" si="383"/>
        <v/>
      </c>
      <c r="M324" s="33"/>
      <c r="N324" s="33" t="str">
        <f t="shared" si="384"/>
        <v/>
      </c>
      <c r="O324" s="33"/>
      <c r="P324" s="33" t="str">
        <f t="shared" si="385"/>
        <v/>
      </c>
      <c r="Q324" s="33"/>
      <c r="R324" s="33" t="str">
        <f t="shared" si="386"/>
        <v/>
      </c>
      <c r="S324" s="33"/>
      <c r="T324" s="33" t="str">
        <f t="shared" si="387"/>
        <v/>
      </c>
      <c r="U324" s="33"/>
      <c r="V324" s="33" t="str">
        <f t="shared" si="388"/>
        <v/>
      </c>
      <c r="W324" s="33"/>
      <c r="X324" s="33" t="str">
        <f t="shared" si="389"/>
        <v/>
      </c>
      <c r="Y324" s="33"/>
      <c r="Z324" s="33" t="str">
        <f t="shared" si="390"/>
        <v/>
      </c>
      <c r="AA324" s="33"/>
      <c r="AB324" s="33" t="str">
        <f t="shared" si="391"/>
        <v/>
      </c>
      <c r="AC324" s="33"/>
      <c r="AD324" s="33" t="str">
        <f t="shared" si="392"/>
        <v/>
      </c>
      <c r="AE324" s="33"/>
      <c r="AF324" s="33" t="str">
        <f t="shared" si="393"/>
        <v/>
      </c>
      <c r="AG324" s="33"/>
      <c r="AH324" s="33" t="str">
        <f t="shared" si="394"/>
        <v/>
      </c>
      <c r="AI324" s="33"/>
      <c r="AJ324" s="33" t="str">
        <f t="shared" si="395"/>
        <v/>
      </c>
      <c r="AK324" s="33"/>
      <c r="AL324" s="33" t="str">
        <f t="shared" si="396"/>
        <v/>
      </c>
      <c r="AM324" s="33"/>
      <c r="AN324" s="33" t="str">
        <f t="shared" si="397"/>
        <v/>
      </c>
      <c r="AO324" s="33"/>
      <c r="AP324" s="33" t="str">
        <f t="shared" si="398"/>
        <v/>
      </c>
      <c r="AQ324" s="33"/>
      <c r="AR324" s="33" t="str">
        <f t="shared" si="399"/>
        <v/>
      </c>
      <c r="AS324" s="33"/>
      <c r="AT324" s="33" t="str">
        <f t="shared" si="400"/>
        <v/>
      </c>
      <c r="AU324" s="33"/>
      <c r="AV324" s="33" t="str">
        <f t="shared" si="401"/>
        <v/>
      </c>
      <c r="AW324" s="33"/>
      <c r="AX324" s="33" t="str">
        <f t="shared" si="402"/>
        <v/>
      </c>
      <c r="AY324" s="33"/>
      <c r="AZ324" s="33" t="str">
        <f t="shared" si="403"/>
        <v/>
      </c>
      <c r="BA324" s="33"/>
      <c r="BB324" s="33" t="str">
        <f t="shared" si="404"/>
        <v/>
      </c>
      <c r="BC324" s="33"/>
      <c r="BD324" s="33" t="str">
        <f t="shared" si="405"/>
        <v/>
      </c>
      <c r="BE324" s="33"/>
      <c r="BF324" s="33" t="str">
        <f t="shared" si="406"/>
        <v/>
      </c>
      <c r="BG324" s="33"/>
      <c r="BH324" s="33" t="str">
        <f t="shared" si="407"/>
        <v/>
      </c>
      <c r="BI324" s="33"/>
      <c r="BJ324" s="33" t="str">
        <f t="shared" si="408"/>
        <v/>
      </c>
      <c r="BK324" s="33"/>
      <c r="BL324" s="33" t="str">
        <f t="shared" si="409"/>
        <v/>
      </c>
      <c r="BM324" s="33"/>
      <c r="BN324" s="33" t="str">
        <f t="shared" si="410"/>
        <v/>
      </c>
      <c r="BO324" s="33"/>
      <c r="BP324" s="33" t="str">
        <f t="shared" si="411"/>
        <v/>
      </c>
      <c r="BQ324" s="33"/>
      <c r="BR324" s="33" t="str">
        <f t="shared" si="412"/>
        <v/>
      </c>
      <c r="BS324" s="33"/>
      <c r="BT324" s="33" t="str">
        <f t="shared" si="413"/>
        <v/>
      </c>
      <c r="BU324" s="33"/>
      <c r="BV324" s="33" t="str">
        <f t="shared" si="414"/>
        <v/>
      </c>
      <c r="BW324" s="33"/>
      <c r="BX324" s="33" t="str">
        <f t="shared" si="415"/>
        <v/>
      </c>
      <c r="BY324" s="33"/>
      <c r="BZ324" s="33" t="str">
        <f t="shared" si="416"/>
        <v/>
      </c>
      <c r="CA324" s="33"/>
      <c r="CB324" s="34" t="str">
        <f t="shared" si="417"/>
        <v/>
      </c>
      <c r="CC324" s="38">
        <f t="shared" si="418"/>
        <v>0</v>
      </c>
    </row>
    <row r="325" spans="2:81" x14ac:dyDescent="0.2">
      <c r="B325" s="32">
        <f t="shared" si="419"/>
        <v>93</v>
      </c>
      <c r="C325" s="33"/>
      <c r="D325" s="33" t="str">
        <f t="shared" si="379"/>
        <v/>
      </c>
      <c r="E325" s="33"/>
      <c r="F325" s="33" t="str">
        <f t="shared" si="380"/>
        <v/>
      </c>
      <c r="G325" s="33"/>
      <c r="H325" s="33" t="str">
        <f t="shared" si="381"/>
        <v/>
      </c>
      <c r="I325" s="33"/>
      <c r="J325" s="33" t="str">
        <f t="shared" si="382"/>
        <v/>
      </c>
      <c r="K325" s="33"/>
      <c r="L325" s="33" t="str">
        <f t="shared" si="383"/>
        <v/>
      </c>
      <c r="M325" s="33"/>
      <c r="N325" s="33" t="str">
        <f t="shared" si="384"/>
        <v/>
      </c>
      <c r="O325" s="33"/>
      <c r="P325" s="33" t="str">
        <f t="shared" si="385"/>
        <v/>
      </c>
      <c r="Q325" s="33"/>
      <c r="R325" s="33" t="str">
        <f t="shared" si="386"/>
        <v/>
      </c>
      <c r="S325" s="33"/>
      <c r="T325" s="33" t="str">
        <f t="shared" si="387"/>
        <v/>
      </c>
      <c r="U325" s="33"/>
      <c r="V325" s="33" t="str">
        <f t="shared" si="388"/>
        <v/>
      </c>
      <c r="W325" s="33"/>
      <c r="X325" s="33" t="str">
        <f t="shared" si="389"/>
        <v/>
      </c>
      <c r="Y325" s="33"/>
      <c r="Z325" s="33" t="str">
        <f t="shared" si="390"/>
        <v/>
      </c>
      <c r="AA325" s="33"/>
      <c r="AB325" s="33" t="str">
        <f t="shared" si="391"/>
        <v/>
      </c>
      <c r="AC325" s="33"/>
      <c r="AD325" s="33" t="str">
        <f t="shared" si="392"/>
        <v/>
      </c>
      <c r="AE325" s="33"/>
      <c r="AF325" s="33" t="str">
        <f t="shared" si="393"/>
        <v/>
      </c>
      <c r="AG325" s="33"/>
      <c r="AH325" s="33" t="str">
        <f t="shared" si="394"/>
        <v/>
      </c>
      <c r="AI325" s="33"/>
      <c r="AJ325" s="33" t="str">
        <f t="shared" si="395"/>
        <v/>
      </c>
      <c r="AK325" s="33"/>
      <c r="AL325" s="33" t="str">
        <f t="shared" si="396"/>
        <v/>
      </c>
      <c r="AM325" s="33"/>
      <c r="AN325" s="33" t="str">
        <f t="shared" si="397"/>
        <v/>
      </c>
      <c r="AO325" s="33"/>
      <c r="AP325" s="33" t="str">
        <f t="shared" si="398"/>
        <v/>
      </c>
      <c r="AQ325" s="33"/>
      <c r="AR325" s="33" t="str">
        <f t="shared" si="399"/>
        <v/>
      </c>
      <c r="AS325" s="33"/>
      <c r="AT325" s="33" t="str">
        <f t="shared" si="400"/>
        <v/>
      </c>
      <c r="AU325" s="33"/>
      <c r="AV325" s="33" t="str">
        <f t="shared" si="401"/>
        <v/>
      </c>
      <c r="AW325" s="33"/>
      <c r="AX325" s="33" t="str">
        <f t="shared" si="402"/>
        <v/>
      </c>
      <c r="AY325" s="33"/>
      <c r="AZ325" s="33" t="str">
        <f t="shared" si="403"/>
        <v/>
      </c>
      <c r="BA325" s="33"/>
      <c r="BB325" s="33" t="str">
        <f t="shared" si="404"/>
        <v/>
      </c>
      <c r="BC325" s="33"/>
      <c r="BD325" s="33" t="str">
        <f t="shared" si="405"/>
        <v/>
      </c>
      <c r="BE325" s="33"/>
      <c r="BF325" s="33" t="str">
        <f t="shared" si="406"/>
        <v/>
      </c>
      <c r="BG325" s="33"/>
      <c r="BH325" s="33" t="str">
        <f t="shared" si="407"/>
        <v/>
      </c>
      <c r="BI325" s="33"/>
      <c r="BJ325" s="33" t="str">
        <f t="shared" si="408"/>
        <v/>
      </c>
      <c r="BK325" s="33"/>
      <c r="BL325" s="33" t="str">
        <f t="shared" si="409"/>
        <v/>
      </c>
      <c r="BM325" s="33"/>
      <c r="BN325" s="33" t="str">
        <f t="shared" si="410"/>
        <v/>
      </c>
      <c r="BO325" s="33"/>
      <c r="BP325" s="33" t="str">
        <f t="shared" si="411"/>
        <v/>
      </c>
      <c r="BQ325" s="33"/>
      <c r="BR325" s="33" t="str">
        <f t="shared" si="412"/>
        <v/>
      </c>
      <c r="BS325" s="33"/>
      <c r="BT325" s="33" t="str">
        <f t="shared" si="413"/>
        <v/>
      </c>
      <c r="BU325" s="33"/>
      <c r="BV325" s="33" t="str">
        <f t="shared" si="414"/>
        <v/>
      </c>
      <c r="BW325" s="33"/>
      <c r="BX325" s="33" t="str">
        <f t="shared" si="415"/>
        <v/>
      </c>
      <c r="BY325" s="33"/>
      <c r="BZ325" s="33" t="str">
        <f t="shared" si="416"/>
        <v/>
      </c>
      <c r="CA325" s="33"/>
      <c r="CB325" s="34" t="str">
        <f t="shared" si="417"/>
        <v/>
      </c>
      <c r="CC325" s="38">
        <f t="shared" si="418"/>
        <v>0</v>
      </c>
    </row>
    <row r="326" spans="2:81" x14ac:dyDescent="0.2">
      <c r="B326" s="32">
        <f t="shared" si="419"/>
        <v>94</v>
      </c>
      <c r="C326" s="33"/>
      <c r="D326" s="33" t="str">
        <f t="shared" si="379"/>
        <v/>
      </c>
      <c r="E326" s="33"/>
      <c r="F326" s="33" t="str">
        <f t="shared" si="380"/>
        <v/>
      </c>
      <c r="G326" s="33"/>
      <c r="H326" s="33" t="str">
        <f t="shared" si="381"/>
        <v/>
      </c>
      <c r="I326" s="33"/>
      <c r="J326" s="33" t="str">
        <f t="shared" si="382"/>
        <v/>
      </c>
      <c r="K326" s="33"/>
      <c r="L326" s="33" t="str">
        <f t="shared" si="383"/>
        <v/>
      </c>
      <c r="M326" s="33"/>
      <c r="N326" s="33" t="str">
        <f t="shared" si="384"/>
        <v/>
      </c>
      <c r="O326" s="33"/>
      <c r="P326" s="33" t="str">
        <f t="shared" si="385"/>
        <v/>
      </c>
      <c r="Q326" s="33"/>
      <c r="R326" s="33" t="str">
        <f t="shared" si="386"/>
        <v/>
      </c>
      <c r="S326" s="33"/>
      <c r="T326" s="33" t="str">
        <f t="shared" si="387"/>
        <v/>
      </c>
      <c r="U326" s="33"/>
      <c r="V326" s="33" t="str">
        <f t="shared" si="388"/>
        <v/>
      </c>
      <c r="W326" s="33"/>
      <c r="X326" s="33" t="str">
        <f t="shared" si="389"/>
        <v/>
      </c>
      <c r="Y326" s="33"/>
      <c r="Z326" s="33" t="str">
        <f t="shared" si="390"/>
        <v/>
      </c>
      <c r="AA326" s="33"/>
      <c r="AB326" s="33" t="str">
        <f t="shared" si="391"/>
        <v/>
      </c>
      <c r="AC326" s="33"/>
      <c r="AD326" s="33" t="str">
        <f t="shared" si="392"/>
        <v/>
      </c>
      <c r="AE326" s="33"/>
      <c r="AF326" s="33" t="str">
        <f t="shared" si="393"/>
        <v/>
      </c>
      <c r="AG326" s="33"/>
      <c r="AH326" s="33" t="str">
        <f t="shared" si="394"/>
        <v/>
      </c>
      <c r="AI326" s="33"/>
      <c r="AJ326" s="33" t="str">
        <f t="shared" si="395"/>
        <v/>
      </c>
      <c r="AK326" s="33"/>
      <c r="AL326" s="33" t="str">
        <f t="shared" si="396"/>
        <v/>
      </c>
      <c r="AM326" s="33"/>
      <c r="AN326" s="33" t="str">
        <f t="shared" si="397"/>
        <v/>
      </c>
      <c r="AO326" s="33"/>
      <c r="AP326" s="33" t="str">
        <f t="shared" si="398"/>
        <v/>
      </c>
      <c r="AQ326" s="33"/>
      <c r="AR326" s="33" t="str">
        <f t="shared" si="399"/>
        <v/>
      </c>
      <c r="AS326" s="33"/>
      <c r="AT326" s="33" t="str">
        <f t="shared" si="400"/>
        <v/>
      </c>
      <c r="AU326" s="33"/>
      <c r="AV326" s="33" t="str">
        <f t="shared" si="401"/>
        <v/>
      </c>
      <c r="AW326" s="33"/>
      <c r="AX326" s="33" t="str">
        <f t="shared" si="402"/>
        <v/>
      </c>
      <c r="AY326" s="33"/>
      <c r="AZ326" s="33" t="str">
        <f t="shared" si="403"/>
        <v/>
      </c>
      <c r="BA326" s="33"/>
      <c r="BB326" s="33" t="str">
        <f t="shared" si="404"/>
        <v/>
      </c>
      <c r="BC326" s="33"/>
      <c r="BD326" s="33" t="str">
        <f t="shared" si="405"/>
        <v/>
      </c>
      <c r="BE326" s="33"/>
      <c r="BF326" s="33" t="str">
        <f t="shared" si="406"/>
        <v/>
      </c>
      <c r="BG326" s="33"/>
      <c r="BH326" s="33" t="str">
        <f t="shared" si="407"/>
        <v/>
      </c>
      <c r="BI326" s="33"/>
      <c r="BJ326" s="33" t="str">
        <f t="shared" si="408"/>
        <v/>
      </c>
      <c r="BK326" s="33"/>
      <c r="BL326" s="33" t="str">
        <f t="shared" si="409"/>
        <v/>
      </c>
      <c r="BM326" s="33"/>
      <c r="BN326" s="33" t="str">
        <f t="shared" si="410"/>
        <v/>
      </c>
      <c r="BO326" s="33"/>
      <c r="BP326" s="33" t="str">
        <f t="shared" si="411"/>
        <v/>
      </c>
      <c r="BQ326" s="33"/>
      <c r="BR326" s="33" t="str">
        <f t="shared" si="412"/>
        <v/>
      </c>
      <c r="BS326" s="33"/>
      <c r="BT326" s="33" t="str">
        <f t="shared" si="413"/>
        <v/>
      </c>
      <c r="BU326" s="33"/>
      <c r="BV326" s="33" t="str">
        <f t="shared" si="414"/>
        <v/>
      </c>
      <c r="BW326" s="33"/>
      <c r="BX326" s="33" t="str">
        <f t="shared" si="415"/>
        <v/>
      </c>
      <c r="BY326" s="33"/>
      <c r="BZ326" s="33" t="str">
        <f t="shared" si="416"/>
        <v/>
      </c>
      <c r="CA326" s="33"/>
      <c r="CB326" s="34" t="str">
        <f t="shared" si="417"/>
        <v/>
      </c>
      <c r="CC326" s="38">
        <f t="shared" si="418"/>
        <v>0</v>
      </c>
    </row>
    <row r="327" spans="2:81" x14ac:dyDescent="0.2">
      <c r="B327" s="32">
        <f t="shared" si="419"/>
        <v>95</v>
      </c>
      <c r="C327" s="33"/>
      <c r="D327" s="33" t="str">
        <f t="shared" si="379"/>
        <v/>
      </c>
      <c r="E327" s="33"/>
      <c r="F327" s="33" t="str">
        <f t="shared" si="380"/>
        <v/>
      </c>
      <c r="G327" s="33"/>
      <c r="H327" s="33" t="str">
        <f t="shared" si="381"/>
        <v/>
      </c>
      <c r="I327" s="33"/>
      <c r="J327" s="33" t="str">
        <f t="shared" si="382"/>
        <v/>
      </c>
      <c r="K327" s="33"/>
      <c r="L327" s="33" t="str">
        <f t="shared" si="383"/>
        <v/>
      </c>
      <c r="M327" s="33"/>
      <c r="N327" s="33" t="str">
        <f t="shared" si="384"/>
        <v/>
      </c>
      <c r="O327" s="33"/>
      <c r="P327" s="33" t="str">
        <f t="shared" si="385"/>
        <v/>
      </c>
      <c r="Q327" s="33"/>
      <c r="R327" s="33" t="str">
        <f t="shared" si="386"/>
        <v/>
      </c>
      <c r="S327" s="33"/>
      <c r="T327" s="33" t="str">
        <f t="shared" si="387"/>
        <v/>
      </c>
      <c r="U327" s="33"/>
      <c r="V327" s="33" t="str">
        <f t="shared" si="388"/>
        <v/>
      </c>
      <c r="W327" s="33"/>
      <c r="X327" s="33" t="str">
        <f t="shared" si="389"/>
        <v/>
      </c>
      <c r="Y327" s="33"/>
      <c r="Z327" s="33" t="str">
        <f t="shared" si="390"/>
        <v/>
      </c>
      <c r="AA327" s="33"/>
      <c r="AB327" s="33" t="str">
        <f t="shared" si="391"/>
        <v/>
      </c>
      <c r="AC327" s="33"/>
      <c r="AD327" s="33" t="str">
        <f t="shared" si="392"/>
        <v/>
      </c>
      <c r="AE327" s="33"/>
      <c r="AF327" s="33" t="str">
        <f t="shared" si="393"/>
        <v/>
      </c>
      <c r="AG327" s="33"/>
      <c r="AH327" s="33" t="str">
        <f t="shared" si="394"/>
        <v/>
      </c>
      <c r="AI327" s="33"/>
      <c r="AJ327" s="33" t="str">
        <f t="shared" si="395"/>
        <v/>
      </c>
      <c r="AK327" s="33"/>
      <c r="AL327" s="33" t="str">
        <f t="shared" si="396"/>
        <v/>
      </c>
      <c r="AM327" s="33"/>
      <c r="AN327" s="33" t="str">
        <f t="shared" si="397"/>
        <v/>
      </c>
      <c r="AO327" s="33"/>
      <c r="AP327" s="33" t="str">
        <f t="shared" si="398"/>
        <v/>
      </c>
      <c r="AQ327" s="33"/>
      <c r="AR327" s="33" t="str">
        <f t="shared" si="399"/>
        <v/>
      </c>
      <c r="AS327" s="33"/>
      <c r="AT327" s="33" t="str">
        <f t="shared" si="400"/>
        <v/>
      </c>
      <c r="AU327" s="33"/>
      <c r="AV327" s="33" t="str">
        <f t="shared" si="401"/>
        <v/>
      </c>
      <c r="AW327" s="33"/>
      <c r="AX327" s="33" t="str">
        <f t="shared" si="402"/>
        <v/>
      </c>
      <c r="AY327" s="33"/>
      <c r="AZ327" s="33" t="str">
        <f t="shared" si="403"/>
        <v/>
      </c>
      <c r="BA327" s="33"/>
      <c r="BB327" s="33" t="str">
        <f t="shared" si="404"/>
        <v/>
      </c>
      <c r="BC327" s="33"/>
      <c r="BD327" s="33" t="str">
        <f t="shared" si="405"/>
        <v/>
      </c>
      <c r="BE327" s="33"/>
      <c r="BF327" s="33" t="str">
        <f t="shared" si="406"/>
        <v/>
      </c>
      <c r="BG327" s="33"/>
      <c r="BH327" s="33" t="str">
        <f t="shared" si="407"/>
        <v/>
      </c>
      <c r="BI327" s="33"/>
      <c r="BJ327" s="33" t="str">
        <f t="shared" si="408"/>
        <v/>
      </c>
      <c r="BK327" s="33"/>
      <c r="BL327" s="33" t="str">
        <f t="shared" si="409"/>
        <v/>
      </c>
      <c r="BM327" s="33"/>
      <c r="BN327" s="33" t="str">
        <f t="shared" si="410"/>
        <v/>
      </c>
      <c r="BO327" s="33"/>
      <c r="BP327" s="33" t="str">
        <f t="shared" si="411"/>
        <v/>
      </c>
      <c r="BQ327" s="33"/>
      <c r="BR327" s="33" t="str">
        <f t="shared" si="412"/>
        <v/>
      </c>
      <c r="BS327" s="33"/>
      <c r="BT327" s="33" t="str">
        <f t="shared" si="413"/>
        <v/>
      </c>
      <c r="BU327" s="33"/>
      <c r="BV327" s="33" t="str">
        <f t="shared" si="414"/>
        <v/>
      </c>
      <c r="BW327" s="33"/>
      <c r="BX327" s="33" t="str">
        <f t="shared" si="415"/>
        <v/>
      </c>
      <c r="BY327" s="33"/>
      <c r="BZ327" s="33" t="str">
        <f t="shared" si="416"/>
        <v/>
      </c>
      <c r="CA327" s="33"/>
      <c r="CB327" s="34" t="str">
        <f t="shared" si="417"/>
        <v/>
      </c>
      <c r="CC327" s="38">
        <f t="shared" si="418"/>
        <v>0</v>
      </c>
    </row>
    <row r="328" spans="2:81" x14ac:dyDescent="0.2">
      <c r="B328" s="32">
        <f t="shared" si="419"/>
        <v>96</v>
      </c>
      <c r="C328" s="33"/>
      <c r="D328" s="33" t="str">
        <f t="shared" si="379"/>
        <v/>
      </c>
      <c r="E328" s="33"/>
      <c r="F328" s="33" t="str">
        <f t="shared" si="380"/>
        <v/>
      </c>
      <c r="G328" s="33"/>
      <c r="H328" s="33" t="str">
        <f t="shared" si="381"/>
        <v/>
      </c>
      <c r="I328" s="33"/>
      <c r="J328" s="33" t="str">
        <f t="shared" si="382"/>
        <v/>
      </c>
      <c r="K328" s="33"/>
      <c r="L328" s="33" t="str">
        <f t="shared" si="383"/>
        <v/>
      </c>
      <c r="M328" s="33"/>
      <c r="N328" s="33" t="str">
        <f t="shared" si="384"/>
        <v/>
      </c>
      <c r="O328" s="33"/>
      <c r="P328" s="33" t="str">
        <f t="shared" si="385"/>
        <v/>
      </c>
      <c r="Q328" s="33"/>
      <c r="R328" s="33" t="str">
        <f t="shared" si="386"/>
        <v/>
      </c>
      <c r="S328" s="33"/>
      <c r="T328" s="33" t="str">
        <f t="shared" si="387"/>
        <v/>
      </c>
      <c r="U328" s="33"/>
      <c r="V328" s="33" t="str">
        <f t="shared" si="388"/>
        <v/>
      </c>
      <c r="W328" s="33"/>
      <c r="X328" s="33" t="str">
        <f t="shared" si="389"/>
        <v/>
      </c>
      <c r="Y328" s="33"/>
      <c r="Z328" s="33" t="str">
        <f t="shared" si="390"/>
        <v/>
      </c>
      <c r="AA328" s="33"/>
      <c r="AB328" s="33" t="str">
        <f t="shared" si="391"/>
        <v/>
      </c>
      <c r="AC328" s="33"/>
      <c r="AD328" s="33" t="str">
        <f t="shared" si="392"/>
        <v/>
      </c>
      <c r="AE328" s="33"/>
      <c r="AF328" s="33" t="str">
        <f t="shared" si="393"/>
        <v/>
      </c>
      <c r="AG328" s="33"/>
      <c r="AH328" s="33" t="str">
        <f t="shared" si="394"/>
        <v/>
      </c>
      <c r="AI328" s="33"/>
      <c r="AJ328" s="33" t="str">
        <f t="shared" si="395"/>
        <v/>
      </c>
      <c r="AK328" s="33"/>
      <c r="AL328" s="33" t="str">
        <f t="shared" si="396"/>
        <v/>
      </c>
      <c r="AM328" s="33"/>
      <c r="AN328" s="33" t="str">
        <f t="shared" si="397"/>
        <v/>
      </c>
      <c r="AO328" s="33"/>
      <c r="AP328" s="33" t="str">
        <f t="shared" si="398"/>
        <v/>
      </c>
      <c r="AQ328" s="33"/>
      <c r="AR328" s="33" t="str">
        <f t="shared" si="399"/>
        <v/>
      </c>
      <c r="AS328" s="33"/>
      <c r="AT328" s="33" t="str">
        <f t="shared" si="400"/>
        <v/>
      </c>
      <c r="AU328" s="33"/>
      <c r="AV328" s="33" t="str">
        <f t="shared" si="401"/>
        <v/>
      </c>
      <c r="AW328" s="33"/>
      <c r="AX328" s="33" t="str">
        <f t="shared" si="402"/>
        <v/>
      </c>
      <c r="AY328" s="33"/>
      <c r="AZ328" s="33" t="str">
        <f t="shared" si="403"/>
        <v/>
      </c>
      <c r="BA328" s="33"/>
      <c r="BB328" s="33" t="str">
        <f t="shared" si="404"/>
        <v/>
      </c>
      <c r="BC328" s="33"/>
      <c r="BD328" s="33" t="str">
        <f t="shared" si="405"/>
        <v/>
      </c>
      <c r="BE328" s="33"/>
      <c r="BF328" s="33" t="str">
        <f t="shared" si="406"/>
        <v/>
      </c>
      <c r="BG328" s="33"/>
      <c r="BH328" s="33" t="str">
        <f t="shared" si="407"/>
        <v/>
      </c>
      <c r="BI328" s="33"/>
      <c r="BJ328" s="33" t="str">
        <f t="shared" si="408"/>
        <v/>
      </c>
      <c r="BK328" s="33"/>
      <c r="BL328" s="33" t="str">
        <f t="shared" si="409"/>
        <v/>
      </c>
      <c r="BM328" s="33"/>
      <c r="BN328" s="33" t="str">
        <f t="shared" si="410"/>
        <v/>
      </c>
      <c r="BO328" s="33"/>
      <c r="BP328" s="33" t="str">
        <f t="shared" si="411"/>
        <v/>
      </c>
      <c r="BQ328" s="33"/>
      <c r="BR328" s="33" t="str">
        <f t="shared" si="412"/>
        <v/>
      </c>
      <c r="BS328" s="33"/>
      <c r="BT328" s="33" t="str">
        <f t="shared" si="413"/>
        <v/>
      </c>
      <c r="BU328" s="33"/>
      <c r="BV328" s="33" t="str">
        <f t="shared" si="414"/>
        <v/>
      </c>
      <c r="BW328" s="33"/>
      <c r="BX328" s="33" t="str">
        <f t="shared" si="415"/>
        <v/>
      </c>
      <c r="BY328" s="33"/>
      <c r="BZ328" s="33" t="str">
        <f t="shared" si="416"/>
        <v/>
      </c>
      <c r="CA328" s="33"/>
      <c r="CB328" s="34" t="str">
        <f t="shared" si="417"/>
        <v/>
      </c>
      <c r="CC328" s="38">
        <f t="shared" si="418"/>
        <v>0</v>
      </c>
    </row>
    <row r="329" spans="2:81" x14ac:dyDescent="0.2">
      <c r="B329" s="32">
        <f t="shared" si="419"/>
        <v>97</v>
      </c>
      <c r="C329" s="33"/>
      <c r="D329" s="33" t="str">
        <f t="shared" ref="D329:D336" si="420">IFERROR(IF(MATCH($B329,C$2:C$17,0),C$1,""),"")</f>
        <v/>
      </c>
      <c r="E329" s="33"/>
      <c r="F329" s="33" t="str">
        <f t="shared" ref="F329:F336" si="421">IFERROR(IF(MATCH($B329,E$2:E$17,0),E$1,""),"")</f>
        <v/>
      </c>
      <c r="G329" s="33"/>
      <c r="H329" s="33" t="str">
        <f t="shared" ref="H329:H336" si="422">IFERROR(IF(MATCH($B329,G$2:G$17,0),G$1,""),"")</f>
        <v/>
      </c>
      <c r="I329" s="33"/>
      <c r="J329" s="33" t="str">
        <f t="shared" ref="J329:J336" si="423">IFERROR(IF(MATCH($B329,I$2:I$17,0),I$1,""),"")</f>
        <v/>
      </c>
      <c r="K329" s="33"/>
      <c r="L329" s="33" t="str">
        <f t="shared" ref="L329:L336" si="424">IFERROR(IF(MATCH($B329,K$2:K$17,0),K$1,""),"")</f>
        <v/>
      </c>
      <c r="M329" s="33"/>
      <c r="N329" s="33" t="str">
        <f t="shared" ref="N329:N336" si="425">IFERROR(IF(MATCH($B329,M$2:M$17,0),M$1,""),"")</f>
        <v/>
      </c>
      <c r="O329" s="33"/>
      <c r="P329" s="33" t="str">
        <f t="shared" ref="P329:P336" si="426">IFERROR(IF(MATCH($B329,O$2:O$17,0),O$1,""),"")</f>
        <v/>
      </c>
      <c r="Q329" s="33"/>
      <c r="R329" s="33" t="str">
        <f t="shared" ref="R329:R336" si="427">IFERROR(IF(MATCH($B329,Q$2:Q$17,0),Q$1,""),"")</f>
        <v/>
      </c>
      <c r="S329" s="33"/>
      <c r="T329" s="33" t="str">
        <f t="shared" ref="T329:T336" si="428">IFERROR(IF(MATCH($B329,S$2:S$17,0),S$1,""),"")</f>
        <v/>
      </c>
      <c r="U329" s="33"/>
      <c r="V329" s="33" t="str">
        <f t="shared" ref="V329:V336" si="429">IFERROR(IF(MATCH($B329,U$2:U$17,0),U$1,""),"")</f>
        <v/>
      </c>
      <c r="W329" s="33"/>
      <c r="X329" s="33" t="str">
        <f t="shared" ref="X329:X336" si="430">IFERROR(IF(MATCH($B329,W$2:W$17,0),W$1,""),"")</f>
        <v/>
      </c>
      <c r="Y329" s="33"/>
      <c r="Z329" s="33" t="str">
        <f t="shared" ref="Z329:Z336" si="431">IFERROR(IF(MATCH($B329,Y$2:Y$17,0),Y$1,""),"")</f>
        <v/>
      </c>
      <c r="AA329" s="33"/>
      <c r="AB329" s="33" t="str">
        <f t="shared" ref="AB329:AB336" si="432">IFERROR(IF(MATCH($B329,AA$2:AA$17,0),AA$1,""),"")</f>
        <v/>
      </c>
      <c r="AC329" s="33"/>
      <c r="AD329" s="33" t="str">
        <f t="shared" ref="AD329:AD336" si="433">IFERROR(IF(MATCH($B329,AC$2:AC$17,0),AC$1,""),"")</f>
        <v/>
      </c>
      <c r="AE329" s="33"/>
      <c r="AF329" s="33" t="str">
        <f t="shared" ref="AF329:AF336" si="434">IFERROR(IF(MATCH($B329,AE$2:AE$17,0),AE$1,""),"")</f>
        <v/>
      </c>
      <c r="AG329" s="33"/>
      <c r="AH329" s="33" t="str">
        <f t="shared" ref="AH329:AH336" si="435">IFERROR(IF(MATCH($B329,AG$2:AG$17,0),AG$1,""),"")</f>
        <v/>
      </c>
      <c r="AI329" s="33"/>
      <c r="AJ329" s="33" t="str">
        <f t="shared" ref="AJ329:AJ336" si="436">IFERROR(IF(MATCH($B329,AI$2:AI$17,0),AI$1,""),"")</f>
        <v/>
      </c>
      <c r="AK329" s="33"/>
      <c r="AL329" s="33" t="str">
        <f t="shared" ref="AL329:AL336" si="437">IFERROR(IF(MATCH($B329,AK$2:AK$17,0),AK$1,""),"")</f>
        <v/>
      </c>
      <c r="AM329" s="33"/>
      <c r="AN329" s="33" t="str">
        <f t="shared" ref="AN329:AN336" si="438">IFERROR(IF(MATCH($B329,AM$2:AM$17,0),AM$1,""),"")</f>
        <v/>
      </c>
      <c r="AO329" s="33"/>
      <c r="AP329" s="33" t="str">
        <f t="shared" ref="AP329:AP336" si="439">IFERROR(IF(MATCH($B329,AO$2:AO$17,0),AO$1,""),"")</f>
        <v/>
      </c>
      <c r="AQ329" s="33"/>
      <c r="AR329" s="33" t="str">
        <f t="shared" ref="AR329:AR336" si="440">IFERROR(IF(MATCH($B329,AQ$2:AQ$17,0),AQ$1,""),"")</f>
        <v/>
      </c>
      <c r="AS329" s="33"/>
      <c r="AT329" s="33" t="str">
        <f t="shared" ref="AT329:AT336" si="441">IFERROR(IF(MATCH($B329,AS$2:AS$17,0),AS$1,""),"")</f>
        <v/>
      </c>
      <c r="AU329" s="33"/>
      <c r="AV329" s="33" t="str">
        <f t="shared" ref="AV329:AV336" si="442">IFERROR(IF(MATCH($B329,AU$2:AU$17,0),AU$1,""),"")</f>
        <v/>
      </c>
      <c r="AW329" s="33"/>
      <c r="AX329" s="33" t="str">
        <f t="shared" ref="AX329:AX336" si="443">IFERROR(IF(MATCH($B329,AW$2:AW$17,0),AW$1,""),"")</f>
        <v/>
      </c>
      <c r="AY329" s="33"/>
      <c r="AZ329" s="33" t="str">
        <f t="shared" ref="AZ329:AZ336" si="444">IFERROR(IF(MATCH($B329,AY$2:AY$17,0),AY$1,""),"")</f>
        <v/>
      </c>
      <c r="BA329" s="33"/>
      <c r="BB329" s="33" t="str">
        <f t="shared" ref="BB329:BB336" si="445">IFERROR(IF(MATCH($B329,BA$2:BA$17,0),BA$1,""),"")</f>
        <v/>
      </c>
      <c r="BC329" s="33"/>
      <c r="BD329" s="33" t="str">
        <f t="shared" ref="BD329:BD336" si="446">IFERROR(IF(MATCH($B329,BC$2:BC$17,0),BC$1,""),"")</f>
        <v/>
      </c>
      <c r="BE329" s="33"/>
      <c r="BF329" s="33" t="str">
        <f t="shared" ref="BF329:BF336" si="447">IFERROR(IF(MATCH($B329,BE$2:BE$17,0),BE$1,""),"")</f>
        <v/>
      </c>
      <c r="BG329" s="33"/>
      <c r="BH329" s="33" t="str">
        <f t="shared" ref="BH329:BH336" si="448">IFERROR(IF(MATCH($B329,BG$2:BG$17,0),BG$1,""),"")</f>
        <v/>
      </c>
      <c r="BI329" s="33"/>
      <c r="BJ329" s="33" t="str">
        <f t="shared" ref="BJ329:BJ336" si="449">IFERROR(IF(MATCH($B329,BI$2:BI$17,0),BI$1,""),"")</f>
        <v/>
      </c>
      <c r="BK329" s="33"/>
      <c r="BL329" s="33" t="str">
        <f t="shared" ref="BL329:BL336" si="450">IFERROR(IF(MATCH($B329,BK$2:BK$17,0),BK$1,""),"")</f>
        <v/>
      </c>
      <c r="BM329" s="33"/>
      <c r="BN329" s="33" t="str">
        <f t="shared" ref="BN329:BN336" si="451">IFERROR(IF(MATCH($B329,BM$2:BM$17,0),BM$1,""),"")</f>
        <v/>
      </c>
      <c r="BO329" s="33"/>
      <c r="BP329" s="33" t="str">
        <f t="shared" ref="BP329:BP336" si="452">IFERROR(IF(MATCH($B329,BO$2:BO$17,0),BO$1,""),"")</f>
        <v/>
      </c>
      <c r="BQ329" s="33"/>
      <c r="BR329" s="33" t="str">
        <f t="shared" ref="BR329:BR336" si="453">IFERROR(IF(MATCH($B329,BQ$2:BQ$17,0),BQ$1,""),"")</f>
        <v/>
      </c>
      <c r="BS329" s="33"/>
      <c r="BT329" s="33" t="str">
        <f t="shared" ref="BT329:BT336" si="454">IFERROR(IF(MATCH($B329,BS$2:BS$17,0),BS$1,""),"")</f>
        <v/>
      </c>
      <c r="BU329" s="33"/>
      <c r="BV329" s="33" t="str">
        <f t="shared" ref="BV329:BV336" si="455">IFERROR(IF(MATCH($B329,BU$2:BU$17,0),BU$1,""),"")</f>
        <v/>
      </c>
      <c r="BW329" s="33"/>
      <c r="BX329" s="33" t="str">
        <f t="shared" ref="BX329:BX336" si="456">IFERROR(IF(MATCH($B329,BW$2:BW$17,0),BW$1,""),"")</f>
        <v/>
      </c>
      <c r="BY329" s="33"/>
      <c r="BZ329" s="33" t="str">
        <f t="shared" ref="BZ329:BZ336" si="457">IFERROR(IF(MATCH($B329,BY$2:BY$17,0),BY$1,""),"")</f>
        <v/>
      </c>
      <c r="CA329" s="33"/>
      <c r="CB329" s="34" t="str">
        <f t="shared" ref="CB329:CB336" si="458">IFERROR(IF(MATCH($B329,CA$2:CA$17,0),CA$1,""),"")</f>
        <v/>
      </c>
      <c r="CC329" s="38">
        <f t="shared" ref="CC329:CC336" si="459">SUM(C329:CB329)</f>
        <v>0</v>
      </c>
    </row>
    <row r="330" spans="2:81" x14ac:dyDescent="0.2">
      <c r="B330" s="32">
        <f t="shared" ref="B330:B336" si="460">B329+1</f>
        <v>98</v>
      </c>
      <c r="C330" s="33"/>
      <c r="D330" s="33" t="str">
        <f t="shared" si="420"/>
        <v/>
      </c>
      <c r="E330" s="33"/>
      <c r="F330" s="33" t="str">
        <f t="shared" si="421"/>
        <v/>
      </c>
      <c r="G330" s="33"/>
      <c r="H330" s="33" t="str">
        <f t="shared" si="422"/>
        <v/>
      </c>
      <c r="I330" s="33"/>
      <c r="J330" s="33" t="str">
        <f t="shared" si="423"/>
        <v/>
      </c>
      <c r="K330" s="33"/>
      <c r="L330" s="33" t="str">
        <f t="shared" si="424"/>
        <v/>
      </c>
      <c r="M330" s="33"/>
      <c r="N330" s="33" t="str">
        <f t="shared" si="425"/>
        <v/>
      </c>
      <c r="O330" s="33"/>
      <c r="P330" s="33" t="str">
        <f t="shared" si="426"/>
        <v/>
      </c>
      <c r="Q330" s="33"/>
      <c r="R330" s="33" t="str">
        <f t="shared" si="427"/>
        <v/>
      </c>
      <c r="S330" s="33"/>
      <c r="T330" s="33" t="str">
        <f t="shared" si="428"/>
        <v/>
      </c>
      <c r="U330" s="33"/>
      <c r="V330" s="33" t="str">
        <f t="shared" si="429"/>
        <v/>
      </c>
      <c r="W330" s="33"/>
      <c r="X330" s="33" t="str">
        <f t="shared" si="430"/>
        <v/>
      </c>
      <c r="Y330" s="33"/>
      <c r="Z330" s="33" t="str">
        <f t="shared" si="431"/>
        <v/>
      </c>
      <c r="AA330" s="33"/>
      <c r="AB330" s="33" t="str">
        <f t="shared" si="432"/>
        <v/>
      </c>
      <c r="AC330" s="33"/>
      <c r="AD330" s="33" t="str">
        <f t="shared" si="433"/>
        <v/>
      </c>
      <c r="AE330" s="33"/>
      <c r="AF330" s="33" t="str">
        <f t="shared" si="434"/>
        <v/>
      </c>
      <c r="AG330" s="33"/>
      <c r="AH330" s="33" t="str">
        <f t="shared" si="435"/>
        <v/>
      </c>
      <c r="AI330" s="33"/>
      <c r="AJ330" s="33" t="str">
        <f t="shared" si="436"/>
        <v/>
      </c>
      <c r="AK330" s="33"/>
      <c r="AL330" s="33" t="str">
        <f t="shared" si="437"/>
        <v/>
      </c>
      <c r="AM330" s="33"/>
      <c r="AN330" s="33" t="str">
        <f t="shared" si="438"/>
        <v/>
      </c>
      <c r="AO330" s="33"/>
      <c r="AP330" s="33" t="str">
        <f t="shared" si="439"/>
        <v/>
      </c>
      <c r="AQ330" s="33"/>
      <c r="AR330" s="33" t="str">
        <f t="shared" si="440"/>
        <v/>
      </c>
      <c r="AS330" s="33"/>
      <c r="AT330" s="33" t="str">
        <f t="shared" si="441"/>
        <v/>
      </c>
      <c r="AU330" s="33"/>
      <c r="AV330" s="33" t="str">
        <f t="shared" si="442"/>
        <v/>
      </c>
      <c r="AW330" s="33"/>
      <c r="AX330" s="33" t="str">
        <f t="shared" si="443"/>
        <v/>
      </c>
      <c r="AY330" s="33"/>
      <c r="AZ330" s="33" t="str">
        <f t="shared" si="444"/>
        <v/>
      </c>
      <c r="BA330" s="33"/>
      <c r="BB330" s="33" t="str">
        <f t="shared" si="445"/>
        <v/>
      </c>
      <c r="BC330" s="33"/>
      <c r="BD330" s="33" t="str">
        <f t="shared" si="446"/>
        <v/>
      </c>
      <c r="BE330" s="33"/>
      <c r="BF330" s="33" t="str">
        <f t="shared" si="447"/>
        <v/>
      </c>
      <c r="BG330" s="33"/>
      <c r="BH330" s="33" t="str">
        <f t="shared" si="448"/>
        <v/>
      </c>
      <c r="BI330" s="33"/>
      <c r="BJ330" s="33" t="str">
        <f t="shared" si="449"/>
        <v/>
      </c>
      <c r="BK330" s="33"/>
      <c r="BL330" s="33" t="str">
        <f t="shared" si="450"/>
        <v/>
      </c>
      <c r="BM330" s="33"/>
      <c r="BN330" s="33" t="str">
        <f t="shared" si="451"/>
        <v/>
      </c>
      <c r="BO330" s="33"/>
      <c r="BP330" s="33" t="str">
        <f t="shared" si="452"/>
        <v/>
      </c>
      <c r="BQ330" s="33"/>
      <c r="BR330" s="33" t="str">
        <f t="shared" si="453"/>
        <v/>
      </c>
      <c r="BS330" s="33"/>
      <c r="BT330" s="33" t="str">
        <f t="shared" si="454"/>
        <v/>
      </c>
      <c r="BU330" s="33"/>
      <c r="BV330" s="33" t="str">
        <f t="shared" si="455"/>
        <v/>
      </c>
      <c r="BW330" s="33"/>
      <c r="BX330" s="33" t="str">
        <f t="shared" si="456"/>
        <v/>
      </c>
      <c r="BY330" s="33"/>
      <c r="BZ330" s="33" t="str">
        <f t="shared" si="457"/>
        <v/>
      </c>
      <c r="CA330" s="33"/>
      <c r="CB330" s="34" t="str">
        <f t="shared" si="458"/>
        <v/>
      </c>
      <c r="CC330" s="38">
        <f t="shared" si="459"/>
        <v>0</v>
      </c>
    </row>
    <row r="331" spans="2:81" x14ac:dyDescent="0.2">
      <c r="B331" s="32">
        <f t="shared" si="460"/>
        <v>99</v>
      </c>
      <c r="C331" s="33"/>
      <c r="D331" s="33" t="str">
        <f t="shared" si="420"/>
        <v/>
      </c>
      <c r="E331" s="33"/>
      <c r="F331" s="33" t="str">
        <f t="shared" si="421"/>
        <v/>
      </c>
      <c r="G331" s="33"/>
      <c r="H331" s="33" t="str">
        <f t="shared" si="422"/>
        <v/>
      </c>
      <c r="I331" s="33"/>
      <c r="J331" s="33" t="str">
        <f t="shared" si="423"/>
        <v/>
      </c>
      <c r="K331" s="33"/>
      <c r="L331" s="33" t="str">
        <f t="shared" si="424"/>
        <v/>
      </c>
      <c r="M331" s="33"/>
      <c r="N331" s="33" t="str">
        <f t="shared" si="425"/>
        <v/>
      </c>
      <c r="O331" s="33"/>
      <c r="P331" s="33" t="str">
        <f t="shared" si="426"/>
        <v/>
      </c>
      <c r="Q331" s="33"/>
      <c r="R331" s="33" t="str">
        <f t="shared" si="427"/>
        <v/>
      </c>
      <c r="S331" s="33"/>
      <c r="T331" s="33" t="str">
        <f t="shared" si="428"/>
        <v/>
      </c>
      <c r="U331" s="33"/>
      <c r="V331" s="33" t="str">
        <f t="shared" si="429"/>
        <v/>
      </c>
      <c r="W331" s="33"/>
      <c r="X331" s="33" t="str">
        <f t="shared" si="430"/>
        <v/>
      </c>
      <c r="Y331" s="33"/>
      <c r="Z331" s="33" t="str">
        <f t="shared" si="431"/>
        <v/>
      </c>
      <c r="AA331" s="33"/>
      <c r="AB331" s="33" t="str">
        <f t="shared" si="432"/>
        <v/>
      </c>
      <c r="AC331" s="33"/>
      <c r="AD331" s="33" t="str">
        <f t="shared" si="433"/>
        <v/>
      </c>
      <c r="AE331" s="33"/>
      <c r="AF331" s="33" t="str">
        <f t="shared" si="434"/>
        <v/>
      </c>
      <c r="AG331" s="33"/>
      <c r="AH331" s="33" t="str">
        <f t="shared" si="435"/>
        <v/>
      </c>
      <c r="AI331" s="33"/>
      <c r="AJ331" s="33" t="str">
        <f t="shared" si="436"/>
        <v/>
      </c>
      <c r="AK331" s="33"/>
      <c r="AL331" s="33" t="str">
        <f t="shared" si="437"/>
        <v/>
      </c>
      <c r="AM331" s="33"/>
      <c r="AN331" s="33" t="str">
        <f t="shared" si="438"/>
        <v/>
      </c>
      <c r="AO331" s="33"/>
      <c r="AP331" s="33" t="str">
        <f t="shared" si="439"/>
        <v/>
      </c>
      <c r="AQ331" s="33"/>
      <c r="AR331" s="33" t="str">
        <f t="shared" si="440"/>
        <v/>
      </c>
      <c r="AS331" s="33"/>
      <c r="AT331" s="33" t="str">
        <f t="shared" si="441"/>
        <v/>
      </c>
      <c r="AU331" s="33"/>
      <c r="AV331" s="33" t="str">
        <f t="shared" si="442"/>
        <v/>
      </c>
      <c r="AW331" s="33"/>
      <c r="AX331" s="33" t="str">
        <f t="shared" si="443"/>
        <v/>
      </c>
      <c r="AY331" s="33"/>
      <c r="AZ331" s="33" t="str">
        <f t="shared" si="444"/>
        <v/>
      </c>
      <c r="BA331" s="33"/>
      <c r="BB331" s="33" t="str">
        <f t="shared" si="445"/>
        <v/>
      </c>
      <c r="BC331" s="33"/>
      <c r="BD331" s="33" t="str">
        <f t="shared" si="446"/>
        <v/>
      </c>
      <c r="BE331" s="33"/>
      <c r="BF331" s="33" t="str">
        <f t="shared" si="447"/>
        <v/>
      </c>
      <c r="BG331" s="33"/>
      <c r="BH331" s="33" t="str">
        <f t="shared" si="448"/>
        <v/>
      </c>
      <c r="BI331" s="33"/>
      <c r="BJ331" s="33" t="str">
        <f t="shared" si="449"/>
        <v/>
      </c>
      <c r="BK331" s="33"/>
      <c r="BL331" s="33" t="str">
        <f t="shared" si="450"/>
        <v/>
      </c>
      <c r="BM331" s="33"/>
      <c r="BN331" s="33" t="str">
        <f t="shared" si="451"/>
        <v/>
      </c>
      <c r="BO331" s="33"/>
      <c r="BP331" s="33" t="str">
        <f t="shared" si="452"/>
        <v/>
      </c>
      <c r="BQ331" s="33"/>
      <c r="BR331" s="33" t="str">
        <f t="shared" si="453"/>
        <v/>
      </c>
      <c r="BS331" s="33"/>
      <c r="BT331" s="33" t="str">
        <f t="shared" si="454"/>
        <v/>
      </c>
      <c r="BU331" s="33"/>
      <c r="BV331" s="33" t="str">
        <f t="shared" si="455"/>
        <v/>
      </c>
      <c r="BW331" s="33"/>
      <c r="BX331" s="33" t="str">
        <f t="shared" si="456"/>
        <v/>
      </c>
      <c r="BY331" s="33"/>
      <c r="BZ331" s="33" t="str">
        <f t="shared" si="457"/>
        <v/>
      </c>
      <c r="CA331" s="33"/>
      <c r="CB331" s="34" t="str">
        <f t="shared" si="458"/>
        <v/>
      </c>
      <c r="CC331" s="38">
        <f t="shared" si="459"/>
        <v>0</v>
      </c>
    </row>
    <row r="332" spans="2:81" x14ac:dyDescent="0.2">
      <c r="B332" s="32">
        <f t="shared" si="460"/>
        <v>100</v>
      </c>
      <c r="C332" s="33"/>
      <c r="D332" s="33" t="str">
        <f t="shared" si="420"/>
        <v/>
      </c>
      <c r="E332" s="33"/>
      <c r="F332" s="33" t="str">
        <f t="shared" si="421"/>
        <v/>
      </c>
      <c r="G332" s="33"/>
      <c r="H332" s="33" t="str">
        <f t="shared" si="422"/>
        <v/>
      </c>
      <c r="I332" s="33"/>
      <c r="J332" s="33" t="str">
        <f t="shared" si="423"/>
        <v/>
      </c>
      <c r="K332" s="33"/>
      <c r="L332" s="33" t="str">
        <f t="shared" si="424"/>
        <v/>
      </c>
      <c r="M332" s="33"/>
      <c r="N332" s="33" t="str">
        <f t="shared" si="425"/>
        <v/>
      </c>
      <c r="O332" s="33"/>
      <c r="P332" s="33" t="str">
        <f t="shared" si="426"/>
        <v/>
      </c>
      <c r="Q332" s="33"/>
      <c r="R332" s="33" t="str">
        <f t="shared" si="427"/>
        <v/>
      </c>
      <c r="S332" s="33"/>
      <c r="T332" s="33" t="str">
        <f t="shared" si="428"/>
        <v/>
      </c>
      <c r="U332" s="33"/>
      <c r="V332" s="33" t="str">
        <f t="shared" si="429"/>
        <v/>
      </c>
      <c r="W332" s="33"/>
      <c r="X332" s="33" t="str">
        <f t="shared" si="430"/>
        <v/>
      </c>
      <c r="Y332" s="33"/>
      <c r="Z332" s="33" t="str">
        <f t="shared" si="431"/>
        <v/>
      </c>
      <c r="AA332" s="33"/>
      <c r="AB332" s="33" t="str">
        <f t="shared" si="432"/>
        <v/>
      </c>
      <c r="AC332" s="33"/>
      <c r="AD332" s="33" t="str">
        <f t="shared" si="433"/>
        <v/>
      </c>
      <c r="AE332" s="33"/>
      <c r="AF332" s="33" t="str">
        <f t="shared" si="434"/>
        <v/>
      </c>
      <c r="AG332" s="33"/>
      <c r="AH332" s="33" t="str">
        <f t="shared" si="435"/>
        <v/>
      </c>
      <c r="AI332" s="33"/>
      <c r="AJ332" s="33" t="str">
        <f t="shared" si="436"/>
        <v/>
      </c>
      <c r="AK332" s="33"/>
      <c r="AL332" s="33" t="str">
        <f t="shared" si="437"/>
        <v/>
      </c>
      <c r="AM332" s="33"/>
      <c r="AN332" s="33" t="str">
        <f t="shared" si="438"/>
        <v/>
      </c>
      <c r="AO332" s="33"/>
      <c r="AP332" s="33" t="str">
        <f t="shared" si="439"/>
        <v/>
      </c>
      <c r="AQ332" s="33"/>
      <c r="AR332" s="33" t="str">
        <f t="shared" si="440"/>
        <v/>
      </c>
      <c r="AS332" s="33"/>
      <c r="AT332" s="33" t="str">
        <f t="shared" si="441"/>
        <v/>
      </c>
      <c r="AU332" s="33"/>
      <c r="AV332" s="33" t="str">
        <f t="shared" si="442"/>
        <v/>
      </c>
      <c r="AW332" s="33"/>
      <c r="AX332" s="33" t="str">
        <f t="shared" si="443"/>
        <v/>
      </c>
      <c r="AY332" s="33"/>
      <c r="AZ332" s="33" t="str">
        <f t="shared" si="444"/>
        <v/>
      </c>
      <c r="BA332" s="33"/>
      <c r="BB332" s="33" t="str">
        <f t="shared" si="445"/>
        <v/>
      </c>
      <c r="BC332" s="33"/>
      <c r="BD332" s="33" t="str">
        <f t="shared" si="446"/>
        <v/>
      </c>
      <c r="BE332" s="33"/>
      <c r="BF332" s="33" t="str">
        <f t="shared" si="447"/>
        <v/>
      </c>
      <c r="BG332" s="33"/>
      <c r="BH332" s="33" t="str">
        <f t="shared" si="448"/>
        <v/>
      </c>
      <c r="BI332" s="33"/>
      <c r="BJ332" s="33" t="str">
        <f t="shared" si="449"/>
        <v/>
      </c>
      <c r="BK332" s="33"/>
      <c r="BL332" s="33" t="str">
        <f t="shared" si="450"/>
        <v/>
      </c>
      <c r="BM332" s="33"/>
      <c r="BN332" s="33" t="str">
        <f t="shared" si="451"/>
        <v/>
      </c>
      <c r="BO332" s="33"/>
      <c r="BP332" s="33" t="str">
        <f t="shared" si="452"/>
        <v/>
      </c>
      <c r="BQ332" s="33"/>
      <c r="BR332" s="33" t="str">
        <f t="shared" si="453"/>
        <v/>
      </c>
      <c r="BS332" s="33"/>
      <c r="BT332" s="33" t="str">
        <f t="shared" si="454"/>
        <v/>
      </c>
      <c r="BU332" s="33"/>
      <c r="BV332" s="33" t="str">
        <f t="shared" si="455"/>
        <v/>
      </c>
      <c r="BW332" s="33"/>
      <c r="BX332" s="33" t="str">
        <f t="shared" si="456"/>
        <v/>
      </c>
      <c r="BY332" s="33"/>
      <c r="BZ332" s="33" t="str">
        <f t="shared" si="457"/>
        <v/>
      </c>
      <c r="CA332" s="33"/>
      <c r="CB332" s="34" t="str">
        <f t="shared" si="458"/>
        <v/>
      </c>
      <c r="CC332" s="38">
        <f t="shared" si="459"/>
        <v>0</v>
      </c>
    </row>
    <row r="333" spans="2:81" x14ac:dyDescent="0.2">
      <c r="B333" s="32">
        <f t="shared" si="460"/>
        <v>101</v>
      </c>
      <c r="C333" s="33"/>
      <c r="D333" s="33" t="str">
        <f t="shared" si="420"/>
        <v/>
      </c>
      <c r="E333" s="33"/>
      <c r="F333" s="33" t="str">
        <f t="shared" si="421"/>
        <v/>
      </c>
      <c r="G333" s="33"/>
      <c r="H333" s="33" t="str">
        <f t="shared" si="422"/>
        <v/>
      </c>
      <c r="I333" s="33"/>
      <c r="J333" s="33" t="str">
        <f t="shared" si="423"/>
        <v/>
      </c>
      <c r="K333" s="33"/>
      <c r="L333" s="33" t="str">
        <f t="shared" si="424"/>
        <v/>
      </c>
      <c r="M333" s="33"/>
      <c r="N333" s="33" t="str">
        <f t="shared" si="425"/>
        <v/>
      </c>
      <c r="O333" s="33"/>
      <c r="P333" s="33" t="str">
        <f t="shared" si="426"/>
        <v/>
      </c>
      <c r="Q333" s="33"/>
      <c r="R333" s="33" t="str">
        <f t="shared" si="427"/>
        <v/>
      </c>
      <c r="S333" s="33"/>
      <c r="T333" s="33" t="str">
        <f t="shared" si="428"/>
        <v/>
      </c>
      <c r="U333" s="33"/>
      <c r="V333" s="33" t="str">
        <f t="shared" si="429"/>
        <v/>
      </c>
      <c r="W333" s="33"/>
      <c r="X333" s="33" t="str">
        <f t="shared" si="430"/>
        <v/>
      </c>
      <c r="Y333" s="33"/>
      <c r="Z333" s="33" t="str">
        <f t="shared" si="431"/>
        <v/>
      </c>
      <c r="AA333" s="33"/>
      <c r="AB333" s="33" t="str">
        <f t="shared" si="432"/>
        <v/>
      </c>
      <c r="AC333" s="33"/>
      <c r="AD333" s="33" t="str">
        <f t="shared" si="433"/>
        <v/>
      </c>
      <c r="AE333" s="33"/>
      <c r="AF333" s="33" t="str">
        <f t="shared" si="434"/>
        <v/>
      </c>
      <c r="AG333" s="33"/>
      <c r="AH333" s="33" t="str">
        <f t="shared" si="435"/>
        <v/>
      </c>
      <c r="AI333" s="33"/>
      <c r="AJ333" s="33" t="str">
        <f t="shared" si="436"/>
        <v/>
      </c>
      <c r="AK333" s="33"/>
      <c r="AL333" s="33" t="str">
        <f t="shared" si="437"/>
        <v/>
      </c>
      <c r="AM333" s="33"/>
      <c r="AN333" s="33" t="str">
        <f t="shared" si="438"/>
        <v/>
      </c>
      <c r="AO333" s="33"/>
      <c r="AP333" s="33" t="str">
        <f t="shared" si="439"/>
        <v/>
      </c>
      <c r="AQ333" s="33"/>
      <c r="AR333" s="33" t="str">
        <f t="shared" si="440"/>
        <v/>
      </c>
      <c r="AS333" s="33"/>
      <c r="AT333" s="33" t="str">
        <f t="shared" si="441"/>
        <v/>
      </c>
      <c r="AU333" s="33"/>
      <c r="AV333" s="33" t="str">
        <f t="shared" si="442"/>
        <v/>
      </c>
      <c r="AW333" s="33"/>
      <c r="AX333" s="33" t="str">
        <f t="shared" si="443"/>
        <v/>
      </c>
      <c r="AY333" s="33"/>
      <c r="AZ333" s="33" t="str">
        <f t="shared" si="444"/>
        <v/>
      </c>
      <c r="BA333" s="33"/>
      <c r="BB333" s="33" t="str">
        <f t="shared" si="445"/>
        <v/>
      </c>
      <c r="BC333" s="33"/>
      <c r="BD333" s="33" t="str">
        <f t="shared" si="446"/>
        <v/>
      </c>
      <c r="BE333" s="33"/>
      <c r="BF333" s="33" t="str">
        <f t="shared" si="447"/>
        <v/>
      </c>
      <c r="BG333" s="33"/>
      <c r="BH333" s="33" t="str">
        <f t="shared" si="448"/>
        <v/>
      </c>
      <c r="BI333" s="33"/>
      <c r="BJ333" s="33" t="str">
        <f t="shared" si="449"/>
        <v/>
      </c>
      <c r="BK333" s="33"/>
      <c r="BL333" s="33" t="str">
        <f t="shared" si="450"/>
        <v/>
      </c>
      <c r="BM333" s="33"/>
      <c r="BN333" s="33" t="str">
        <f t="shared" si="451"/>
        <v/>
      </c>
      <c r="BO333" s="33"/>
      <c r="BP333" s="33" t="str">
        <f t="shared" si="452"/>
        <v/>
      </c>
      <c r="BQ333" s="33"/>
      <c r="BR333" s="33" t="str">
        <f t="shared" si="453"/>
        <v/>
      </c>
      <c r="BS333" s="33"/>
      <c r="BT333" s="33" t="str">
        <f t="shared" si="454"/>
        <v/>
      </c>
      <c r="BU333" s="33"/>
      <c r="BV333" s="33" t="str">
        <f t="shared" si="455"/>
        <v/>
      </c>
      <c r="BW333" s="33"/>
      <c r="BX333" s="33" t="str">
        <f t="shared" si="456"/>
        <v/>
      </c>
      <c r="BY333" s="33"/>
      <c r="BZ333" s="33" t="str">
        <f t="shared" si="457"/>
        <v/>
      </c>
      <c r="CA333" s="33"/>
      <c r="CB333" s="34" t="str">
        <f t="shared" si="458"/>
        <v/>
      </c>
      <c r="CC333" s="38">
        <f t="shared" si="459"/>
        <v>0</v>
      </c>
    </row>
    <row r="334" spans="2:81" x14ac:dyDescent="0.2">
      <c r="B334" s="32">
        <f t="shared" si="460"/>
        <v>102</v>
      </c>
      <c r="C334" s="33"/>
      <c r="D334" s="33" t="str">
        <f t="shared" si="420"/>
        <v/>
      </c>
      <c r="E334" s="33"/>
      <c r="F334" s="33" t="str">
        <f t="shared" si="421"/>
        <v/>
      </c>
      <c r="G334" s="33"/>
      <c r="H334" s="33" t="str">
        <f t="shared" si="422"/>
        <v/>
      </c>
      <c r="I334" s="33"/>
      <c r="J334" s="33" t="str">
        <f t="shared" si="423"/>
        <v/>
      </c>
      <c r="K334" s="33"/>
      <c r="L334" s="33" t="str">
        <f t="shared" si="424"/>
        <v/>
      </c>
      <c r="M334" s="33"/>
      <c r="N334" s="33" t="str">
        <f t="shared" si="425"/>
        <v/>
      </c>
      <c r="O334" s="33"/>
      <c r="P334" s="33" t="str">
        <f t="shared" si="426"/>
        <v/>
      </c>
      <c r="Q334" s="33"/>
      <c r="R334" s="33" t="str">
        <f t="shared" si="427"/>
        <v/>
      </c>
      <c r="S334" s="33"/>
      <c r="T334" s="33" t="str">
        <f t="shared" si="428"/>
        <v/>
      </c>
      <c r="U334" s="33"/>
      <c r="V334" s="33" t="str">
        <f t="shared" si="429"/>
        <v/>
      </c>
      <c r="W334" s="33"/>
      <c r="X334" s="33" t="str">
        <f t="shared" si="430"/>
        <v/>
      </c>
      <c r="Y334" s="33"/>
      <c r="Z334" s="33" t="str">
        <f t="shared" si="431"/>
        <v/>
      </c>
      <c r="AA334" s="33"/>
      <c r="AB334" s="33" t="str">
        <f t="shared" si="432"/>
        <v/>
      </c>
      <c r="AC334" s="33"/>
      <c r="AD334" s="33" t="str">
        <f t="shared" si="433"/>
        <v/>
      </c>
      <c r="AE334" s="33"/>
      <c r="AF334" s="33" t="str">
        <f t="shared" si="434"/>
        <v/>
      </c>
      <c r="AG334" s="33"/>
      <c r="AH334" s="33" t="str">
        <f t="shared" si="435"/>
        <v/>
      </c>
      <c r="AI334" s="33"/>
      <c r="AJ334" s="33" t="str">
        <f t="shared" si="436"/>
        <v/>
      </c>
      <c r="AK334" s="33"/>
      <c r="AL334" s="33" t="str">
        <f t="shared" si="437"/>
        <v/>
      </c>
      <c r="AM334" s="33"/>
      <c r="AN334" s="33" t="str">
        <f t="shared" si="438"/>
        <v/>
      </c>
      <c r="AO334" s="33"/>
      <c r="AP334" s="33" t="str">
        <f t="shared" si="439"/>
        <v/>
      </c>
      <c r="AQ334" s="33"/>
      <c r="AR334" s="33" t="str">
        <f t="shared" si="440"/>
        <v/>
      </c>
      <c r="AS334" s="33"/>
      <c r="AT334" s="33" t="str">
        <f t="shared" si="441"/>
        <v/>
      </c>
      <c r="AU334" s="33"/>
      <c r="AV334" s="33" t="str">
        <f t="shared" si="442"/>
        <v/>
      </c>
      <c r="AW334" s="33"/>
      <c r="AX334" s="33" t="str">
        <f t="shared" si="443"/>
        <v/>
      </c>
      <c r="AY334" s="33"/>
      <c r="AZ334" s="33" t="str">
        <f t="shared" si="444"/>
        <v/>
      </c>
      <c r="BA334" s="33"/>
      <c r="BB334" s="33" t="str">
        <f t="shared" si="445"/>
        <v/>
      </c>
      <c r="BC334" s="33"/>
      <c r="BD334" s="33" t="str">
        <f t="shared" si="446"/>
        <v/>
      </c>
      <c r="BE334" s="33"/>
      <c r="BF334" s="33" t="str">
        <f t="shared" si="447"/>
        <v/>
      </c>
      <c r="BG334" s="33"/>
      <c r="BH334" s="33" t="str">
        <f t="shared" si="448"/>
        <v/>
      </c>
      <c r="BI334" s="33"/>
      <c r="BJ334" s="33" t="str">
        <f t="shared" si="449"/>
        <v/>
      </c>
      <c r="BK334" s="33"/>
      <c r="BL334" s="33" t="str">
        <f t="shared" si="450"/>
        <v/>
      </c>
      <c r="BM334" s="33"/>
      <c r="BN334" s="33" t="str">
        <f t="shared" si="451"/>
        <v/>
      </c>
      <c r="BO334" s="33"/>
      <c r="BP334" s="33" t="str">
        <f t="shared" si="452"/>
        <v/>
      </c>
      <c r="BQ334" s="33"/>
      <c r="BR334" s="33" t="str">
        <f t="shared" si="453"/>
        <v/>
      </c>
      <c r="BS334" s="33"/>
      <c r="BT334" s="33" t="str">
        <f t="shared" si="454"/>
        <v/>
      </c>
      <c r="BU334" s="33"/>
      <c r="BV334" s="33" t="str">
        <f t="shared" si="455"/>
        <v/>
      </c>
      <c r="BW334" s="33"/>
      <c r="BX334" s="33" t="str">
        <f t="shared" si="456"/>
        <v/>
      </c>
      <c r="BY334" s="33"/>
      <c r="BZ334" s="33" t="str">
        <f t="shared" si="457"/>
        <v/>
      </c>
      <c r="CA334" s="33"/>
      <c r="CB334" s="34" t="str">
        <f t="shared" si="458"/>
        <v/>
      </c>
      <c r="CC334" s="38">
        <f t="shared" si="459"/>
        <v>0</v>
      </c>
    </row>
    <row r="335" spans="2:81" x14ac:dyDescent="0.2">
      <c r="B335" s="32">
        <f t="shared" si="460"/>
        <v>103</v>
      </c>
      <c r="C335" s="33"/>
      <c r="D335" s="33" t="str">
        <f t="shared" si="420"/>
        <v/>
      </c>
      <c r="E335" s="33"/>
      <c r="F335" s="33" t="str">
        <f t="shared" si="421"/>
        <v/>
      </c>
      <c r="G335" s="33"/>
      <c r="H335" s="33" t="str">
        <f t="shared" si="422"/>
        <v/>
      </c>
      <c r="I335" s="33"/>
      <c r="J335" s="33" t="str">
        <f t="shared" si="423"/>
        <v/>
      </c>
      <c r="K335" s="33"/>
      <c r="L335" s="33" t="str">
        <f t="shared" si="424"/>
        <v/>
      </c>
      <c r="M335" s="33"/>
      <c r="N335" s="33" t="str">
        <f t="shared" si="425"/>
        <v/>
      </c>
      <c r="O335" s="33"/>
      <c r="P335" s="33" t="str">
        <f t="shared" si="426"/>
        <v/>
      </c>
      <c r="Q335" s="33"/>
      <c r="R335" s="33" t="str">
        <f t="shared" si="427"/>
        <v/>
      </c>
      <c r="S335" s="33"/>
      <c r="T335" s="33" t="str">
        <f t="shared" si="428"/>
        <v/>
      </c>
      <c r="U335" s="33"/>
      <c r="V335" s="33" t="str">
        <f t="shared" si="429"/>
        <v/>
      </c>
      <c r="W335" s="33"/>
      <c r="X335" s="33" t="str">
        <f t="shared" si="430"/>
        <v/>
      </c>
      <c r="Y335" s="33"/>
      <c r="Z335" s="33" t="str">
        <f t="shared" si="431"/>
        <v/>
      </c>
      <c r="AA335" s="33"/>
      <c r="AB335" s="33" t="str">
        <f t="shared" si="432"/>
        <v/>
      </c>
      <c r="AC335" s="33"/>
      <c r="AD335" s="33" t="str">
        <f t="shared" si="433"/>
        <v/>
      </c>
      <c r="AE335" s="33"/>
      <c r="AF335" s="33" t="str">
        <f t="shared" si="434"/>
        <v/>
      </c>
      <c r="AG335" s="33"/>
      <c r="AH335" s="33" t="str">
        <f t="shared" si="435"/>
        <v/>
      </c>
      <c r="AI335" s="33"/>
      <c r="AJ335" s="33" t="str">
        <f t="shared" si="436"/>
        <v/>
      </c>
      <c r="AK335" s="33"/>
      <c r="AL335" s="33" t="str">
        <f t="shared" si="437"/>
        <v/>
      </c>
      <c r="AM335" s="33"/>
      <c r="AN335" s="33" t="str">
        <f t="shared" si="438"/>
        <v/>
      </c>
      <c r="AO335" s="33"/>
      <c r="AP335" s="33" t="str">
        <f t="shared" si="439"/>
        <v/>
      </c>
      <c r="AQ335" s="33"/>
      <c r="AR335" s="33" t="str">
        <f t="shared" si="440"/>
        <v/>
      </c>
      <c r="AS335" s="33"/>
      <c r="AT335" s="33" t="str">
        <f t="shared" si="441"/>
        <v/>
      </c>
      <c r="AU335" s="33"/>
      <c r="AV335" s="33" t="str">
        <f t="shared" si="442"/>
        <v/>
      </c>
      <c r="AW335" s="33"/>
      <c r="AX335" s="33" t="str">
        <f t="shared" si="443"/>
        <v/>
      </c>
      <c r="AY335" s="33"/>
      <c r="AZ335" s="33" t="str">
        <f t="shared" si="444"/>
        <v/>
      </c>
      <c r="BA335" s="33"/>
      <c r="BB335" s="33" t="str">
        <f t="shared" si="445"/>
        <v/>
      </c>
      <c r="BC335" s="33"/>
      <c r="BD335" s="33" t="str">
        <f t="shared" si="446"/>
        <v/>
      </c>
      <c r="BE335" s="33"/>
      <c r="BF335" s="33" t="str">
        <f t="shared" si="447"/>
        <v/>
      </c>
      <c r="BG335" s="33"/>
      <c r="BH335" s="33" t="str">
        <f t="shared" si="448"/>
        <v/>
      </c>
      <c r="BI335" s="33"/>
      <c r="BJ335" s="33" t="str">
        <f t="shared" si="449"/>
        <v/>
      </c>
      <c r="BK335" s="33"/>
      <c r="BL335" s="33" t="str">
        <f t="shared" si="450"/>
        <v/>
      </c>
      <c r="BM335" s="33"/>
      <c r="BN335" s="33" t="str">
        <f t="shared" si="451"/>
        <v/>
      </c>
      <c r="BO335" s="33"/>
      <c r="BP335" s="33" t="str">
        <f t="shared" si="452"/>
        <v/>
      </c>
      <c r="BQ335" s="33"/>
      <c r="BR335" s="33" t="str">
        <f t="shared" si="453"/>
        <v/>
      </c>
      <c r="BS335" s="33"/>
      <c r="BT335" s="33" t="str">
        <f t="shared" si="454"/>
        <v/>
      </c>
      <c r="BU335" s="33"/>
      <c r="BV335" s="33" t="str">
        <f t="shared" si="455"/>
        <v/>
      </c>
      <c r="BW335" s="33"/>
      <c r="BX335" s="33" t="str">
        <f t="shared" si="456"/>
        <v/>
      </c>
      <c r="BY335" s="33"/>
      <c r="BZ335" s="33" t="str">
        <f t="shared" si="457"/>
        <v/>
      </c>
      <c r="CA335" s="33"/>
      <c r="CB335" s="34" t="str">
        <f t="shared" si="458"/>
        <v/>
      </c>
      <c r="CC335" s="38">
        <f t="shared" si="459"/>
        <v>0</v>
      </c>
    </row>
    <row r="336" spans="2:81" ht="16" customHeight="1" thickBot="1" x14ac:dyDescent="0.25">
      <c r="B336" s="35">
        <f t="shared" si="460"/>
        <v>104</v>
      </c>
      <c r="C336" s="36"/>
      <c r="D336" s="36" t="str">
        <f t="shared" si="420"/>
        <v/>
      </c>
      <c r="E336" s="36"/>
      <c r="F336" s="36" t="str">
        <f t="shared" si="421"/>
        <v/>
      </c>
      <c r="G336" s="36"/>
      <c r="H336" s="36" t="str">
        <f t="shared" si="422"/>
        <v/>
      </c>
      <c r="I336" s="36"/>
      <c r="J336" s="36" t="str">
        <f t="shared" si="423"/>
        <v/>
      </c>
      <c r="K336" s="36"/>
      <c r="L336" s="36" t="str">
        <f t="shared" si="424"/>
        <v/>
      </c>
      <c r="M336" s="36"/>
      <c r="N336" s="36" t="str">
        <f t="shared" si="425"/>
        <v/>
      </c>
      <c r="O336" s="36"/>
      <c r="P336" s="36" t="str">
        <f t="shared" si="426"/>
        <v/>
      </c>
      <c r="Q336" s="36"/>
      <c r="R336" s="36" t="str">
        <f t="shared" si="427"/>
        <v/>
      </c>
      <c r="S336" s="36"/>
      <c r="T336" s="36" t="str">
        <f t="shared" si="428"/>
        <v/>
      </c>
      <c r="U336" s="36"/>
      <c r="V336" s="36" t="str">
        <f t="shared" si="429"/>
        <v/>
      </c>
      <c r="W336" s="36"/>
      <c r="X336" s="36" t="str">
        <f t="shared" si="430"/>
        <v/>
      </c>
      <c r="Y336" s="36"/>
      <c r="Z336" s="36" t="str">
        <f t="shared" si="431"/>
        <v/>
      </c>
      <c r="AA336" s="36"/>
      <c r="AB336" s="36" t="str">
        <f t="shared" si="432"/>
        <v/>
      </c>
      <c r="AC336" s="36"/>
      <c r="AD336" s="36" t="str">
        <f t="shared" si="433"/>
        <v/>
      </c>
      <c r="AE336" s="36"/>
      <c r="AF336" s="36" t="str">
        <f t="shared" si="434"/>
        <v/>
      </c>
      <c r="AG336" s="36"/>
      <c r="AH336" s="36" t="str">
        <f t="shared" si="435"/>
        <v/>
      </c>
      <c r="AI336" s="36"/>
      <c r="AJ336" s="36" t="str">
        <f t="shared" si="436"/>
        <v/>
      </c>
      <c r="AK336" s="36"/>
      <c r="AL336" s="36" t="str">
        <f t="shared" si="437"/>
        <v/>
      </c>
      <c r="AM336" s="36"/>
      <c r="AN336" s="36" t="str">
        <f t="shared" si="438"/>
        <v/>
      </c>
      <c r="AO336" s="36"/>
      <c r="AP336" s="36" t="str">
        <f t="shared" si="439"/>
        <v/>
      </c>
      <c r="AQ336" s="36"/>
      <c r="AR336" s="36" t="str">
        <f t="shared" si="440"/>
        <v/>
      </c>
      <c r="AS336" s="36"/>
      <c r="AT336" s="36" t="str">
        <f t="shared" si="441"/>
        <v/>
      </c>
      <c r="AU336" s="36"/>
      <c r="AV336" s="36" t="str">
        <f t="shared" si="442"/>
        <v/>
      </c>
      <c r="AW336" s="36"/>
      <c r="AX336" s="36" t="str">
        <f t="shared" si="443"/>
        <v/>
      </c>
      <c r="AY336" s="36"/>
      <c r="AZ336" s="36" t="str">
        <f t="shared" si="444"/>
        <v/>
      </c>
      <c r="BA336" s="36"/>
      <c r="BB336" s="36" t="str">
        <f t="shared" si="445"/>
        <v/>
      </c>
      <c r="BC336" s="36"/>
      <c r="BD336" s="36" t="str">
        <f t="shared" si="446"/>
        <v/>
      </c>
      <c r="BE336" s="36"/>
      <c r="BF336" s="36" t="str">
        <f t="shared" si="447"/>
        <v/>
      </c>
      <c r="BG336" s="36"/>
      <c r="BH336" s="36" t="str">
        <f t="shared" si="448"/>
        <v/>
      </c>
      <c r="BI336" s="36"/>
      <c r="BJ336" s="36" t="str">
        <f t="shared" si="449"/>
        <v/>
      </c>
      <c r="BK336" s="36"/>
      <c r="BL336" s="36" t="str">
        <f t="shared" si="450"/>
        <v/>
      </c>
      <c r="BM336" s="36"/>
      <c r="BN336" s="36" t="str">
        <f t="shared" si="451"/>
        <v/>
      </c>
      <c r="BO336" s="36"/>
      <c r="BP336" s="36" t="str">
        <f t="shared" si="452"/>
        <v/>
      </c>
      <c r="BQ336" s="36"/>
      <c r="BR336" s="36" t="str">
        <f t="shared" si="453"/>
        <v/>
      </c>
      <c r="BS336" s="36"/>
      <c r="BT336" s="36" t="str">
        <f t="shared" si="454"/>
        <v/>
      </c>
      <c r="BU336" s="36"/>
      <c r="BV336" s="36" t="str">
        <f t="shared" si="455"/>
        <v/>
      </c>
      <c r="BW336" s="36"/>
      <c r="BX336" s="36" t="str">
        <f t="shared" si="456"/>
        <v/>
      </c>
      <c r="BY336" s="36"/>
      <c r="BZ336" s="36" t="str">
        <f t="shared" si="457"/>
        <v/>
      </c>
      <c r="CA336" s="36"/>
      <c r="CB336" s="37" t="str">
        <f t="shared" si="458"/>
        <v/>
      </c>
      <c r="CC336" s="38">
        <f t="shared" si="459"/>
        <v>0</v>
      </c>
    </row>
  </sheetData>
  <mergeCells count="39">
    <mergeCell ref="BY1:BZ1"/>
    <mergeCell ref="AG1:AH1"/>
    <mergeCell ref="AI1:AJ1"/>
    <mergeCell ref="AA1:AB1"/>
    <mergeCell ref="AS1:AT1"/>
    <mergeCell ref="AQ1:AR1"/>
    <mergeCell ref="AW1:AX1"/>
    <mergeCell ref="AY1:AZ1"/>
    <mergeCell ref="BI1:BJ1"/>
    <mergeCell ref="BC1:BD1"/>
    <mergeCell ref="BK1:BL1"/>
    <mergeCell ref="BO1:BP1"/>
    <mergeCell ref="BW1:BX1"/>
    <mergeCell ref="CA1:CB1"/>
    <mergeCell ref="AU1:AV1"/>
    <mergeCell ref="M1:N1"/>
    <mergeCell ref="C1:D1"/>
    <mergeCell ref="E1:F1"/>
    <mergeCell ref="K1:L1"/>
    <mergeCell ref="W1:X1"/>
    <mergeCell ref="BE1:BF1"/>
    <mergeCell ref="O1:P1"/>
    <mergeCell ref="Y1:Z1"/>
    <mergeCell ref="BG1:BH1"/>
    <mergeCell ref="BM1:BN1"/>
    <mergeCell ref="BQ1:BR1"/>
    <mergeCell ref="BS1:BT1"/>
    <mergeCell ref="BU1:BV1"/>
    <mergeCell ref="AM1:AN1"/>
    <mergeCell ref="I1:J1"/>
    <mergeCell ref="G1:H1"/>
    <mergeCell ref="S1:T1"/>
    <mergeCell ref="BA1:BB1"/>
    <mergeCell ref="U1:V1"/>
    <mergeCell ref="Q1:R1"/>
    <mergeCell ref="AK1:AL1"/>
    <mergeCell ref="AC1:AD1"/>
    <mergeCell ref="AO1:AP1"/>
    <mergeCell ref="AE1:AF1"/>
  </mergeCells>
  <pageMargins left="0.7" right="0.7" top="0.75" bottom="0.75" header="0.3" footer="0.3"/>
  <pageSetup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ublished="0"/>
  <dimension ref="A1:L105"/>
  <sheetViews>
    <sheetView topLeftCell="A70" workbookViewId="0">
      <selection activeCell="C102" sqref="C102"/>
    </sheetView>
  </sheetViews>
  <sheetFormatPr baseColWidth="10" defaultColWidth="8.83203125" defaultRowHeight="15" x14ac:dyDescent="0.2"/>
  <cols>
    <col min="2" max="2" width="10.6640625" bestFit="1" customWidth="1"/>
    <col min="4" max="4" width="21.1640625" bestFit="1" customWidth="1"/>
    <col min="5" max="6" width="16" bestFit="1" customWidth="1"/>
    <col min="8" max="8" width="11.33203125" bestFit="1" customWidth="1"/>
    <col min="9" max="10" width="14" bestFit="1" customWidth="1"/>
    <col min="11" max="11" width="9.5" bestFit="1" customWidth="1"/>
    <col min="12" max="12" width="10" bestFit="1" customWidth="1"/>
  </cols>
  <sheetData>
    <row r="1" spans="1:12" x14ac:dyDescent="0.2">
      <c r="A1" t="s">
        <v>1083</v>
      </c>
      <c r="B1" t="s">
        <v>1785</v>
      </c>
      <c r="C1" t="s">
        <v>1660</v>
      </c>
      <c r="D1" t="s">
        <v>1085</v>
      </c>
      <c r="E1" t="s">
        <v>1086</v>
      </c>
      <c r="F1" t="s">
        <v>1087</v>
      </c>
      <c r="G1" t="s">
        <v>1786</v>
      </c>
      <c r="H1" t="s">
        <v>1084</v>
      </c>
      <c r="I1" s="1" t="s">
        <v>1787</v>
      </c>
      <c r="J1" s="1" t="s">
        <v>1788</v>
      </c>
      <c r="K1" s="1" t="s">
        <v>1789</v>
      </c>
      <c r="L1" s="1" t="s">
        <v>1790</v>
      </c>
    </row>
    <row r="2" spans="1:12" x14ac:dyDescent="0.2">
      <c r="A2">
        <v>1</v>
      </c>
      <c r="B2" s="436">
        <v>46184</v>
      </c>
      <c r="C2" s="437">
        <v>0.54166666666666663</v>
      </c>
      <c r="D2" t="str">
        <f>Venues!CH21</f>
        <v>Mexico City</v>
      </c>
      <c r="G2" t="str">
        <f>Venues!CC21</f>
        <v>A1</v>
      </c>
      <c r="H2" t="str">
        <f>VLOOKUP(D2,Time!$I$12:$J$27,2)</f>
        <v>CST2</v>
      </c>
      <c r="I2">
        <f t="shared" ref="I2:I33" si="0">IF(H2="EST",1,IF(H2="CST1",2,IF(H2="CST2",3,4)))</f>
        <v>3</v>
      </c>
      <c r="J2">
        <f>VLOOKUP('1. Willkommen'!$P$4,Time!$A$2:$F$34,'Match Times'!I2+2)</f>
        <v>8</v>
      </c>
      <c r="K2" s="435">
        <f t="shared" ref="K2:K33" si="1">B2+C2+J2/24</f>
        <v>46184.875</v>
      </c>
      <c r="L2" s="434">
        <f t="shared" ref="L2:L33" si="2">B2+C2+J2/24</f>
        <v>46184.875</v>
      </c>
    </row>
    <row r="3" spans="1:12" x14ac:dyDescent="0.2">
      <c r="A3">
        <f t="shared" ref="A3:A34" si="3">A2+1</f>
        <v>2</v>
      </c>
      <c r="B3" s="436">
        <v>46184</v>
      </c>
      <c r="C3" s="437">
        <v>0.83333333333333337</v>
      </c>
      <c r="D3" t="str">
        <f>Venues!CH22</f>
        <v>Guadalahara</v>
      </c>
      <c r="G3" t="str">
        <f>Venues!CC22</f>
        <v>A2</v>
      </c>
      <c r="H3" t="str">
        <f>VLOOKUP(D3,Time!$I$12:$J$27,2)</f>
        <v>CST2</v>
      </c>
      <c r="I3">
        <f t="shared" si="0"/>
        <v>3</v>
      </c>
      <c r="J3">
        <f>VLOOKUP('1. Willkommen'!$P$4,Time!$A$2:$F$34,'Match Times'!I3+2)</f>
        <v>8</v>
      </c>
      <c r="K3" s="435">
        <f t="shared" si="1"/>
        <v>46185.166666666672</v>
      </c>
      <c r="L3" s="434">
        <f t="shared" si="2"/>
        <v>46185.166666666672</v>
      </c>
    </row>
    <row r="4" spans="1:12" x14ac:dyDescent="0.2">
      <c r="A4">
        <f t="shared" si="3"/>
        <v>3</v>
      </c>
      <c r="B4" s="436">
        <v>46185</v>
      </c>
      <c r="C4" s="437">
        <v>0.625</v>
      </c>
      <c r="D4" t="str">
        <f>Venues!CH23</f>
        <v>Toronto</v>
      </c>
      <c r="G4" t="str">
        <f>Venues!CC23</f>
        <v>B1</v>
      </c>
      <c r="H4" t="str">
        <f>VLOOKUP(D4,Time!$I$12:$J$27,2)</f>
        <v>EST</v>
      </c>
      <c r="I4">
        <f t="shared" si="0"/>
        <v>1</v>
      </c>
      <c r="J4">
        <f>VLOOKUP('1. Willkommen'!$P$4,Time!$A$2:$F$34,'Match Times'!I4+2)</f>
        <v>6</v>
      </c>
      <c r="K4" s="435">
        <f t="shared" si="1"/>
        <v>46185.875</v>
      </c>
      <c r="L4" s="434">
        <f t="shared" si="2"/>
        <v>46185.875</v>
      </c>
    </row>
    <row r="5" spans="1:12" x14ac:dyDescent="0.2">
      <c r="A5">
        <f t="shared" si="3"/>
        <v>4</v>
      </c>
      <c r="B5" s="436">
        <v>46185</v>
      </c>
      <c r="C5" s="437">
        <v>0.75</v>
      </c>
      <c r="D5" t="str">
        <f>Venues!CH24</f>
        <v>Los Angeles</v>
      </c>
      <c r="G5" t="str">
        <f>Venues!CC24</f>
        <v>D1</v>
      </c>
      <c r="H5" t="str">
        <f>VLOOKUP(D5,Time!$I$12:$J$27,2)</f>
        <v>PST</v>
      </c>
      <c r="I5">
        <f t="shared" si="0"/>
        <v>4</v>
      </c>
      <c r="J5">
        <f>VLOOKUP('1. Willkommen'!$P$4,Time!$A$2:$F$34,'Match Times'!I5+2)</f>
        <v>9</v>
      </c>
      <c r="K5" s="435">
        <f t="shared" si="1"/>
        <v>46186.125</v>
      </c>
      <c r="L5" s="434">
        <f t="shared" si="2"/>
        <v>46186.125</v>
      </c>
    </row>
    <row r="6" spans="1:12" x14ac:dyDescent="0.2">
      <c r="A6">
        <f t="shared" si="3"/>
        <v>5</v>
      </c>
      <c r="B6" s="436">
        <v>46186</v>
      </c>
      <c r="C6" s="437">
        <v>0.875</v>
      </c>
      <c r="D6" t="str">
        <f>Venues!CH25</f>
        <v>Boston</v>
      </c>
      <c r="G6" t="str">
        <f>Venues!CC25</f>
        <v>C1</v>
      </c>
      <c r="H6" t="str">
        <f>VLOOKUP(D6,Time!$I$12:$J$27,2)</f>
        <v>EST</v>
      </c>
      <c r="I6">
        <f t="shared" si="0"/>
        <v>1</v>
      </c>
      <c r="J6">
        <f>VLOOKUP('1. Willkommen'!$P$4,Time!$A$2:$F$34,'Match Times'!I6+2)</f>
        <v>6</v>
      </c>
      <c r="K6" s="435">
        <f t="shared" si="1"/>
        <v>46187.125</v>
      </c>
      <c r="L6" s="434">
        <f t="shared" si="2"/>
        <v>46187.125</v>
      </c>
    </row>
    <row r="7" spans="1:12" x14ac:dyDescent="0.2">
      <c r="A7">
        <f t="shared" si="3"/>
        <v>6</v>
      </c>
      <c r="B7" s="436">
        <v>46185</v>
      </c>
      <c r="C7" s="437">
        <v>0.875</v>
      </c>
      <c r="D7" t="str">
        <f>Venues!CH26</f>
        <v>Vancouver</v>
      </c>
      <c r="G7" t="str">
        <f>Venues!CC26</f>
        <v>D2</v>
      </c>
      <c r="H7" t="str">
        <f>VLOOKUP(D7,Time!$I$12:$J$27,2)</f>
        <v>PST</v>
      </c>
      <c r="I7">
        <f t="shared" si="0"/>
        <v>4</v>
      </c>
      <c r="J7">
        <f>VLOOKUP('1. Willkommen'!$P$4,Time!$A$2:$F$34,'Match Times'!I7+2)</f>
        <v>9</v>
      </c>
      <c r="K7" s="435">
        <f t="shared" si="1"/>
        <v>46186.25</v>
      </c>
      <c r="L7" s="434">
        <f t="shared" si="2"/>
        <v>46186.25</v>
      </c>
    </row>
    <row r="8" spans="1:12" x14ac:dyDescent="0.2">
      <c r="A8">
        <f t="shared" si="3"/>
        <v>7</v>
      </c>
      <c r="B8" s="436">
        <v>46186</v>
      </c>
      <c r="C8" s="437">
        <v>0.75</v>
      </c>
      <c r="D8" t="str">
        <f>Venues!CH27</f>
        <v>New York New Jersey</v>
      </c>
      <c r="G8" t="str">
        <f>Venues!CC27</f>
        <v>C2</v>
      </c>
      <c r="H8" t="str">
        <f>VLOOKUP(D8,Time!$I$12:$J$27,2)</f>
        <v>EST</v>
      </c>
      <c r="I8">
        <f t="shared" si="0"/>
        <v>1</v>
      </c>
      <c r="J8">
        <f>VLOOKUP('1. Willkommen'!$P$4,Time!$A$2:$F$34,'Match Times'!I8+2)</f>
        <v>6</v>
      </c>
      <c r="K8" s="435">
        <f t="shared" si="1"/>
        <v>46187</v>
      </c>
      <c r="L8" s="434">
        <f t="shared" si="2"/>
        <v>46187</v>
      </c>
    </row>
    <row r="9" spans="1:12" x14ac:dyDescent="0.2">
      <c r="A9">
        <f t="shared" si="3"/>
        <v>8</v>
      </c>
      <c r="B9" s="436">
        <v>46186</v>
      </c>
      <c r="C9" s="437">
        <v>0.5</v>
      </c>
      <c r="D9" t="str">
        <f>Venues!CH28</f>
        <v>San Francisco Bay Area</v>
      </c>
      <c r="G9" t="str">
        <f>Venues!CC28</f>
        <v>B2</v>
      </c>
      <c r="H9" t="str">
        <f>VLOOKUP(D9,Time!$I$12:$J$27,2)</f>
        <v>PST</v>
      </c>
      <c r="I9">
        <f t="shared" si="0"/>
        <v>4</v>
      </c>
      <c r="J9">
        <f>VLOOKUP('1. Willkommen'!$P$4,Time!$A$2:$F$34,'Match Times'!I9+2)</f>
        <v>9</v>
      </c>
      <c r="K9" s="435">
        <f t="shared" si="1"/>
        <v>46186.875</v>
      </c>
      <c r="L9" s="434">
        <f t="shared" si="2"/>
        <v>46186.875</v>
      </c>
    </row>
    <row r="10" spans="1:12" x14ac:dyDescent="0.2">
      <c r="A10">
        <f t="shared" si="3"/>
        <v>9</v>
      </c>
      <c r="B10" s="436">
        <v>46187</v>
      </c>
      <c r="C10" s="437">
        <v>0.79166666666666663</v>
      </c>
      <c r="D10" t="str">
        <f>Venues!CH29</f>
        <v>Philadephia</v>
      </c>
      <c r="G10" t="str">
        <f>Venues!CC29</f>
        <v>E1</v>
      </c>
      <c r="H10" t="str">
        <f>VLOOKUP(D10,Time!$I$12:$J$27,2)</f>
        <v>EST</v>
      </c>
      <c r="I10">
        <f t="shared" si="0"/>
        <v>1</v>
      </c>
      <c r="J10">
        <f>VLOOKUP('1. Willkommen'!$P$4,Time!$A$2:$F$34,'Match Times'!I10+2)</f>
        <v>6</v>
      </c>
      <c r="K10" s="435">
        <f t="shared" si="1"/>
        <v>46188.041666666664</v>
      </c>
      <c r="L10" s="434">
        <f t="shared" si="2"/>
        <v>46188.041666666664</v>
      </c>
    </row>
    <row r="11" spans="1:12" x14ac:dyDescent="0.2">
      <c r="A11">
        <f t="shared" si="3"/>
        <v>10</v>
      </c>
      <c r="B11" s="436">
        <v>46187</v>
      </c>
      <c r="C11" s="437">
        <v>0.5</v>
      </c>
      <c r="D11" t="str">
        <f>Venues!CH30</f>
        <v>Houston</v>
      </c>
      <c r="G11" t="str">
        <f>Venues!CC30</f>
        <v>E2</v>
      </c>
      <c r="H11" t="str">
        <f>VLOOKUP(D11,Time!$I$12:$J$27,2)</f>
        <v>CST1</v>
      </c>
      <c r="I11">
        <f t="shared" si="0"/>
        <v>2</v>
      </c>
      <c r="J11">
        <f>VLOOKUP('1. Willkommen'!$P$4,Time!$A$2:$F$34,'Match Times'!I11+2)</f>
        <v>7</v>
      </c>
      <c r="K11" s="435">
        <f t="shared" si="1"/>
        <v>46187.791666666664</v>
      </c>
      <c r="L11" s="434">
        <f t="shared" si="2"/>
        <v>46187.791666666664</v>
      </c>
    </row>
    <row r="12" spans="1:12" x14ac:dyDescent="0.2">
      <c r="A12">
        <f t="shared" si="3"/>
        <v>11</v>
      </c>
      <c r="B12" s="436">
        <v>46187</v>
      </c>
      <c r="C12" s="437">
        <v>0.625</v>
      </c>
      <c r="D12" t="str">
        <f>Venues!CH31</f>
        <v>Dallas</v>
      </c>
      <c r="G12" t="str">
        <f>Venues!CC31</f>
        <v>F1</v>
      </c>
      <c r="H12" t="str">
        <f>VLOOKUP(D12,Time!$I$12:$J$27,2)</f>
        <v>CST1</v>
      </c>
      <c r="I12">
        <f t="shared" si="0"/>
        <v>2</v>
      </c>
      <c r="J12">
        <f>VLOOKUP('1. Willkommen'!$P$4,Time!$A$2:$F$34,'Match Times'!I12+2)</f>
        <v>7</v>
      </c>
      <c r="K12" s="435">
        <f t="shared" si="1"/>
        <v>46187.916666666664</v>
      </c>
      <c r="L12" s="434">
        <f t="shared" si="2"/>
        <v>46187.916666666664</v>
      </c>
    </row>
    <row r="13" spans="1:12" x14ac:dyDescent="0.2">
      <c r="A13">
        <f t="shared" si="3"/>
        <v>12</v>
      </c>
      <c r="B13" s="436">
        <v>46187</v>
      </c>
      <c r="C13" s="437">
        <v>0.83333333333333337</v>
      </c>
      <c r="D13" t="str">
        <f>Venues!CH32</f>
        <v>Monterrey</v>
      </c>
      <c r="G13" t="str">
        <f>Venues!CC32</f>
        <v>F2</v>
      </c>
      <c r="H13" t="str">
        <f>VLOOKUP(D13,Time!$I$12:$J$27,2)</f>
        <v>CST2</v>
      </c>
      <c r="I13">
        <f t="shared" si="0"/>
        <v>3</v>
      </c>
      <c r="J13">
        <f>VLOOKUP('1. Willkommen'!$P$4,Time!$A$2:$F$34,'Match Times'!I13+2)</f>
        <v>8</v>
      </c>
      <c r="K13" s="435">
        <f t="shared" si="1"/>
        <v>46188.166666666672</v>
      </c>
      <c r="L13" s="434">
        <f t="shared" si="2"/>
        <v>46188.166666666672</v>
      </c>
    </row>
    <row r="14" spans="1:12" x14ac:dyDescent="0.2">
      <c r="A14">
        <f t="shared" si="3"/>
        <v>13</v>
      </c>
      <c r="B14" s="436">
        <v>46188</v>
      </c>
      <c r="C14" s="437">
        <v>0.75</v>
      </c>
      <c r="D14" t="str">
        <f>Venues!CH33</f>
        <v>Miami</v>
      </c>
      <c r="G14" t="str">
        <f>Venues!CC33</f>
        <v>H1</v>
      </c>
      <c r="H14" t="str">
        <f>VLOOKUP(D14,Time!$I$12:$J$27,2)</f>
        <v>EST</v>
      </c>
      <c r="I14">
        <f t="shared" si="0"/>
        <v>1</v>
      </c>
      <c r="J14">
        <f>VLOOKUP('1. Willkommen'!$P$4,Time!$A$2:$F$34,'Match Times'!I14+2)</f>
        <v>6</v>
      </c>
      <c r="K14" s="435">
        <f t="shared" si="1"/>
        <v>46189</v>
      </c>
      <c r="L14" s="434">
        <f t="shared" si="2"/>
        <v>46189</v>
      </c>
    </row>
    <row r="15" spans="1:12" x14ac:dyDescent="0.2">
      <c r="A15">
        <f t="shared" si="3"/>
        <v>14</v>
      </c>
      <c r="B15" s="436">
        <v>46188</v>
      </c>
      <c r="C15" s="437">
        <v>0.5</v>
      </c>
      <c r="D15" t="str">
        <f>Venues!CH34</f>
        <v>Atlanta</v>
      </c>
      <c r="G15" t="str">
        <f>Venues!CC34</f>
        <v>H2</v>
      </c>
      <c r="H15" t="str">
        <f>VLOOKUP(D15,Time!$I$12:$J$27,2)</f>
        <v>EST</v>
      </c>
      <c r="I15">
        <f t="shared" si="0"/>
        <v>1</v>
      </c>
      <c r="J15">
        <f>VLOOKUP('1. Willkommen'!$P$4,Time!$A$2:$F$34,'Match Times'!I15+2)</f>
        <v>6</v>
      </c>
      <c r="K15" s="435">
        <f t="shared" si="1"/>
        <v>46188.75</v>
      </c>
      <c r="L15" s="434">
        <f t="shared" si="2"/>
        <v>46188.75</v>
      </c>
    </row>
    <row r="16" spans="1:12" x14ac:dyDescent="0.2">
      <c r="A16">
        <f t="shared" si="3"/>
        <v>15</v>
      </c>
      <c r="B16" s="436">
        <v>46188</v>
      </c>
      <c r="C16" s="437">
        <v>0.75</v>
      </c>
      <c r="D16" t="str">
        <f>Venues!CH35</f>
        <v>Los Angeles</v>
      </c>
      <c r="G16" t="str">
        <f>Venues!CC35</f>
        <v>G1</v>
      </c>
      <c r="H16" t="str">
        <f>VLOOKUP(D16,Time!$I$12:$J$27,2)</f>
        <v>PST</v>
      </c>
      <c r="I16">
        <f t="shared" si="0"/>
        <v>4</v>
      </c>
      <c r="J16">
        <f>VLOOKUP('1. Willkommen'!$P$4,Time!$A$2:$F$34,'Match Times'!I16+2)</f>
        <v>9</v>
      </c>
      <c r="K16" s="435">
        <f t="shared" si="1"/>
        <v>46189.125</v>
      </c>
      <c r="L16" s="434">
        <f t="shared" si="2"/>
        <v>46189.125</v>
      </c>
    </row>
    <row r="17" spans="1:12" x14ac:dyDescent="0.2">
      <c r="A17">
        <f t="shared" si="3"/>
        <v>16</v>
      </c>
      <c r="B17" s="436">
        <v>46188</v>
      </c>
      <c r="C17" s="437">
        <v>0.5</v>
      </c>
      <c r="D17" t="str">
        <f>Venues!CH36</f>
        <v>Seattle</v>
      </c>
      <c r="G17" t="str">
        <f>Venues!CC36</f>
        <v>G2</v>
      </c>
      <c r="H17" t="str">
        <f>VLOOKUP(D17,Time!$I$12:$J$27,2)</f>
        <v>PST</v>
      </c>
      <c r="I17">
        <f t="shared" si="0"/>
        <v>4</v>
      </c>
      <c r="J17">
        <f>VLOOKUP('1. Willkommen'!$P$4,Time!$A$2:$F$34,'Match Times'!I17+2)</f>
        <v>9</v>
      </c>
      <c r="K17" s="435">
        <f t="shared" si="1"/>
        <v>46188.875</v>
      </c>
      <c r="L17" s="434">
        <f t="shared" si="2"/>
        <v>46188.875</v>
      </c>
    </row>
    <row r="18" spans="1:12" x14ac:dyDescent="0.2">
      <c r="A18">
        <f t="shared" si="3"/>
        <v>17</v>
      </c>
      <c r="B18" s="436">
        <v>46189</v>
      </c>
      <c r="C18" s="437">
        <v>0.625</v>
      </c>
      <c r="D18" t="str">
        <f>Venues!CH37</f>
        <v>New York New Jersey</v>
      </c>
      <c r="G18" t="str">
        <f>Venues!CC37</f>
        <v>I1</v>
      </c>
      <c r="H18" t="str">
        <f>VLOOKUP(D18,Time!$I$12:$J$27,2)</f>
        <v>EST</v>
      </c>
      <c r="I18">
        <f t="shared" si="0"/>
        <v>1</v>
      </c>
      <c r="J18">
        <f>VLOOKUP('1. Willkommen'!$P$4,Time!$A$2:$F$34,'Match Times'!I18+2)</f>
        <v>6</v>
      </c>
      <c r="K18" s="435">
        <f t="shared" si="1"/>
        <v>46189.875</v>
      </c>
      <c r="L18" s="434">
        <f t="shared" si="2"/>
        <v>46189.875</v>
      </c>
    </row>
    <row r="19" spans="1:12" x14ac:dyDescent="0.2">
      <c r="A19">
        <f t="shared" si="3"/>
        <v>18</v>
      </c>
      <c r="B19" s="436">
        <v>46189</v>
      </c>
      <c r="C19" s="437">
        <v>0.75</v>
      </c>
      <c r="D19" t="str">
        <f>Venues!CH38</f>
        <v>Boston</v>
      </c>
      <c r="G19" t="str">
        <f>Venues!CC38</f>
        <v>I2</v>
      </c>
      <c r="H19" t="str">
        <f>VLOOKUP(D19,Time!$I$12:$J$27,2)</f>
        <v>EST</v>
      </c>
      <c r="I19">
        <f t="shared" si="0"/>
        <v>1</v>
      </c>
      <c r="J19">
        <f>VLOOKUP('1. Willkommen'!$P$4,Time!$A$2:$F$34,'Match Times'!I19+2)</f>
        <v>6</v>
      </c>
      <c r="K19" s="435">
        <f t="shared" si="1"/>
        <v>46190</v>
      </c>
      <c r="L19" s="434">
        <f t="shared" si="2"/>
        <v>46190</v>
      </c>
    </row>
    <row r="20" spans="1:12" x14ac:dyDescent="0.2">
      <c r="A20">
        <f t="shared" si="3"/>
        <v>19</v>
      </c>
      <c r="B20" s="436">
        <v>46189</v>
      </c>
      <c r="C20" s="437">
        <v>0.83333333333333337</v>
      </c>
      <c r="D20" t="str">
        <f>Venues!CH39</f>
        <v>Kansas City</v>
      </c>
      <c r="G20" t="str">
        <f>Venues!CC39</f>
        <v>J1</v>
      </c>
      <c r="H20" t="str">
        <f>VLOOKUP(D20,Time!$I$12:$J$27,2)</f>
        <v>CST1</v>
      </c>
      <c r="I20">
        <f t="shared" si="0"/>
        <v>2</v>
      </c>
      <c r="J20">
        <f>VLOOKUP('1. Willkommen'!$P$4,Time!$A$2:$F$34,'Match Times'!I20+2)</f>
        <v>7</v>
      </c>
      <c r="K20" s="435">
        <f t="shared" si="1"/>
        <v>46190.125</v>
      </c>
      <c r="L20" s="434">
        <f t="shared" si="2"/>
        <v>46190.125</v>
      </c>
    </row>
    <row r="21" spans="1:12" x14ac:dyDescent="0.2">
      <c r="A21">
        <f t="shared" si="3"/>
        <v>20</v>
      </c>
      <c r="B21" s="436">
        <v>46189</v>
      </c>
      <c r="C21" s="437">
        <v>0.875</v>
      </c>
      <c r="D21" t="str">
        <f>Venues!CH40</f>
        <v>San Francisco Bay Area</v>
      </c>
      <c r="G21" t="str">
        <f>Venues!CC40</f>
        <v>J2</v>
      </c>
      <c r="H21" t="str">
        <f>VLOOKUP(D21,Time!$I$12:$J$27,2)</f>
        <v>PST</v>
      </c>
      <c r="I21">
        <f t="shared" si="0"/>
        <v>4</v>
      </c>
      <c r="J21">
        <f>VLOOKUP('1. Willkommen'!$P$4,Time!$A$2:$F$34,'Match Times'!I21+2)</f>
        <v>9</v>
      </c>
      <c r="K21" s="435">
        <f t="shared" si="1"/>
        <v>46190.25</v>
      </c>
      <c r="L21" s="434">
        <f t="shared" si="2"/>
        <v>46190.25</v>
      </c>
    </row>
    <row r="22" spans="1:12" x14ac:dyDescent="0.2">
      <c r="A22">
        <f t="shared" si="3"/>
        <v>21</v>
      </c>
      <c r="B22" s="436">
        <v>46190</v>
      </c>
      <c r="C22" s="437">
        <v>0.79166666666666663</v>
      </c>
      <c r="D22" t="str">
        <f>Venues!CH41</f>
        <v>Toronto</v>
      </c>
      <c r="G22" t="str">
        <f>Venues!CC41</f>
        <v>L1</v>
      </c>
      <c r="H22" t="str">
        <f>VLOOKUP(D22,Time!$I$12:$J$27,2)</f>
        <v>EST</v>
      </c>
      <c r="I22">
        <f t="shared" si="0"/>
        <v>1</v>
      </c>
      <c r="J22">
        <f>VLOOKUP('1. Willkommen'!$P$4,Time!$A$2:$F$34,'Match Times'!I22+2)</f>
        <v>6</v>
      </c>
      <c r="K22" s="435">
        <f t="shared" si="1"/>
        <v>46191.041666666664</v>
      </c>
      <c r="L22" s="434">
        <f t="shared" si="2"/>
        <v>46191.041666666664</v>
      </c>
    </row>
    <row r="23" spans="1:12" x14ac:dyDescent="0.2">
      <c r="A23">
        <f t="shared" si="3"/>
        <v>22</v>
      </c>
      <c r="B23" s="436">
        <v>46190</v>
      </c>
      <c r="C23" s="437">
        <v>0.625</v>
      </c>
      <c r="D23" t="str">
        <f>Venues!CH42</f>
        <v>Dallas</v>
      </c>
      <c r="G23" t="str">
        <f>Venues!CC42</f>
        <v>L2</v>
      </c>
      <c r="H23" t="str">
        <f>VLOOKUP(D23,Time!$I$12:$J$27,2)</f>
        <v>CST1</v>
      </c>
      <c r="I23">
        <f t="shared" si="0"/>
        <v>2</v>
      </c>
      <c r="J23">
        <f>VLOOKUP('1. Willkommen'!$P$4,Time!$A$2:$F$34,'Match Times'!I23+2)</f>
        <v>7</v>
      </c>
      <c r="K23" s="435">
        <f t="shared" si="1"/>
        <v>46190.916666666664</v>
      </c>
      <c r="L23" s="434">
        <f t="shared" si="2"/>
        <v>46190.916666666664</v>
      </c>
    </row>
    <row r="24" spans="1:12" x14ac:dyDescent="0.2">
      <c r="A24">
        <f t="shared" si="3"/>
        <v>23</v>
      </c>
      <c r="B24" s="436">
        <v>46190</v>
      </c>
      <c r="C24" s="437">
        <v>0.5</v>
      </c>
      <c r="D24" t="str">
        <f>Venues!CH43</f>
        <v>Houston</v>
      </c>
      <c r="G24" t="str">
        <f>Venues!CC43</f>
        <v>K1</v>
      </c>
      <c r="H24" t="str">
        <f>VLOOKUP(D24,Time!$I$12:$J$27,2)</f>
        <v>CST1</v>
      </c>
      <c r="I24">
        <f t="shared" si="0"/>
        <v>2</v>
      </c>
      <c r="J24">
        <f>VLOOKUP('1. Willkommen'!$P$4,Time!$A$2:$F$34,'Match Times'!I24+2)</f>
        <v>7</v>
      </c>
      <c r="K24" s="435">
        <f t="shared" si="1"/>
        <v>46190.791666666664</v>
      </c>
      <c r="L24" s="434">
        <f t="shared" si="2"/>
        <v>46190.791666666664</v>
      </c>
    </row>
    <row r="25" spans="1:12" x14ac:dyDescent="0.2">
      <c r="A25">
        <f t="shared" si="3"/>
        <v>24</v>
      </c>
      <c r="B25" s="436">
        <v>46190</v>
      </c>
      <c r="C25" s="437">
        <v>0.83333333333333337</v>
      </c>
      <c r="D25" t="str">
        <f>Venues!CH44</f>
        <v>Mexico City</v>
      </c>
      <c r="G25" t="str">
        <f>Venues!CC44</f>
        <v>K2</v>
      </c>
      <c r="H25" t="str">
        <f>VLOOKUP(D25,Time!$I$12:$J$27,2)</f>
        <v>CST2</v>
      </c>
      <c r="I25">
        <f t="shared" si="0"/>
        <v>3</v>
      </c>
      <c r="J25">
        <f>VLOOKUP('1. Willkommen'!$P$4,Time!$A$2:$F$34,'Match Times'!I25+2)</f>
        <v>8</v>
      </c>
      <c r="K25" s="435">
        <f t="shared" si="1"/>
        <v>46191.166666666672</v>
      </c>
      <c r="L25" s="434">
        <f t="shared" si="2"/>
        <v>46191.166666666672</v>
      </c>
    </row>
    <row r="26" spans="1:12" x14ac:dyDescent="0.2">
      <c r="A26">
        <f t="shared" si="3"/>
        <v>25</v>
      </c>
      <c r="B26" s="436">
        <v>46191</v>
      </c>
      <c r="C26" s="437">
        <v>0.5</v>
      </c>
      <c r="D26" t="str">
        <f>Venues!CH45</f>
        <v>Atlanta</v>
      </c>
      <c r="G26" t="str">
        <f>Venues!CC45</f>
        <v>A3</v>
      </c>
      <c r="H26" t="str">
        <f>VLOOKUP(D26,Time!$I$12:$J$27,2)</f>
        <v>EST</v>
      </c>
      <c r="I26">
        <f t="shared" si="0"/>
        <v>1</v>
      </c>
      <c r="J26">
        <f>VLOOKUP('1. Willkommen'!$P$4,Time!$A$2:$F$34,'Match Times'!I26+2)</f>
        <v>6</v>
      </c>
      <c r="K26" s="435">
        <f t="shared" si="1"/>
        <v>46191.75</v>
      </c>
      <c r="L26" s="434">
        <f t="shared" si="2"/>
        <v>46191.75</v>
      </c>
    </row>
    <row r="27" spans="1:12" x14ac:dyDescent="0.2">
      <c r="A27">
        <f t="shared" si="3"/>
        <v>26</v>
      </c>
      <c r="B27" s="436">
        <v>46191</v>
      </c>
      <c r="C27" s="437">
        <v>0.625</v>
      </c>
      <c r="D27" t="str">
        <f>Venues!CH46</f>
        <v>Los Angeles</v>
      </c>
      <c r="G27" t="str">
        <f>Venues!CC46</f>
        <v>B3</v>
      </c>
      <c r="H27" t="str">
        <f>VLOOKUP(D27,Time!$I$12:$J$27,2)</f>
        <v>PST</v>
      </c>
      <c r="I27">
        <f t="shared" si="0"/>
        <v>4</v>
      </c>
      <c r="J27">
        <f>VLOOKUP('1. Willkommen'!$P$4,Time!$A$2:$F$34,'Match Times'!I27+2)</f>
        <v>9</v>
      </c>
      <c r="K27" s="435">
        <f t="shared" si="1"/>
        <v>46192</v>
      </c>
      <c r="L27" s="434">
        <f t="shared" si="2"/>
        <v>46192</v>
      </c>
    </row>
    <row r="28" spans="1:12" x14ac:dyDescent="0.2">
      <c r="A28">
        <f t="shared" si="3"/>
        <v>27</v>
      </c>
      <c r="B28" s="436">
        <v>46191</v>
      </c>
      <c r="C28" s="437">
        <v>0.75</v>
      </c>
      <c r="D28" t="str">
        <f>Venues!CH47</f>
        <v>Vancouver</v>
      </c>
      <c r="G28" t="str">
        <f>Venues!CC47</f>
        <v>B4</v>
      </c>
      <c r="H28" t="str">
        <f>VLOOKUP(D28,Time!$I$12:$J$27,2)</f>
        <v>PST</v>
      </c>
      <c r="I28">
        <f t="shared" si="0"/>
        <v>4</v>
      </c>
      <c r="J28">
        <f>VLOOKUP('1. Willkommen'!$P$4,Time!$A$2:$F$34,'Match Times'!I28+2)</f>
        <v>9</v>
      </c>
      <c r="K28" s="435">
        <f t="shared" si="1"/>
        <v>46192.125</v>
      </c>
      <c r="L28" s="434">
        <f t="shared" si="2"/>
        <v>46192.125</v>
      </c>
    </row>
    <row r="29" spans="1:12" x14ac:dyDescent="0.2">
      <c r="A29">
        <f t="shared" si="3"/>
        <v>28</v>
      </c>
      <c r="B29" s="436">
        <v>46191</v>
      </c>
      <c r="C29" s="437">
        <v>0.79166666666666663</v>
      </c>
      <c r="D29" t="str">
        <f>Venues!CH48</f>
        <v>Guadalahara</v>
      </c>
      <c r="G29" t="str">
        <f>Venues!CC48</f>
        <v>A4</v>
      </c>
      <c r="H29" t="str">
        <f>VLOOKUP(D29,Time!$I$12:$J$27,2)</f>
        <v>CST2</v>
      </c>
      <c r="I29">
        <f t="shared" si="0"/>
        <v>3</v>
      </c>
      <c r="J29">
        <f>VLOOKUP('1. Willkommen'!$P$4,Time!$A$2:$F$34,'Match Times'!I29+2)</f>
        <v>8</v>
      </c>
      <c r="K29" s="435">
        <f t="shared" si="1"/>
        <v>46192.125</v>
      </c>
      <c r="L29" s="434">
        <f t="shared" si="2"/>
        <v>46192.125</v>
      </c>
    </row>
    <row r="30" spans="1:12" x14ac:dyDescent="0.2">
      <c r="A30">
        <f t="shared" si="3"/>
        <v>29</v>
      </c>
      <c r="B30" s="436">
        <v>46192</v>
      </c>
      <c r="C30" s="437">
        <v>0.875</v>
      </c>
      <c r="D30" t="str">
        <f>Venues!CH49</f>
        <v>Philadephia</v>
      </c>
      <c r="G30" t="str">
        <f>Venues!CC49</f>
        <v>C3</v>
      </c>
      <c r="H30" t="str">
        <f>VLOOKUP(D30,Time!$I$12:$J$27,2)</f>
        <v>EST</v>
      </c>
      <c r="I30">
        <f t="shared" si="0"/>
        <v>1</v>
      </c>
      <c r="J30">
        <f>VLOOKUP('1. Willkommen'!$P$4,Time!$A$2:$F$34,'Match Times'!I30+2)</f>
        <v>6</v>
      </c>
      <c r="K30" s="435">
        <f t="shared" si="1"/>
        <v>46193.125</v>
      </c>
      <c r="L30" s="434">
        <f t="shared" si="2"/>
        <v>46193.125</v>
      </c>
    </row>
    <row r="31" spans="1:12" x14ac:dyDescent="0.2">
      <c r="A31">
        <f t="shared" si="3"/>
        <v>30</v>
      </c>
      <c r="B31" s="436">
        <v>46192</v>
      </c>
      <c r="C31" s="437">
        <v>0.75</v>
      </c>
      <c r="D31" t="str">
        <f>Venues!CH50</f>
        <v>Boston</v>
      </c>
      <c r="G31" t="str">
        <f>Venues!CC50</f>
        <v>C4</v>
      </c>
      <c r="H31" t="str">
        <f>VLOOKUP(D31,Time!$I$12:$J$27,2)</f>
        <v>EST</v>
      </c>
      <c r="I31">
        <f t="shared" si="0"/>
        <v>1</v>
      </c>
      <c r="J31">
        <f>VLOOKUP('1. Willkommen'!$P$4,Time!$A$2:$F$34,'Match Times'!I31+2)</f>
        <v>6</v>
      </c>
      <c r="K31" s="435">
        <f t="shared" si="1"/>
        <v>46193</v>
      </c>
      <c r="L31" s="434">
        <f t="shared" si="2"/>
        <v>46193</v>
      </c>
    </row>
    <row r="32" spans="1:12" x14ac:dyDescent="0.2">
      <c r="A32">
        <f t="shared" si="3"/>
        <v>31</v>
      </c>
      <c r="B32" s="436">
        <v>46191</v>
      </c>
      <c r="C32" s="437">
        <v>0.875</v>
      </c>
      <c r="D32" t="str">
        <f>Venues!CH51</f>
        <v>San Francisco Bay Area</v>
      </c>
      <c r="G32" t="str">
        <f>Venues!CC51</f>
        <v>D3</v>
      </c>
      <c r="H32" t="str">
        <f>VLOOKUP(D32,Time!$I$12:$J$27,2)</f>
        <v>PST</v>
      </c>
      <c r="I32">
        <f t="shared" si="0"/>
        <v>4</v>
      </c>
      <c r="J32">
        <f>VLOOKUP('1. Willkommen'!$P$4,Time!$A$2:$F$34,'Match Times'!I32+2)</f>
        <v>9</v>
      </c>
      <c r="K32" s="435">
        <f t="shared" si="1"/>
        <v>46192.25</v>
      </c>
      <c r="L32" s="434">
        <f t="shared" si="2"/>
        <v>46192.25</v>
      </c>
    </row>
    <row r="33" spans="1:12" x14ac:dyDescent="0.2">
      <c r="A33">
        <f t="shared" si="3"/>
        <v>32</v>
      </c>
      <c r="B33" s="436">
        <v>46192</v>
      </c>
      <c r="C33" s="437">
        <v>0.5</v>
      </c>
      <c r="D33" t="str">
        <f>Venues!CH52</f>
        <v>Seattle</v>
      </c>
      <c r="G33" t="str">
        <f>Venues!CC52</f>
        <v>D4</v>
      </c>
      <c r="H33" t="str">
        <f>VLOOKUP(D33,Time!$I$12:$J$27,2)</f>
        <v>PST</v>
      </c>
      <c r="I33">
        <f t="shared" si="0"/>
        <v>4</v>
      </c>
      <c r="J33">
        <f>VLOOKUP('1. Willkommen'!$P$4,Time!$A$2:$F$34,'Match Times'!I33+2)</f>
        <v>9</v>
      </c>
      <c r="K33" s="435">
        <f t="shared" si="1"/>
        <v>46192.875</v>
      </c>
      <c r="L33" s="434">
        <f t="shared" si="2"/>
        <v>46192.875</v>
      </c>
    </row>
    <row r="34" spans="1:12" x14ac:dyDescent="0.2">
      <c r="A34">
        <f t="shared" si="3"/>
        <v>33</v>
      </c>
      <c r="B34" s="436">
        <v>46193</v>
      </c>
      <c r="C34" s="437">
        <v>0.66666666666666663</v>
      </c>
      <c r="D34" t="str">
        <f>Venues!CH53</f>
        <v>Toronto</v>
      </c>
      <c r="G34" t="str">
        <f>Venues!CC53</f>
        <v>E3</v>
      </c>
      <c r="H34" t="str">
        <f>VLOOKUP(D34,Time!$I$12:$J$27,2)</f>
        <v>EST</v>
      </c>
      <c r="I34">
        <f t="shared" ref="I34:I65" si="4">IF(H34="EST",1,IF(H34="CST1",2,IF(H34="CST2",3,4)))</f>
        <v>1</v>
      </c>
      <c r="J34">
        <f>VLOOKUP('1. Willkommen'!$P$4,Time!$A$2:$F$34,'Match Times'!I34+2)</f>
        <v>6</v>
      </c>
      <c r="K34" s="435">
        <f t="shared" ref="K34:K65" si="5">B34+C34+J34/24</f>
        <v>46193.916666666664</v>
      </c>
      <c r="L34" s="434">
        <f t="shared" ref="L34:L65" si="6">B34+C34+J34/24</f>
        <v>46193.916666666664</v>
      </c>
    </row>
    <row r="35" spans="1:12" x14ac:dyDescent="0.2">
      <c r="A35">
        <f t="shared" ref="A35:A66" si="7">A34+1</f>
        <v>34</v>
      </c>
      <c r="B35" s="436">
        <v>46193</v>
      </c>
      <c r="C35" s="437">
        <v>0.79166666666666663</v>
      </c>
      <c r="D35" t="str">
        <f>Venues!CH54</f>
        <v>Kansas City</v>
      </c>
      <c r="G35" t="str">
        <f>Venues!CC54</f>
        <v>E4</v>
      </c>
      <c r="H35" t="str">
        <f>VLOOKUP(D35,Time!$I$12:$J$27,2)</f>
        <v>CST1</v>
      </c>
      <c r="I35">
        <f t="shared" si="4"/>
        <v>2</v>
      </c>
      <c r="J35">
        <f>VLOOKUP('1. Willkommen'!$P$4,Time!$A$2:$F$34,'Match Times'!I35+2)</f>
        <v>7</v>
      </c>
      <c r="K35" s="435">
        <f t="shared" si="5"/>
        <v>46194.083333333328</v>
      </c>
      <c r="L35" s="434">
        <f t="shared" si="6"/>
        <v>46194.083333333328</v>
      </c>
    </row>
    <row r="36" spans="1:12" x14ac:dyDescent="0.2">
      <c r="A36">
        <f t="shared" si="7"/>
        <v>35</v>
      </c>
      <c r="B36" s="436">
        <v>46193</v>
      </c>
      <c r="C36" s="437">
        <v>0.5</v>
      </c>
      <c r="D36" t="str">
        <f>Venues!CH55</f>
        <v>Houston</v>
      </c>
      <c r="G36" t="str">
        <f>Venues!CC55</f>
        <v>F3</v>
      </c>
      <c r="H36" t="str">
        <f>VLOOKUP(D36,Time!$I$12:$J$27,2)</f>
        <v>CST1</v>
      </c>
      <c r="I36">
        <f t="shared" si="4"/>
        <v>2</v>
      </c>
      <c r="J36">
        <f>VLOOKUP('1. Willkommen'!$P$4,Time!$A$2:$F$34,'Match Times'!I36+2)</f>
        <v>7</v>
      </c>
      <c r="K36" s="435">
        <f t="shared" si="5"/>
        <v>46193.791666666664</v>
      </c>
      <c r="L36" s="434">
        <f t="shared" si="6"/>
        <v>46193.791666666664</v>
      </c>
    </row>
    <row r="37" spans="1:12" x14ac:dyDescent="0.2">
      <c r="A37">
        <f t="shared" si="7"/>
        <v>36</v>
      </c>
      <c r="B37" s="436">
        <v>46193</v>
      </c>
      <c r="C37" s="437">
        <v>0.91666666666666663</v>
      </c>
      <c r="D37" t="str">
        <f>Venues!CH56</f>
        <v>Monterrey</v>
      </c>
      <c r="G37" t="str">
        <f>Venues!CC56</f>
        <v>F4</v>
      </c>
      <c r="H37" t="str">
        <f>VLOOKUP(D37,Time!$I$12:$J$27,2)</f>
        <v>CST2</v>
      </c>
      <c r="I37">
        <f t="shared" si="4"/>
        <v>3</v>
      </c>
      <c r="J37">
        <f>VLOOKUP('1. Willkommen'!$P$4,Time!$A$2:$F$34,'Match Times'!I37+2)</f>
        <v>8</v>
      </c>
      <c r="K37" s="435">
        <f t="shared" si="5"/>
        <v>46194.25</v>
      </c>
      <c r="L37" s="434">
        <f t="shared" si="6"/>
        <v>46194.25</v>
      </c>
    </row>
    <row r="38" spans="1:12" x14ac:dyDescent="0.2">
      <c r="A38">
        <f t="shared" si="7"/>
        <v>37</v>
      </c>
      <c r="B38" s="436">
        <v>46194</v>
      </c>
      <c r="C38" s="437">
        <v>0.75</v>
      </c>
      <c r="D38" t="str">
        <f>Venues!CH57</f>
        <v>Miami</v>
      </c>
      <c r="G38" t="str">
        <f>Venues!CC57</f>
        <v>H3</v>
      </c>
      <c r="H38" t="str">
        <f>VLOOKUP(D38,Time!$I$12:$J$27,2)</f>
        <v>EST</v>
      </c>
      <c r="I38">
        <f t="shared" si="4"/>
        <v>1</v>
      </c>
      <c r="J38">
        <f>VLOOKUP('1. Willkommen'!$P$4,Time!$A$2:$F$34,'Match Times'!I38+2)</f>
        <v>6</v>
      </c>
      <c r="K38" s="435">
        <f t="shared" si="5"/>
        <v>46195</v>
      </c>
      <c r="L38" s="434">
        <f t="shared" si="6"/>
        <v>46195</v>
      </c>
    </row>
    <row r="39" spans="1:12" x14ac:dyDescent="0.2">
      <c r="A39">
        <f t="shared" si="7"/>
        <v>38</v>
      </c>
      <c r="B39" s="436">
        <v>46194</v>
      </c>
      <c r="C39" s="437">
        <v>0.5</v>
      </c>
      <c r="D39" t="str">
        <f>Venues!CH58</f>
        <v>Atlanta</v>
      </c>
      <c r="G39" t="str">
        <f>Venues!CC58</f>
        <v>H4</v>
      </c>
      <c r="H39" t="str">
        <f>VLOOKUP(D39,Time!$I$12:$J$27,2)</f>
        <v>EST</v>
      </c>
      <c r="I39">
        <f t="shared" si="4"/>
        <v>1</v>
      </c>
      <c r="J39">
        <f>VLOOKUP('1. Willkommen'!$P$4,Time!$A$2:$F$34,'Match Times'!I39+2)</f>
        <v>6</v>
      </c>
      <c r="K39" s="435">
        <f t="shared" si="5"/>
        <v>46194.75</v>
      </c>
      <c r="L39" s="434">
        <f t="shared" si="6"/>
        <v>46194.75</v>
      </c>
    </row>
    <row r="40" spans="1:12" x14ac:dyDescent="0.2">
      <c r="A40">
        <f t="shared" si="7"/>
        <v>39</v>
      </c>
      <c r="B40" s="436">
        <v>46194</v>
      </c>
      <c r="C40" s="437">
        <v>0.5</v>
      </c>
      <c r="D40" t="str">
        <f>Venues!CH59</f>
        <v>Los Angeles</v>
      </c>
      <c r="G40" t="str">
        <f>Venues!CC59</f>
        <v>G3</v>
      </c>
      <c r="H40" t="str">
        <f>VLOOKUP(D40,Time!$I$12:$J$27,2)</f>
        <v>PST</v>
      </c>
      <c r="I40">
        <f t="shared" si="4"/>
        <v>4</v>
      </c>
      <c r="J40">
        <f>VLOOKUP('1. Willkommen'!$P$4,Time!$A$2:$F$34,'Match Times'!I40+2)</f>
        <v>9</v>
      </c>
      <c r="K40" s="435">
        <f t="shared" si="5"/>
        <v>46194.875</v>
      </c>
      <c r="L40" s="434">
        <f t="shared" si="6"/>
        <v>46194.875</v>
      </c>
    </row>
    <row r="41" spans="1:12" x14ac:dyDescent="0.2">
      <c r="A41">
        <f t="shared" si="7"/>
        <v>40</v>
      </c>
      <c r="B41" s="436">
        <v>46194</v>
      </c>
      <c r="C41" s="437">
        <v>0.75</v>
      </c>
      <c r="D41" t="str">
        <f>Venues!CH60</f>
        <v>Vancouver</v>
      </c>
      <c r="G41" t="str">
        <f>Venues!CC60</f>
        <v>G4</v>
      </c>
      <c r="H41" t="str">
        <f>VLOOKUP(D41,Time!$I$12:$J$27,2)</f>
        <v>PST</v>
      </c>
      <c r="I41">
        <f t="shared" si="4"/>
        <v>4</v>
      </c>
      <c r="J41">
        <f>VLOOKUP('1. Willkommen'!$P$4,Time!$A$2:$F$34,'Match Times'!I41+2)</f>
        <v>9</v>
      </c>
      <c r="K41" s="435">
        <f t="shared" si="5"/>
        <v>46195.125</v>
      </c>
      <c r="L41" s="434">
        <f t="shared" si="6"/>
        <v>46195.125</v>
      </c>
    </row>
    <row r="42" spans="1:12" x14ac:dyDescent="0.2">
      <c r="A42">
        <f t="shared" si="7"/>
        <v>41</v>
      </c>
      <c r="B42" s="436">
        <v>46195</v>
      </c>
      <c r="C42" s="437">
        <v>0.83333333333333337</v>
      </c>
      <c r="D42" t="str">
        <f>Venues!CH61</f>
        <v>New York New Jersey</v>
      </c>
      <c r="G42" t="str">
        <f>Venues!CC61</f>
        <v>I3</v>
      </c>
      <c r="H42" t="str">
        <f>VLOOKUP(D42,Time!$I$12:$J$27,2)</f>
        <v>EST</v>
      </c>
      <c r="I42">
        <f t="shared" si="4"/>
        <v>1</v>
      </c>
      <c r="J42">
        <f>VLOOKUP('1. Willkommen'!$P$4,Time!$A$2:$F$34,'Match Times'!I42+2)</f>
        <v>6</v>
      </c>
      <c r="K42" s="435">
        <f t="shared" si="5"/>
        <v>46196.083333333336</v>
      </c>
      <c r="L42" s="434">
        <f t="shared" si="6"/>
        <v>46196.083333333336</v>
      </c>
    </row>
    <row r="43" spans="1:12" x14ac:dyDescent="0.2">
      <c r="A43">
        <f t="shared" si="7"/>
        <v>42</v>
      </c>
      <c r="B43" s="436">
        <v>46195</v>
      </c>
      <c r="C43" s="437">
        <v>0.70833333333333337</v>
      </c>
      <c r="D43" t="str">
        <f>Venues!CH62</f>
        <v>Philadephia</v>
      </c>
      <c r="G43" t="str">
        <f>Venues!CC62</f>
        <v>I4</v>
      </c>
      <c r="H43" t="str">
        <f>VLOOKUP(D43,Time!$I$12:$J$27,2)</f>
        <v>EST</v>
      </c>
      <c r="I43">
        <f t="shared" si="4"/>
        <v>1</v>
      </c>
      <c r="J43">
        <f>VLOOKUP('1. Willkommen'!$P$4,Time!$A$2:$F$34,'Match Times'!I43+2)</f>
        <v>6</v>
      </c>
      <c r="K43" s="435">
        <f t="shared" si="5"/>
        <v>46195.958333333336</v>
      </c>
      <c r="L43" s="434">
        <f t="shared" si="6"/>
        <v>46195.958333333336</v>
      </c>
    </row>
    <row r="44" spans="1:12" x14ac:dyDescent="0.2">
      <c r="A44">
        <f t="shared" si="7"/>
        <v>43</v>
      </c>
      <c r="B44" s="436">
        <v>46195</v>
      </c>
      <c r="C44" s="437">
        <v>0.5</v>
      </c>
      <c r="D44" t="str">
        <f>Venues!CH63</f>
        <v>Dallas</v>
      </c>
      <c r="G44" t="str">
        <f>Venues!CC63</f>
        <v>J3</v>
      </c>
      <c r="H44" t="str">
        <f>VLOOKUP(D44,Time!$I$12:$J$27,2)</f>
        <v>CST1</v>
      </c>
      <c r="I44">
        <f t="shared" si="4"/>
        <v>2</v>
      </c>
      <c r="J44">
        <f>VLOOKUP('1. Willkommen'!$P$4,Time!$A$2:$F$34,'Match Times'!I44+2)</f>
        <v>7</v>
      </c>
      <c r="K44" s="435">
        <f t="shared" si="5"/>
        <v>46195.791666666664</v>
      </c>
      <c r="L44" s="434">
        <f t="shared" si="6"/>
        <v>46195.791666666664</v>
      </c>
    </row>
    <row r="45" spans="1:12" x14ac:dyDescent="0.2">
      <c r="A45">
        <f t="shared" si="7"/>
        <v>44</v>
      </c>
      <c r="B45" s="436">
        <v>46195</v>
      </c>
      <c r="C45" s="437">
        <v>0.83333333333333337</v>
      </c>
      <c r="D45" t="str">
        <f>Venues!CH64</f>
        <v>San Francisco Bay Area</v>
      </c>
      <c r="G45" t="str">
        <f>Venues!CC64</f>
        <v>J4</v>
      </c>
      <c r="H45" t="str">
        <f>VLOOKUP(D45,Time!$I$12:$J$27,2)</f>
        <v>PST</v>
      </c>
      <c r="I45">
        <f t="shared" si="4"/>
        <v>4</v>
      </c>
      <c r="J45">
        <f>VLOOKUP('1. Willkommen'!$P$4,Time!$A$2:$F$34,'Match Times'!I45+2)</f>
        <v>9</v>
      </c>
      <c r="K45" s="435">
        <f t="shared" si="5"/>
        <v>46196.208333333336</v>
      </c>
      <c r="L45" s="434">
        <f t="shared" si="6"/>
        <v>46196.208333333336</v>
      </c>
    </row>
    <row r="46" spans="1:12" x14ac:dyDescent="0.2">
      <c r="A46">
        <f t="shared" si="7"/>
        <v>45</v>
      </c>
      <c r="B46" s="436">
        <v>46196</v>
      </c>
      <c r="C46" s="437">
        <v>0.66666666666666663</v>
      </c>
      <c r="D46" t="str">
        <f>Venues!CH65</f>
        <v>Boston</v>
      </c>
      <c r="G46" t="str">
        <f>Venues!CC65</f>
        <v>L3</v>
      </c>
      <c r="H46" t="str">
        <f>VLOOKUP(D46,Time!$I$12:$J$27,2)</f>
        <v>EST</v>
      </c>
      <c r="I46">
        <f t="shared" si="4"/>
        <v>1</v>
      </c>
      <c r="J46">
        <f>VLOOKUP('1. Willkommen'!$P$4,Time!$A$2:$F$34,'Match Times'!I46+2)</f>
        <v>6</v>
      </c>
      <c r="K46" s="435">
        <f t="shared" si="5"/>
        <v>46196.916666666664</v>
      </c>
      <c r="L46" s="434">
        <f t="shared" si="6"/>
        <v>46196.916666666664</v>
      </c>
    </row>
    <row r="47" spans="1:12" x14ac:dyDescent="0.2">
      <c r="A47">
        <f t="shared" si="7"/>
        <v>46</v>
      </c>
      <c r="B47" s="436">
        <v>46196</v>
      </c>
      <c r="C47" s="437">
        <v>0.79166666666666663</v>
      </c>
      <c r="D47" t="str">
        <f>Venues!CH66</f>
        <v>Toronto</v>
      </c>
      <c r="G47" t="str">
        <f>Venues!CC66</f>
        <v>L4</v>
      </c>
      <c r="H47" t="str">
        <f>VLOOKUP(D47,Time!$I$12:$J$27,2)</f>
        <v>EST</v>
      </c>
      <c r="I47">
        <f t="shared" si="4"/>
        <v>1</v>
      </c>
      <c r="J47">
        <f>VLOOKUP('1. Willkommen'!$P$4,Time!$A$2:$F$34,'Match Times'!I47+2)</f>
        <v>6</v>
      </c>
      <c r="K47" s="435">
        <f t="shared" si="5"/>
        <v>46197.041666666664</v>
      </c>
      <c r="L47" s="434">
        <f t="shared" si="6"/>
        <v>46197.041666666664</v>
      </c>
    </row>
    <row r="48" spans="1:12" x14ac:dyDescent="0.2">
      <c r="A48">
        <f t="shared" si="7"/>
        <v>47</v>
      </c>
      <c r="B48" s="436">
        <v>46196</v>
      </c>
      <c r="C48" s="437">
        <v>0.5</v>
      </c>
      <c r="D48" t="str">
        <f>Venues!CH67</f>
        <v>Houston</v>
      </c>
      <c r="G48" t="str">
        <f>Venues!CC67</f>
        <v>K3</v>
      </c>
      <c r="H48" t="str">
        <f>VLOOKUP(D48,Time!$I$12:$J$27,2)</f>
        <v>CST1</v>
      </c>
      <c r="I48">
        <f t="shared" si="4"/>
        <v>2</v>
      </c>
      <c r="J48">
        <f>VLOOKUP('1. Willkommen'!$P$4,Time!$A$2:$F$34,'Match Times'!I48+2)</f>
        <v>7</v>
      </c>
      <c r="K48" s="435">
        <f t="shared" si="5"/>
        <v>46196.791666666664</v>
      </c>
      <c r="L48" s="434">
        <f t="shared" si="6"/>
        <v>46196.791666666664</v>
      </c>
    </row>
    <row r="49" spans="1:12" x14ac:dyDescent="0.2">
      <c r="A49">
        <f t="shared" si="7"/>
        <v>48</v>
      </c>
      <c r="B49" s="436">
        <v>46196</v>
      </c>
      <c r="C49" s="437">
        <v>0.83333333333333337</v>
      </c>
      <c r="D49" t="str">
        <f>Venues!CH68</f>
        <v>Guadalahara</v>
      </c>
      <c r="G49" t="str">
        <f>Venues!CC68</f>
        <v>K4</v>
      </c>
      <c r="H49" t="str">
        <f>VLOOKUP(D49,Time!$I$12:$J$27,2)</f>
        <v>CST2</v>
      </c>
      <c r="I49">
        <f t="shared" si="4"/>
        <v>3</v>
      </c>
      <c r="J49">
        <f>VLOOKUP('1. Willkommen'!$P$4,Time!$A$2:$F$34,'Match Times'!I49+2)</f>
        <v>8</v>
      </c>
      <c r="K49" s="435">
        <f t="shared" si="5"/>
        <v>46197.166666666672</v>
      </c>
      <c r="L49" s="434">
        <f t="shared" si="6"/>
        <v>46197.166666666672</v>
      </c>
    </row>
    <row r="50" spans="1:12" x14ac:dyDescent="0.2">
      <c r="A50">
        <f t="shared" si="7"/>
        <v>49</v>
      </c>
      <c r="B50" s="436">
        <v>46197</v>
      </c>
      <c r="C50" s="437">
        <v>0.75</v>
      </c>
      <c r="D50" t="str">
        <f>Venues!CH69</f>
        <v>Miami</v>
      </c>
      <c r="G50" t="str">
        <f>Venues!CC69</f>
        <v>C5</v>
      </c>
      <c r="H50" t="str">
        <f>VLOOKUP(D50,Time!$I$12:$J$27,2)</f>
        <v>EST</v>
      </c>
      <c r="I50">
        <f t="shared" si="4"/>
        <v>1</v>
      </c>
      <c r="J50">
        <f>VLOOKUP('1. Willkommen'!$P$4,Time!$A$2:$F$34,'Match Times'!I50+2)</f>
        <v>6</v>
      </c>
      <c r="K50" s="435">
        <f t="shared" si="5"/>
        <v>46198</v>
      </c>
      <c r="L50" s="434">
        <f t="shared" si="6"/>
        <v>46198</v>
      </c>
    </row>
    <row r="51" spans="1:12" x14ac:dyDescent="0.2">
      <c r="A51">
        <f t="shared" si="7"/>
        <v>50</v>
      </c>
      <c r="B51" s="436">
        <v>46197</v>
      </c>
      <c r="C51" s="437">
        <v>0.75</v>
      </c>
      <c r="D51" t="str">
        <f>Venues!CH70</f>
        <v>Atlanta</v>
      </c>
      <c r="G51" t="str">
        <f>Venues!CC70</f>
        <v>C6</v>
      </c>
      <c r="H51" t="str">
        <f>VLOOKUP(D51,Time!$I$12:$J$27,2)</f>
        <v>EST</v>
      </c>
      <c r="I51">
        <f t="shared" si="4"/>
        <v>1</v>
      </c>
      <c r="J51">
        <f>VLOOKUP('1. Willkommen'!$P$4,Time!$A$2:$F$34,'Match Times'!I51+2)</f>
        <v>6</v>
      </c>
      <c r="K51" s="435">
        <f t="shared" si="5"/>
        <v>46198</v>
      </c>
      <c r="L51" s="434">
        <f t="shared" si="6"/>
        <v>46198</v>
      </c>
    </row>
    <row r="52" spans="1:12" x14ac:dyDescent="0.2">
      <c r="A52">
        <f t="shared" si="7"/>
        <v>51</v>
      </c>
      <c r="B52" s="436">
        <v>46197</v>
      </c>
      <c r="C52" s="437">
        <v>0.625</v>
      </c>
      <c r="D52" t="str">
        <f>Venues!CH71</f>
        <v>Vancouver</v>
      </c>
      <c r="G52" t="str">
        <f>Venues!CC71</f>
        <v>B5</v>
      </c>
      <c r="H52" t="str">
        <f>VLOOKUP(D52,Time!$I$12:$J$27,2)</f>
        <v>PST</v>
      </c>
      <c r="I52">
        <f t="shared" si="4"/>
        <v>4</v>
      </c>
      <c r="J52">
        <f>VLOOKUP('1. Willkommen'!$P$4,Time!$A$2:$F$34,'Match Times'!I52+2)</f>
        <v>9</v>
      </c>
      <c r="K52" s="435">
        <f t="shared" si="5"/>
        <v>46198</v>
      </c>
      <c r="L52" s="434">
        <f t="shared" si="6"/>
        <v>46198</v>
      </c>
    </row>
    <row r="53" spans="1:12" x14ac:dyDescent="0.2">
      <c r="A53">
        <f t="shared" si="7"/>
        <v>52</v>
      </c>
      <c r="B53" s="436">
        <v>46197</v>
      </c>
      <c r="C53" s="437">
        <v>0.625</v>
      </c>
      <c r="D53" t="str">
        <f>Venues!CH72</f>
        <v>Seattle</v>
      </c>
      <c r="G53" t="str">
        <f>Venues!CC72</f>
        <v>B6</v>
      </c>
      <c r="H53" t="str">
        <f>VLOOKUP(D53,Time!$I$12:$J$27,2)</f>
        <v>PST</v>
      </c>
      <c r="I53">
        <f t="shared" si="4"/>
        <v>4</v>
      </c>
      <c r="J53">
        <f>VLOOKUP('1. Willkommen'!$P$4,Time!$A$2:$F$34,'Match Times'!I53+2)</f>
        <v>9</v>
      </c>
      <c r="K53" s="435">
        <f t="shared" si="5"/>
        <v>46198</v>
      </c>
      <c r="L53" s="434">
        <f t="shared" si="6"/>
        <v>46198</v>
      </c>
    </row>
    <row r="54" spans="1:12" x14ac:dyDescent="0.2">
      <c r="A54">
        <f t="shared" si="7"/>
        <v>53</v>
      </c>
      <c r="B54" s="436">
        <v>46197</v>
      </c>
      <c r="C54" s="437">
        <v>0.79166666666666663</v>
      </c>
      <c r="D54" t="str">
        <f>Venues!CH73</f>
        <v>Mexico City</v>
      </c>
      <c r="G54" t="str">
        <f>Venues!CC73</f>
        <v>A5</v>
      </c>
      <c r="H54" t="str">
        <f>VLOOKUP(D54,Time!$I$12:$J$27,2)</f>
        <v>CST2</v>
      </c>
      <c r="I54">
        <f t="shared" si="4"/>
        <v>3</v>
      </c>
      <c r="J54">
        <f>VLOOKUP('1. Willkommen'!$P$4,Time!$A$2:$F$34,'Match Times'!I54+2)</f>
        <v>8</v>
      </c>
      <c r="K54" s="435">
        <f t="shared" si="5"/>
        <v>46198.125</v>
      </c>
      <c r="L54" s="434">
        <f t="shared" si="6"/>
        <v>46198.125</v>
      </c>
    </row>
    <row r="55" spans="1:12" x14ac:dyDescent="0.2">
      <c r="A55">
        <f t="shared" si="7"/>
        <v>54</v>
      </c>
      <c r="B55" s="436">
        <v>46197</v>
      </c>
      <c r="C55" s="437">
        <v>0.79166666666666663</v>
      </c>
      <c r="D55" t="str">
        <f>Venues!CH74</f>
        <v>Monterrey</v>
      </c>
      <c r="G55" t="str">
        <f>Venues!CC74</f>
        <v>A6</v>
      </c>
      <c r="H55" t="str">
        <f>VLOOKUP(D55,Time!$I$12:$J$27,2)</f>
        <v>CST2</v>
      </c>
      <c r="I55">
        <f t="shared" si="4"/>
        <v>3</v>
      </c>
      <c r="J55">
        <f>VLOOKUP('1. Willkommen'!$P$4,Time!$A$2:$F$34,'Match Times'!I55+2)</f>
        <v>8</v>
      </c>
      <c r="K55" s="435">
        <f t="shared" si="5"/>
        <v>46198.125</v>
      </c>
      <c r="L55" s="434">
        <f t="shared" si="6"/>
        <v>46198.125</v>
      </c>
    </row>
    <row r="56" spans="1:12" x14ac:dyDescent="0.2">
      <c r="A56">
        <f t="shared" si="7"/>
        <v>55</v>
      </c>
      <c r="B56" s="436">
        <v>46198</v>
      </c>
      <c r="C56" s="437">
        <v>0.66666666666666663</v>
      </c>
      <c r="D56" t="str">
        <f>Venues!CH75</f>
        <v>Philadephia</v>
      </c>
      <c r="G56" t="str">
        <f>Venues!CC75</f>
        <v>E5</v>
      </c>
      <c r="H56" t="str">
        <f>VLOOKUP(D56,Time!$I$12:$J$27,2)</f>
        <v>EST</v>
      </c>
      <c r="I56">
        <f t="shared" si="4"/>
        <v>1</v>
      </c>
      <c r="J56">
        <f>VLOOKUP('1. Willkommen'!$P$4,Time!$A$2:$F$34,'Match Times'!I56+2)</f>
        <v>6</v>
      </c>
      <c r="K56" s="435">
        <f t="shared" si="5"/>
        <v>46198.916666666664</v>
      </c>
      <c r="L56" s="434">
        <f t="shared" si="6"/>
        <v>46198.916666666664</v>
      </c>
    </row>
    <row r="57" spans="1:12" x14ac:dyDescent="0.2">
      <c r="A57">
        <f t="shared" si="7"/>
        <v>56</v>
      </c>
      <c r="B57" s="436">
        <v>46198</v>
      </c>
      <c r="C57" s="437">
        <v>0.66666666666666663</v>
      </c>
      <c r="D57" t="str">
        <f>Venues!CH76</f>
        <v>New York New Jersey</v>
      </c>
      <c r="G57" t="str">
        <f>Venues!CC76</f>
        <v>E6</v>
      </c>
      <c r="H57" t="str">
        <f>VLOOKUP(D57,Time!$I$12:$J$27,2)</f>
        <v>EST</v>
      </c>
      <c r="I57">
        <f t="shared" si="4"/>
        <v>1</v>
      </c>
      <c r="J57">
        <f>VLOOKUP('1. Willkommen'!$P$4,Time!$A$2:$F$34,'Match Times'!I57+2)</f>
        <v>6</v>
      </c>
      <c r="K57" s="435">
        <f t="shared" si="5"/>
        <v>46198.916666666664</v>
      </c>
      <c r="L57" s="434">
        <f t="shared" si="6"/>
        <v>46198.916666666664</v>
      </c>
    </row>
    <row r="58" spans="1:12" x14ac:dyDescent="0.2">
      <c r="A58">
        <f t="shared" si="7"/>
        <v>57</v>
      </c>
      <c r="B58" s="436">
        <v>46198</v>
      </c>
      <c r="C58" s="437">
        <v>0.75</v>
      </c>
      <c r="D58" t="str">
        <f>Venues!CH77</f>
        <v>Dallas</v>
      </c>
      <c r="G58" t="str">
        <f>Venues!CC77</f>
        <v>F5</v>
      </c>
      <c r="H58" t="str">
        <f>VLOOKUP(D58,Time!$I$12:$J$27,2)</f>
        <v>CST1</v>
      </c>
      <c r="I58">
        <f t="shared" si="4"/>
        <v>2</v>
      </c>
      <c r="J58">
        <f>VLOOKUP('1. Willkommen'!$P$4,Time!$A$2:$F$34,'Match Times'!I58+2)</f>
        <v>7</v>
      </c>
      <c r="K58" s="435">
        <f t="shared" si="5"/>
        <v>46199.041666666664</v>
      </c>
      <c r="L58" s="434">
        <f t="shared" si="6"/>
        <v>46199.041666666664</v>
      </c>
    </row>
    <row r="59" spans="1:12" x14ac:dyDescent="0.2">
      <c r="A59">
        <f t="shared" si="7"/>
        <v>58</v>
      </c>
      <c r="B59" s="436">
        <v>46198</v>
      </c>
      <c r="C59" s="437">
        <v>0.75</v>
      </c>
      <c r="D59" t="str">
        <f>Venues!CH78</f>
        <v>Kansas City</v>
      </c>
      <c r="G59" t="str">
        <f>Venues!CC78</f>
        <v>F6</v>
      </c>
      <c r="H59" t="str">
        <f>VLOOKUP(D59,Time!$I$12:$J$27,2)</f>
        <v>CST1</v>
      </c>
      <c r="I59">
        <f t="shared" si="4"/>
        <v>2</v>
      </c>
      <c r="J59">
        <f>VLOOKUP('1. Willkommen'!$P$4,Time!$A$2:$F$34,'Match Times'!I59+2)</f>
        <v>7</v>
      </c>
      <c r="K59" s="435">
        <f t="shared" si="5"/>
        <v>46199.041666666664</v>
      </c>
      <c r="L59" s="434">
        <f t="shared" si="6"/>
        <v>46199.041666666664</v>
      </c>
    </row>
    <row r="60" spans="1:12" x14ac:dyDescent="0.2">
      <c r="A60">
        <f t="shared" si="7"/>
        <v>59</v>
      </c>
      <c r="B60" s="436">
        <v>46198</v>
      </c>
      <c r="C60" s="437">
        <v>0.875</v>
      </c>
      <c r="D60" t="str">
        <f>Venues!CH79</f>
        <v>Los Angeles</v>
      </c>
      <c r="G60" t="str">
        <f>Venues!CC79</f>
        <v>D5</v>
      </c>
      <c r="H60" t="str">
        <f>VLOOKUP(D60,Time!$I$12:$J$27,2)</f>
        <v>PST</v>
      </c>
      <c r="I60">
        <f t="shared" si="4"/>
        <v>4</v>
      </c>
      <c r="J60">
        <f>VLOOKUP('1. Willkommen'!$P$4,Time!$A$2:$F$34,'Match Times'!I60+2)</f>
        <v>9</v>
      </c>
      <c r="K60" s="435">
        <f t="shared" si="5"/>
        <v>46199.25</v>
      </c>
      <c r="L60" s="434">
        <f t="shared" si="6"/>
        <v>46199.25</v>
      </c>
    </row>
    <row r="61" spans="1:12" x14ac:dyDescent="0.2">
      <c r="A61">
        <f t="shared" si="7"/>
        <v>60</v>
      </c>
      <c r="B61" s="436">
        <v>46198</v>
      </c>
      <c r="C61" s="437">
        <v>0.875</v>
      </c>
      <c r="D61" t="str">
        <f>Venues!CH80</f>
        <v>San Francisco Bay Area</v>
      </c>
      <c r="G61" t="str">
        <f>Venues!CC80</f>
        <v>D6</v>
      </c>
      <c r="H61" t="str">
        <f>VLOOKUP(D61,Time!$I$12:$J$27,2)</f>
        <v>PST</v>
      </c>
      <c r="I61">
        <f t="shared" si="4"/>
        <v>4</v>
      </c>
      <c r="J61">
        <f>VLOOKUP('1. Willkommen'!$P$4,Time!$A$2:$F$34,'Match Times'!I61+2)</f>
        <v>9</v>
      </c>
      <c r="K61" s="435">
        <f t="shared" si="5"/>
        <v>46199.25</v>
      </c>
      <c r="L61" s="434">
        <f t="shared" si="6"/>
        <v>46199.25</v>
      </c>
    </row>
    <row r="62" spans="1:12" x14ac:dyDescent="0.2">
      <c r="A62">
        <f t="shared" si="7"/>
        <v>61</v>
      </c>
      <c r="B62" s="436">
        <v>46199</v>
      </c>
      <c r="C62" s="437">
        <v>0.625</v>
      </c>
      <c r="D62" t="str">
        <f>Venues!CH81</f>
        <v>Boston</v>
      </c>
      <c r="G62" t="str">
        <f>Venues!CC81</f>
        <v>I5</v>
      </c>
      <c r="H62" t="str">
        <f>VLOOKUP(D62,Time!$I$12:$J$27,2)</f>
        <v>EST</v>
      </c>
      <c r="I62">
        <f t="shared" si="4"/>
        <v>1</v>
      </c>
      <c r="J62">
        <f>VLOOKUP('1. Willkommen'!$P$4,Time!$A$2:$F$34,'Match Times'!I62+2)</f>
        <v>6</v>
      </c>
      <c r="K62" s="435">
        <f t="shared" si="5"/>
        <v>46199.875</v>
      </c>
      <c r="L62" s="434">
        <f t="shared" si="6"/>
        <v>46199.875</v>
      </c>
    </row>
    <row r="63" spans="1:12" x14ac:dyDescent="0.2">
      <c r="A63">
        <f t="shared" si="7"/>
        <v>62</v>
      </c>
      <c r="B63" s="436">
        <v>46199</v>
      </c>
      <c r="C63" s="437">
        <v>0.625</v>
      </c>
      <c r="D63" t="str">
        <f>Venues!CH82</f>
        <v>Toronto</v>
      </c>
      <c r="G63" t="str">
        <f>Venues!CC82</f>
        <v>I6</v>
      </c>
      <c r="H63" t="str">
        <f>VLOOKUP(D63,Time!$I$12:$J$27,2)</f>
        <v>EST</v>
      </c>
      <c r="I63">
        <f t="shared" si="4"/>
        <v>1</v>
      </c>
      <c r="J63">
        <f>VLOOKUP('1. Willkommen'!$P$4,Time!$A$2:$F$34,'Match Times'!I63+2)</f>
        <v>6</v>
      </c>
      <c r="K63" s="435">
        <f t="shared" si="5"/>
        <v>46199.875</v>
      </c>
      <c r="L63" s="434">
        <f t="shared" si="6"/>
        <v>46199.875</v>
      </c>
    </row>
    <row r="64" spans="1:12" x14ac:dyDescent="0.2">
      <c r="A64">
        <f t="shared" si="7"/>
        <v>63</v>
      </c>
      <c r="B64" s="436">
        <v>46199</v>
      </c>
      <c r="C64" s="437">
        <v>0.83333333333333337</v>
      </c>
      <c r="D64" t="str">
        <f>Venues!CH83</f>
        <v>Seattle</v>
      </c>
      <c r="G64" t="str">
        <f>Venues!CC83</f>
        <v>G5</v>
      </c>
      <c r="H64" t="str">
        <f>VLOOKUP(D64,Time!$I$12:$J$27,2)</f>
        <v>PST</v>
      </c>
      <c r="I64">
        <f t="shared" si="4"/>
        <v>4</v>
      </c>
      <c r="J64">
        <f>VLOOKUP('1. Willkommen'!$P$4,Time!$A$2:$F$34,'Match Times'!I64+2)</f>
        <v>9</v>
      </c>
      <c r="K64" s="435">
        <f t="shared" si="5"/>
        <v>46200.208333333336</v>
      </c>
      <c r="L64" s="434">
        <f t="shared" si="6"/>
        <v>46200.208333333336</v>
      </c>
    </row>
    <row r="65" spans="1:12" x14ac:dyDescent="0.2">
      <c r="A65">
        <f t="shared" si="7"/>
        <v>64</v>
      </c>
      <c r="B65" s="436">
        <v>46199</v>
      </c>
      <c r="C65" s="437">
        <v>0.83333333333333337</v>
      </c>
      <c r="D65" t="str">
        <f>Venues!CH84</f>
        <v>Vancouver</v>
      </c>
      <c r="G65" t="str">
        <f>Venues!CC84</f>
        <v>G6</v>
      </c>
      <c r="H65" t="str">
        <f>VLOOKUP(D65,Time!$I$12:$J$27,2)</f>
        <v>PST</v>
      </c>
      <c r="I65">
        <f t="shared" si="4"/>
        <v>4</v>
      </c>
      <c r="J65">
        <f>VLOOKUP('1. Willkommen'!$P$4,Time!$A$2:$F$34,'Match Times'!I65+2)</f>
        <v>9</v>
      </c>
      <c r="K65" s="435">
        <f t="shared" si="5"/>
        <v>46200.208333333336</v>
      </c>
      <c r="L65" s="434">
        <f t="shared" si="6"/>
        <v>46200.208333333336</v>
      </c>
    </row>
    <row r="66" spans="1:12" x14ac:dyDescent="0.2">
      <c r="A66">
        <f t="shared" si="7"/>
        <v>65</v>
      </c>
      <c r="B66" s="436">
        <v>46199</v>
      </c>
      <c r="C66" s="437">
        <v>0.79166666666666663</v>
      </c>
      <c r="D66" t="str">
        <f>Venues!CH85</f>
        <v>Houston</v>
      </c>
      <c r="G66" t="str">
        <f>Venues!CC85</f>
        <v>H5</v>
      </c>
      <c r="H66" t="str">
        <f>VLOOKUP(D66,Time!$I$12:$J$27,2)</f>
        <v>CST1</v>
      </c>
      <c r="I66">
        <f t="shared" ref="I66:I97" si="8">IF(H66="EST",1,IF(H66="CST1",2,IF(H66="CST2",3,4)))</f>
        <v>2</v>
      </c>
      <c r="J66">
        <f>VLOOKUP('1. Willkommen'!$P$4,Time!$A$2:$F$34,'Match Times'!I66+2)</f>
        <v>7</v>
      </c>
      <c r="K66" s="435">
        <f t="shared" ref="K66:K97" si="9">B66+C66+J66/24</f>
        <v>46200.083333333328</v>
      </c>
      <c r="L66" s="434">
        <f t="shared" ref="L66:L97" si="10">B66+C66+J66/24</f>
        <v>46200.083333333328</v>
      </c>
    </row>
    <row r="67" spans="1:12" x14ac:dyDescent="0.2">
      <c r="A67">
        <f t="shared" ref="A67:A98" si="11">A66+1</f>
        <v>66</v>
      </c>
      <c r="B67" s="436">
        <v>46199</v>
      </c>
      <c r="C67" s="437">
        <v>0.75</v>
      </c>
      <c r="D67" t="str">
        <f>Venues!CH86</f>
        <v>Guadalahara</v>
      </c>
      <c r="G67" t="str">
        <f>Venues!CC86</f>
        <v>H6</v>
      </c>
      <c r="H67" t="str">
        <f>VLOOKUP(D67,Time!$I$12:$J$27,2)</f>
        <v>CST2</v>
      </c>
      <c r="I67">
        <f t="shared" si="8"/>
        <v>3</v>
      </c>
      <c r="J67">
        <f>VLOOKUP('1. Willkommen'!$P$4,Time!$A$2:$F$34,'Match Times'!I67+2)</f>
        <v>8</v>
      </c>
      <c r="K67" s="435">
        <f t="shared" si="9"/>
        <v>46200.083333333336</v>
      </c>
      <c r="L67" s="434">
        <f t="shared" si="10"/>
        <v>46200.083333333336</v>
      </c>
    </row>
    <row r="68" spans="1:12" x14ac:dyDescent="0.2">
      <c r="A68">
        <f t="shared" si="11"/>
        <v>67</v>
      </c>
      <c r="B68" s="436">
        <v>46200</v>
      </c>
      <c r="C68" s="437">
        <v>0.70833333333333337</v>
      </c>
      <c r="D68" t="str">
        <f>Venues!CH87</f>
        <v>New York New Jersey</v>
      </c>
      <c r="G68" t="str">
        <f>Venues!CC87</f>
        <v>L5</v>
      </c>
      <c r="H68" t="str">
        <f>VLOOKUP(D68,Time!$I$12:$J$27,2)</f>
        <v>EST</v>
      </c>
      <c r="I68">
        <f t="shared" si="8"/>
        <v>1</v>
      </c>
      <c r="J68">
        <f>VLOOKUP('1. Willkommen'!$P$4,Time!$A$2:$F$34,'Match Times'!I68+2)</f>
        <v>6</v>
      </c>
      <c r="K68" s="435">
        <f t="shared" si="9"/>
        <v>46200.958333333336</v>
      </c>
      <c r="L68" s="434">
        <f t="shared" si="10"/>
        <v>46200.958333333336</v>
      </c>
    </row>
    <row r="69" spans="1:12" x14ac:dyDescent="0.2">
      <c r="A69">
        <f t="shared" si="11"/>
        <v>68</v>
      </c>
      <c r="B69" s="436">
        <v>46200</v>
      </c>
      <c r="C69" s="437">
        <v>0.70833333333333337</v>
      </c>
      <c r="D69" t="str">
        <f>Venues!CH88</f>
        <v>Philadephia</v>
      </c>
      <c r="G69" t="str">
        <f>Venues!CC88</f>
        <v>L6</v>
      </c>
      <c r="H69" t="str">
        <f>VLOOKUP(D69,Time!$I$12:$J$27,2)</f>
        <v>EST</v>
      </c>
      <c r="I69">
        <f t="shared" si="8"/>
        <v>1</v>
      </c>
      <c r="J69">
        <f>VLOOKUP('1. Willkommen'!$P$4,Time!$A$2:$F$34,'Match Times'!I69+2)</f>
        <v>6</v>
      </c>
      <c r="K69" s="435">
        <f t="shared" si="9"/>
        <v>46200.958333333336</v>
      </c>
      <c r="L69" s="434">
        <f t="shared" si="10"/>
        <v>46200.958333333336</v>
      </c>
    </row>
    <row r="70" spans="1:12" x14ac:dyDescent="0.2">
      <c r="A70">
        <f t="shared" si="11"/>
        <v>69</v>
      </c>
      <c r="B70" s="436">
        <v>46200</v>
      </c>
      <c r="C70" s="437">
        <v>0.875</v>
      </c>
      <c r="D70" t="str">
        <f>Venues!CH89</f>
        <v>Kansas City</v>
      </c>
      <c r="G70" t="str">
        <f>Venues!CC89</f>
        <v>J5</v>
      </c>
      <c r="H70" t="str">
        <f>VLOOKUP(D70,Time!$I$12:$J$27,2)</f>
        <v>CST1</v>
      </c>
      <c r="I70">
        <f t="shared" si="8"/>
        <v>2</v>
      </c>
      <c r="J70">
        <f>VLOOKUP('1. Willkommen'!$P$4,Time!$A$2:$F$34,'Match Times'!I70+2)</f>
        <v>7</v>
      </c>
      <c r="K70" s="435">
        <f t="shared" si="9"/>
        <v>46201.166666666664</v>
      </c>
      <c r="L70" s="434">
        <f t="shared" si="10"/>
        <v>46201.166666666664</v>
      </c>
    </row>
    <row r="71" spans="1:12" x14ac:dyDescent="0.2">
      <c r="A71">
        <f t="shared" si="11"/>
        <v>70</v>
      </c>
      <c r="B71" s="436">
        <v>46200</v>
      </c>
      <c r="C71" s="437">
        <v>0.875</v>
      </c>
      <c r="D71" t="str">
        <f>Venues!CH90</f>
        <v>Dallas</v>
      </c>
      <c r="G71" t="str">
        <f>Venues!CC90</f>
        <v>J6</v>
      </c>
      <c r="H71" t="str">
        <f>VLOOKUP(D71,Time!$I$12:$J$27,2)</f>
        <v>CST1</v>
      </c>
      <c r="I71">
        <f t="shared" si="8"/>
        <v>2</v>
      </c>
      <c r="J71">
        <f>VLOOKUP('1. Willkommen'!$P$4,Time!$A$2:$F$34,'Match Times'!I71+2)</f>
        <v>7</v>
      </c>
      <c r="K71" s="435">
        <f t="shared" si="9"/>
        <v>46201.166666666664</v>
      </c>
      <c r="L71" s="434">
        <f t="shared" si="10"/>
        <v>46201.166666666664</v>
      </c>
    </row>
    <row r="72" spans="1:12" x14ac:dyDescent="0.2">
      <c r="A72">
        <f t="shared" si="11"/>
        <v>71</v>
      </c>
      <c r="B72" s="436">
        <v>46200</v>
      </c>
      <c r="C72" s="437">
        <v>0.8125</v>
      </c>
      <c r="D72" t="str">
        <f>Venues!CH91</f>
        <v>Miami</v>
      </c>
      <c r="G72" t="str">
        <f>Venues!CC91</f>
        <v>K5</v>
      </c>
      <c r="H72" t="str">
        <f>VLOOKUP(D72,Time!$I$12:$J$27,2)</f>
        <v>EST</v>
      </c>
      <c r="I72">
        <f t="shared" si="8"/>
        <v>1</v>
      </c>
      <c r="J72">
        <f>VLOOKUP('1. Willkommen'!$P$4,Time!$A$2:$F$34,'Match Times'!I72+2)</f>
        <v>6</v>
      </c>
      <c r="K72" s="435">
        <f t="shared" si="9"/>
        <v>46201.0625</v>
      </c>
      <c r="L72" s="434">
        <f t="shared" si="10"/>
        <v>46201.0625</v>
      </c>
    </row>
    <row r="73" spans="1:12" x14ac:dyDescent="0.2">
      <c r="A73">
        <f t="shared" si="11"/>
        <v>72</v>
      </c>
      <c r="B73" s="436">
        <v>46200</v>
      </c>
      <c r="C73" s="437">
        <v>0.8125</v>
      </c>
      <c r="D73" t="str">
        <f>Venues!CH92</f>
        <v>Atlanta</v>
      </c>
      <c r="G73" t="str">
        <f>Venues!CC92</f>
        <v>K6</v>
      </c>
      <c r="H73" t="str">
        <f>VLOOKUP(D73,Time!$I$12:$J$27,2)</f>
        <v>EST</v>
      </c>
      <c r="I73">
        <f t="shared" si="8"/>
        <v>1</v>
      </c>
      <c r="J73">
        <f>VLOOKUP('1. Willkommen'!$P$4,Time!$A$2:$F$34,'Match Times'!I73+2)</f>
        <v>6</v>
      </c>
      <c r="K73" s="435">
        <f t="shared" si="9"/>
        <v>46201.0625</v>
      </c>
      <c r="L73" s="434">
        <f t="shared" si="10"/>
        <v>46201.0625</v>
      </c>
    </row>
    <row r="74" spans="1:12" x14ac:dyDescent="0.2">
      <c r="A74">
        <f t="shared" si="11"/>
        <v>73</v>
      </c>
      <c r="B74" s="436">
        <v>46201</v>
      </c>
      <c r="C74" s="437">
        <v>0.5</v>
      </c>
      <c r="D74" t="str">
        <f>Venues!CH93</f>
        <v>Los Angeles</v>
      </c>
      <c r="E74" t="str">
        <f ca="1">'6. KORUNDE'!O4</f>
        <v>Team A2</v>
      </c>
      <c r="F74" t="str">
        <f ca="1">'6. KORUNDE'!P4</f>
        <v>Team B2</v>
      </c>
      <c r="H74" t="str">
        <f>VLOOKUP(D74,Time!$I$12:$J$27,2)</f>
        <v>PST</v>
      </c>
      <c r="I74">
        <f t="shared" si="8"/>
        <v>4</v>
      </c>
      <c r="J74">
        <f>VLOOKUP('1. Willkommen'!$P$4,Time!$A$2:$F$34,'Match Times'!I74+2)</f>
        <v>9</v>
      </c>
      <c r="K74" s="435">
        <f t="shared" si="9"/>
        <v>46201.875</v>
      </c>
      <c r="L74" s="434">
        <f t="shared" si="10"/>
        <v>46201.875</v>
      </c>
    </row>
    <row r="75" spans="1:12" x14ac:dyDescent="0.2">
      <c r="A75">
        <f t="shared" si="11"/>
        <v>74</v>
      </c>
      <c r="B75" s="436">
        <v>46202</v>
      </c>
      <c r="C75" s="437">
        <v>0.6875</v>
      </c>
      <c r="D75" t="str">
        <f>Venues!CH94</f>
        <v>Boston</v>
      </c>
      <c r="E75" t="str">
        <f ca="1">'6. KORUNDE'!O5</f>
        <v>Team E1</v>
      </c>
      <c r="F75" t="str">
        <f>'6. KORUNDE'!P5</f>
        <v>ABCDF</v>
      </c>
      <c r="H75" t="str">
        <f>VLOOKUP(D75,Time!$I$12:$J$27,2)</f>
        <v>EST</v>
      </c>
      <c r="I75">
        <f t="shared" si="8"/>
        <v>1</v>
      </c>
      <c r="J75">
        <f>VLOOKUP('1. Willkommen'!$P$4,Time!$A$2:$F$34,'Match Times'!I75+2)</f>
        <v>6</v>
      </c>
      <c r="K75" s="435">
        <f t="shared" si="9"/>
        <v>46202.9375</v>
      </c>
      <c r="L75" s="434">
        <f t="shared" si="10"/>
        <v>46202.9375</v>
      </c>
    </row>
    <row r="76" spans="1:12" x14ac:dyDescent="0.2">
      <c r="A76">
        <f t="shared" si="11"/>
        <v>75</v>
      </c>
      <c r="B76" s="436">
        <v>46202</v>
      </c>
      <c r="C76" s="437">
        <v>0.79166666666666663</v>
      </c>
      <c r="D76" t="s">
        <v>1771</v>
      </c>
      <c r="E76" t="str">
        <f ca="1">'6. KORUNDE'!O6</f>
        <v>Team F1</v>
      </c>
      <c r="F76" t="str">
        <f ca="1">'6. KORUNDE'!P6</f>
        <v>Team C2</v>
      </c>
      <c r="H76" t="str">
        <f>VLOOKUP(D76,Time!$I$12:$J$27,2)</f>
        <v>CST2</v>
      </c>
      <c r="I76">
        <f t="shared" si="8"/>
        <v>3</v>
      </c>
      <c r="J76">
        <f>VLOOKUP('1. Willkommen'!$P$4,Time!$A$2:$F$34,'Match Times'!I76+2)</f>
        <v>8</v>
      </c>
      <c r="K76" s="435">
        <f t="shared" si="9"/>
        <v>46203.125</v>
      </c>
      <c r="L76" s="434">
        <f t="shared" si="10"/>
        <v>46203.125</v>
      </c>
    </row>
    <row r="77" spans="1:12" x14ac:dyDescent="0.2">
      <c r="A77">
        <f t="shared" si="11"/>
        <v>76</v>
      </c>
      <c r="B77" s="436">
        <v>46202</v>
      </c>
      <c r="C77" s="437">
        <v>0.5</v>
      </c>
      <c r="D77" t="s">
        <v>1772</v>
      </c>
      <c r="E77" t="str">
        <f ca="1">'6. KORUNDE'!O7</f>
        <v>Team C1</v>
      </c>
      <c r="F77" t="str">
        <f ca="1">'6. KORUNDE'!P7</f>
        <v>Team F2</v>
      </c>
      <c r="H77" t="str">
        <f>VLOOKUP(D77,Time!$I$12:$J$27,2)</f>
        <v>CST1</v>
      </c>
      <c r="I77">
        <f t="shared" si="8"/>
        <v>2</v>
      </c>
      <c r="J77">
        <f>VLOOKUP('1. Willkommen'!$P$4,Time!$A$2:$F$34,'Match Times'!I77+2)</f>
        <v>7</v>
      </c>
      <c r="K77" s="435">
        <f t="shared" si="9"/>
        <v>46202.791666666664</v>
      </c>
      <c r="L77" s="434">
        <f t="shared" si="10"/>
        <v>46202.791666666664</v>
      </c>
    </row>
    <row r="78" spans="1:12" x14ac:dyDescent="0.2">
      <c r="A78">
        <f t="shared" si="11"/>
        <v>77</v>
      </c>
      <c r="B78" s="436">
        <v>46203</v>
      </c>
      <c r="C78" s="437">
        <v>0.70833333333333337</v>
      </c>
      <c r="D78" t="str">
        <f>Venues!CH97</f>
        <v>New York New Jersey</v>
      </c>
      <c r="E78" t="str">
        <f ca="1">'6. KORUNDE'!O8</f>
        <v>Team I1</v>
      </c>
      <c r="F78" t="str">
        <f>'6. KORUNDE'!P8</f>
        <v>CDFGH</v>
      </c>
      <c r="H78" t="str">
        <f>VLOOKUP(D78,Time!$I$12:$J$27,2)</f>
        <v>EST</v>
      </c>
      <c r="I78">
        <f t="shared" si="8"/>
        <v>1</v>
      </c>
      <c r="J78">
        <f>VLOOKUP('1. Willkommen'!$P$4,Time!$A$2:$F$34,'Match Times'!I78+2)</f>
        <v>6</v>
      </c>
      <c r="K78" s="435">
        <f t="shared" si="9"/>
        <v>46203.958333333336</v>
      </c>
      <c r="L78" s="434">
        <f t="shared" si="10"/>
        <v>46203.958333333336</v>
      </c>
    </row>
    <row r="79" spans="1:12" x14ac:dyDescent="0.2">
      <c r="A79">
        <f t="shared" si="11"/>
        <v>78</v>
      </c>
      <c r="B79" s="436">
        <v>46203</v>
      </c>
      <c r="C79" s="437">
        <v>0.5</v>
      </c>
      <c r="D79" t="str">
        <f>Venues!CH98</f>
        <v>Dallas</v>
      </c>
      <c r="E79" t="str">
        <f ca="1">'6. KORUNDE'!O9</f>
        <v>Team E2</v>
      </c>
      <c r="F79" t="str">
        <f ca="1">'6. KORUNDE'!P9</f>
        <v>Team I2</v>
      </c>
      <c r="H79" t="str">
        <f>VLOOKUP(D79,Time!$I$12:$J$27,2)</f>
        <v>CST1</v>
      </c>
      <c r="I79">
        <f t="shared" si="8"/>
        <v>2</v>
      </c>
      <c r="J79">
        <f>VLOOKUP('1. Willkommen'!$P$4,Time!$A$2:$F$34,'Match Times'!I79+2)</f>
        <v>7</v>
      </c>
      <c r="K79" s="435">
        <f t="shared" si="9"/>
        <v>46203.791666666664</v>
      </c>
      <c r="L79" s="434">
        <f t="shared" si="10"/>
        <v>46203.791666666664</v>
      </c>
    </row>
    <row r="80" spans="1:12" x14ac:dyDescent="0.2">
      <c r="A80">
        <f t="shared" si="11"/>
        <v>79</v>
      </c>
      <c r="B80" s="436">
        <v>46203</v>
      </c>
      <c r="C80" s="437">
        <v>0.79166666666666663</v>
      </c>
      <c r="D80" t="str">
        <f>Venues!CH99</f>
        <v>Mexico City</v>
      </c>
      <c r="E80" t="str">
        <f ca="1">'6. KORUNDE'!O10</f>
        <v>Team A1</v>
      </c>
      <c r="F80" t="str">
        <f>'6. KORUNDE'!P10</f>
        <v>CEFHI</v>
      </c>
      <c r="H80" t="str">
        <f>VLOOKUP(D80,Time!$I$12:$J$27,2)</f>
        <v>CST2</v>
      </c>
      <c r="I80">
        <f t="shared" si="8"/>
        <v>3</v>
      </c>
      <c r="J80">
        <f>VLOOKUP('1. Willkommen'!$P$4,Time!$A$2:$F$34,'Match Times'!I80+2)</f>
        <v>8</v>
      </c>
      <c r="K80" s="435">
        <f t="shared" si="9"/>
        <v>46204.125</v>
      </c>
      <c r="L80" s="434">
        <f t="shared" si="10"/>
        <v>46204.125</v>
      </c>
    </row>
    <row r="81" spans="1:12" x14ac:dyDescent="0.2">
      <c r="A81">
        <f t="shared" si="11"/>
        <v>80</v>
      </c>
      <c r="B81" s="436">
        <v>46204</v>
      </c>
      <c r="C81" s="437">
        <v>0.5</v>
      </c>
      <c r="D81" t="str">
        <f>Venues!CH100</f>
        <v>Atlanta</v>
      </c>
      <c r="E81" t="str">
        <f ca="1">'6. KORUNDE'!O11</f>
        <v>Team L1</v>
      </c>
      <c r="F81" t="str">
        <f>'6. KORUNDE'!P11</f>
        <v>EHIJK</v>
      </c>
      <c r="H81" t="str">
        <f>VLOOKUP(D81,Time!$I$12:$J$27,2)</f>
        <v>EST</v>
      </c>
      <c r="I81">
        <f t="shared" si="8"/>
        <v>1</v>
      </c>
      <c r="J81">
        <f>VLOOKUP('1. Willkommen'!$P$4,Time!$A$2:$F$34,'Match Times'!I81+2)</f>
        <v>6</v>
      </c>
      <c r="K81" s="435">
        <f t="shared" si="9"/>
        <v>46204.75</v>
      </c>
      <c r="L81" s="434">
        <f t="shared" si="10"/>
        <v>46204.75</v>
      </c>
    </row>
    <row r="82" spans="1:12" x14ac:dyDescent="0.2">
      <c r="A82">
        <f t="shared" si="11"/>
        <v>81</v>
      </c>
      <c r="B82" s="436">
        <v>46204</v>
      </c>
      <c r="C82" s="437">
        <v>0.70833333333333337</v>
      </c>
      <c r="D82" t="str">
        <f>Venues!CH101</f>
        <v>San Francisco Bay Area</v>
      </c>
      <c r="E82" t="str">
        <f ca="1">'6. KORUNDE'!O12</f>
        <v>Team D1</v>
      </c>
      <c r="F82" t="str">
        <f>'6. KORUNDE'!P12</f>
        <v>BEFIJ</v>
      </c>
      <c r="H82" t="str">
        <f>VLOOKUP(D82,Time!$I$12:$J$27,2)</f>
        <v>PST</v>
      </c>
      <c r="I82">
        <f t="shared" si="8"/>
        <v>4</v>
      </c>
      <c r="J82">
        <f>VLOOKUP('1. Willkommen'!$P$4,Time!$A$2:$F$34,'Match Times'!I82+2)</f>
        <v>9</v>
      </c>
      <c r="K82" s="435">
        <f t="shared" si="9"/>
        <v>46205.083333333336</v>
      </c>
      <c r="L82" s="434">
        <f t="shared" si="10"/>
        <v>46205.083333333336</v>
      </c>
    </row>
    <row r="83" spans="1:12" x14ac:dyDescent="0.2">
      <c r="A83">
        <f t="shared" si="11"/>
        <v>82</v>
      </c>
      <c r="B83" s="436">
        <v>46204</v>
      </c>
      <c r="C83" s="437">
        <v>0.54166666666666663</v>
      </c>
      <c r="D83" t="str">
        <f>Venues!CH102</f>
        <v>Seattle</v>
      </c>
      <c r="E83" t="str">
        <f ca="1">'6. KORUNDE'!O13</f>
        <v>Team G1</v>
      </c>
      <c r="F83" t="str">
        <f>'6. KORUNDE'!P13</f>
        <v>AEHIJ</v>
      </c>
      <c r="H83" t="str">
        <f>VLOOKUP(D83,Time!$I$12:$J$27,2)</f>
        <v>PST</v>
      </c>
      <c r="I83">
        <f t="shared" si="8"/>
        <v>4</v>
      </c>
      <c r="J83">
        <f>VLOOKUP('1. Willkommen'!$P$4,Time!$A$2:$F$34,'Match Times'!I83+2)</f>
        <v>9</v>
      </c>
      <c r="K83" s="435">
        <f t="shared" si="9"/>
        <v>46204.916666666664</v>
      </c>
      <c r="L83" s="434">
        <f t="shared" si="10"/>
        <v>46204.916666666664</v>
      </c>
    </row>
    <row r="84" spans="1:12" x14ac:dyDescent="0.2">
      <c r="A84">
        <f t="shared" si="11"/>
        <v>83</v>
      </c>
      <c r="B84" s="436">
        <v>46205</v>
      </c>
      <c r="C84" s="437">
        <v>0.79166666666666663</v>
      </c>
      <c r="D84" t="str">
        <f>Venues!CH103</f>
        <v>Toronto</v>
      </c>
      <c r="E84" t="str">
        <f ca="1">'6. KORUNDE'!O14</f>
        <v>Team K2</v>
      </c>
      <c r="F84" t="str">
        <f ca="1">'6. KORUNDE'!P14</f>
        <v>Team L2</v>
      </c>
      <c r="H84" t="str">
        <f>VLOOKUP(D84,Time!$I$12:$J$27,2)</f>
        <v>EST</v>
      </c>
      <c r="I84">
        <f t="shared" si="8"/>
        <v>1</v>
      </c>
      <c r="J84">
        <f>VLOOKUP('1. Willkommen'!$P$4,Time!$A$2:$F$34,'Match Times'!I84+2)</f>
        <v>6</v>
      </c>
      <c r="K84" s="435">
        <f t="shared" si="9"/>
        <v>46206.041666666664</v>
      </c>
      <c r="L84" s="434">
        <f t="shared" si="10"/>
        <v>46206.041666666664</v>
      </c>
    </row>
    <row r="85" spans="1:12" x14ac:dyDescent="0.2">
      <c r="A85">
        <f t="shared" si="11"/>
        <v>84</v>
      </c>
      <c r="B85" s="436">
        <v>46205</v>
      </c>
      <c r="C85" s="437">
        <v>0.5</v>
      </c>
      <c r="D85" t="str">
        <f>Venues!CH104</f>
        <v>Los Angeles</v>
      </c>
      <c r="E85" t="str">
        <f ca="1">'6. KORUNDE'!O15</f>
        <v>Team H1</v>
      </c>
      <c r="F85" t="str">
        <f ca="1">'6. KORUNDE'!P15</f>
        <v>Team J2</v>
      </c>
      <c r="H85" t="str">
        <f>VLOOKUP(D85,Time!$I$12:$J$27,2)</f>
        <v>PST</v>
      </c>
      <c r="I85">
        <f t="shared" si="8"/>
        <v>4</v>
      </c>
      <c r="J85">
        <f>VLOOKUP('1. Willkommen'!$P$4,Time!$A$2:$F$34,'Match Times'!I85+2)</f>
        <v>9</v>
      </c>
      <c r="K85" s="435">
        <f t="shared" si="9"/>
        <v>46205.875</v>
      </c>
      <c r="L85" s="434">
        <f t="shared" si="10"/>
        <v>46205.875</v>
      </c>
    </row>
    <row r="86" spans="1:12" x14ac:dyDescent="0.2">
      <c r="A86">
        <f t="shared" si="11"/>
        <v>85</v>
      </c>
      <c r="B86" s="436">
        <v>46205</v>
      </c>
      <c r="C86" s="437">
        <v>0.83333333333333337</v>
      </c>
      <c r="D86" t="str">
        <f>Venues!CH105</f>
        <v>Vancouver</v>
      </c>
      <c r="E86" t="str">
        <f ca="1">'6. KORUNDE'!O16</f>
        <v>Team B1</v>
      </c>
      <c r="F86" t="str">
        <f>'6. KORUNDE'!P16</f>
        <v>EFGIJ</v>
      </c>
      <c r="H86" t="str">
        <f>VLOOKUP(D86,Time!$I$12:$J$27,2)</f>
        <v>PST</v>
      </c>
      <c r="I86">
        <f t="shared" si="8"/>
        <v>4</v>
      </c>
      <c r="J86">
        <f>VLOOKUP('1. Willkommen'!$P$4,Time!$A$2:$F$34,'Match Times'!I86+2)</f>
        <v>9</v>
      </c>
      <c r="K86" s="435">
        <f t="shared" si="9"/>
        <v>46206.208333333336</v>
      </c>
      <c r="L86" s="434">
        <f t="shared" si="10"/>
        <v>46206.208333333336</v>
      </c>
    </row>
    <row r="87" spans="1:12" x14ac:dyDescent="0.2">
      <c r="A87">
        <f t="shared" si="11"/>
        <v>86</v>
      </c>
      <c r="B87" s="436">
        <v>46206</v>
      </c>
      <c r="C87" s="437">
        <v>0.75</v>
      </c>
      <c r="D87" t="str">
        <f>Venues!CH106</f>
        <v>Miami</v>
      </c>
      <c r="E87" t="str">
        <f ca="1">'6. KORUNDE'!O17</f>
        <v>Team J1</v>
      </c>
      <c r="F87" t="str">
        <f ca="1">'6. KORUNDE'!P17</f>
        <v>Team H2</v>
      </c>
      <c r="H87" t="str">
        <f>VLOOKUP(D87,Time!$I$12:$J$27,2)</f>
        <v>EST</v>
      </c>
      <c r="I87">
        <f t="shared" si="8"/>
        <v>1</v>
      </c>
      <c r="J87">
        <f>VLOOKUP('1. Willkommen'!$P$4,Time!$A$2:$F$34,'Match Times'!I87+2)</f>
        <v>6</v>
      </c>
      <c r="K87" s="435">
        <f t="shared" si="9"/>
        <v>46207</v>
      </c>
      <c r="L87" s="434">
        <f t="shared" si="10"/>
        <v>46207</v>
      </c>
    </row>
    <row r="88" spans="1:12" x14ac:dyDescent="0.2">
      <c r="A88">
        <f t="shared" si="11"/>
        <v>87</v>
      </c>
      <c r="B88" s="436">
        <v>46206</v>
      </c>
      <c r="C88" s="437">
        <v>0.85416666666666663</v>
      </c>
      <c r="D88" t="s">
        <v>1774</v>
      </c>
      <c r="E88" t="str">
        <f ca="1">'6. KORUNDE'!O18</f>
        <v>Team K1</v>
      </c>
      <c r="F88" t="str">
        <f>'6. KORUNDE'!P18</f>
        <v>DEIJL</v>
      </c>
      <c r="H88" t="str">
        <f>VLOOKUP(D88,Time!$I$12:$J$27,2)</f>
        <v>CST1</v>
      </c>
      <c r="I88">
        <f t="shared" si="8"/>
        <v>2</v>
      </c>
      <c r="J88">
        <f>VLOOKUP('1. Willkommen'!$P$4,Time!$A$2:$F$34,'Match Times'!I88+2)</f>
        <v>7</v>
      </c>
      <c r="K88" s="435">
        <f t="shared" si="9"/>
        <v>46207.145833333328</v>
      </c>
      <c r="L88" s="434">
        <f t="shared" si="10"/>
        <v>46207.145833333328</v>
      </c>
    </row>
    <row r="89" spans="1:12" x14ac:dyDescent="0.2">
      <c r="A89">
        <f t="shared" si="11"/>
        <v>88</v>
      </c>
      <c r="B89" s="436">
        <v>46206</v>
      </c>
      <c r="C89" s="437">
        <v>0.54166666666666663</v>
      </c>
      <c r="D89" t="s">
        <v>1773</v>
      </c>
      <c r="E89" t="str">
        <f ca="1">'6. KORUNDE'!O19</f>
        <v>Team D2</v>
      </c>
      <c r="F89" t="str">
        <f ca="1">'6. KORUNDE'!P19</f>
        <v>Team G2</v>
      </c>
      <c r="H89" t="str">
        <f>VLOOKUP(D89,Time!$I$12:$J$27,2)</f>
        <v>CST1</v>
      </c>
      <c r="I89">
        <f t="shared" si="8"/>
        <v>2</v>
      </c>
      <c r="J89">
        <f>VLOOKUP('1. Willkommen'!$P$4,Time!$A$2:$F$34,'Match Times'!I89+2)</f>
        <v>7</v>
      </c>
      <c r="K89" s="435">
        <f t="shared" si="9"/>
        <v>46206.833333333328</v>
      </c>
      <c r="L89" s="434">
        <f t="shared" si="10"/>
        <v>46206.833333333328</v>
      </c>
    </row>
    <row r="90" spans="1:12" x14ac:dyDescent="0.2">
      <c r="A90">
        <f t="shared" si="11"/>
        <v>89</v>
      </c>
      <c r="B90" s="436">
        <v>46207</v>
      </c>
      <c r="C90" s="437">
        <v>0.70833333333333337</v>
      </c>
      <c r="D90" t="str">
        <f>Venues!CH109</f>
        <v>Philadephia</v>
      </c>
      <c r="E90" t="str">
        <f>'6. KORUNDE'!O21</f>
        <v>Winner Match 74</v>
      </c>
      <c r="F90" t="str">
        <f>'6. KORUNDE'!P21</f>
        <v>Winner Match 77</v>
      </c>
      <c r="H90" t="str">
        <f>VLOOKUP(D90,Time!$I$12:$J$27,2)</f>
        <v>EST</v>
      </c>
      <c r="I90">
        <f t="shared" si="8"/>
        <v>1</v>
      </c>
      <c r="J90">
        <f>VLOOKUP('1. Willkommen'!$P$4,Time!$A$2:$F$34,'Match Times'!I90+2)</f>
        <v>6</v>
      </c>
      <c r="K90" s="435">
        <f t="shared" si="9"/>
        <v>46207.958333333336</v>
      </c>
      <c r="L90" s="434">
        <f t="shared" si="10"/>
        <v>46207.958333333336</v>
      </c>
    </row>
    <row r="91" spans="1:12" x14ac:dyDescent="0.2">
      <c r="A91">
        <f t="shared" si="11"/>
        <v>90</v>
      </c>
      <c r="B91" s="436">
        <v>46207</v>
      </c>
      <c r="C91" s="437">
        <v>0.5</v>
      </c>
      <c r="D91" t="str">
        <f>Venues!CH110</f>
        <v>Houston</v>
      </c>
      <c r="E91" t="str">
        <f>'6. KORUNDE'!O22</f>
        <v>Winner Match 73</v>
      </c>
      <c r="F91" t="str">
        <f>'6. KORUNDE'!P22</f>
        <v>Winner Match 75</v>
      </c>
      <c r="H91" t="str">
        <f>VLOOKUP(D91,Time!$I$12:$J$27,2)</f>
        <v>CST1</v>
      </c>
      <c r="I91">
        <f t="shared" si="8"/>
        <v>2</v>
      </c>
      <c r="J91">
        <f>VLOOKUP('1. Willkommen'!$P$4,Time!$A$2:$F$34,'Match Times'!I91+2)</f>
        <v>7</v>
      </c>
      <c r="K91" s="435">
        <f t="shared" si="9"/>
        <v>46207.791666666664</v>
      </c>
      <c r="L91" s="434">
        <f t="shared" si="10"/>
        <v>46207.791666666664</v>
      </c>
    </row>
    <row r="92" spans="1:12" x14ac:dyDescent="0.2">
      <c r="A92">
        <f t="shared" si="11"/>
        <v>91</v>
      </c>
      <c r="B92" s="436">
        <v>46208</v>
      </c>
      <c r="C92" s="437">
        <v>0.66666666666666663</v>
      </c>
      <c r="D92" t="str">
        <f>Venues!CH111</f>
        <v>New York New Jersey</v>
      </c>
      <c r="E92" t="str">
        <f>'6. KORUNDE'!O23</f>
        <v>Winner Match 76</v>
      </c>
      <c r="F92" t="str">
        <f>'6. KORUNDE'!P23</f>
        <v>Winner Match 78</v>
      </c>
      <c r="H92" t="str">
        <f>VLOOKUP(D92,Time!$I$12:$J$27,2)</f>
        <v>EST</v>
      </c>
      <c r="I92">
        <f t="shared" si="8"/>
        <v>1</v>
      </c>
      <c r="J92">
        <f>VLOOKUP('1. Willkommen'!$P$4,Time!$A$2:$F$34,'Match Times'!I92+2)</f>
        <v>6</v>
      </c>
      <c r="K92" s="435">
        <f t="shared" si="9"/>
        <v>46208.916666666664</v>
      </c>
      <c r="L92" s="434">
        <f t="shared" si="10"/>
        <v>46208.916666666664</v>
      </c>
    </row>
    <row r="93" spans="1:12" x14ac:dyDescent="0.2">
      <c r="A93">
        <f t="shared" si="11"/>
        <v>92</v>
      </c>
      <c r="B93" s="436">
        <v>46208</v>
      </c>
      <c r="C93" s="437">
        <v>0.75</v>
      </c>
      <c r="D93" t="str">
        <f>Venues!CH112</f>
        <v>Mexico City</v>
      </c>
      <c r="E93" t="str">
        <f>'6. KORUNDE'!O24</f>
        <v>Winner Match 79</v>
      </c>
      <c r="F93" t="str">
        <f>'6. KORUNDE'!P24</f>
        <v>Winner Match 80</v>
      </c>
      <c r="H93" t="str">
        <f>VLOOKUP(D93,Time!$I$12:$J$27,2)</f>
        <v>CST2</v>
      </c>
      <c r="I93">
        <f t="shared" si="8"/>
        <v>3</v>
      </c>
      <c r="J93">
        <f>VLOOKUP('1. Willkommen'!$P$4,Time!$A$2:$F$34,'Match Times'!I93+2)</f>
        <v>8</v>
      </c>
      <c r="K93" s="435">
        <f t="shared" si="9"/>
        <v>46209.083333333336</v>
      </c>
      <c r="L93" s="434">
        <f t="shared" si="10"/>
        <v>46209.083333333336</v>
      </c>
    </row>
    <row r="94" spans="1:12" x14ac:dyDescent="0.2">
      <c r="A94">
        <f t="shared" si="11"/>
        <v>93</v>
      </c>
      <c r="B94" s="436">
        <v>46209</v>
      </c>
      <c r="C94" s="437">
        <v>0.58333333333333337</v>
      </c>
      <c r="D94" t="str">
        <f>Venues!CH113</f>
        <v>Dallas</v>
      </c>
      <c r="E94" t="str">
        <f>'6. KORUNDE'!O25</f>
        <v>Winner Match 83</v>
      </c>
      <c r="F94" t="str">
        <f>'6. KORUNDE'!P25</f>
        <v>Winner Match 84</v>
      </c>
      <c r="H94" t="str">
        <f>VLOOKUP(D94,Time!$I$12:$J$27,2)</f>
        <v>CST1</v>
      </c>
      <c r="I94">
        <f t="shared" si="8"/>
        <v>2</v>
      </c>
      <c r="J94">
        <f>VLOOKUP('1. Willkommen'!$P$4,Time!$A$2:$F$34,'Match Times'!I94+2)</f>
        <v>7</v>
      </c>
      <c r="K94" s="435">
        <f t="shared" si="9"/>
        <v>46209.875</v>
      </c>
      <c r="L94" s="434">
        <f t="shared" si="10"/>
        <v>46209.875</v>
      </c>
    </row>
    <row r="95" spans="1:12" x14ac:dyDescent="0.2">
      <c r="A95">
        <f t="shared" si="11"/>
        <v>94</v>
      </c>
      <c r="B95" s="436">
        <v>46209</v>
      </c>
      <c r="C95" s="437">
        <v>0.70833333333333337</v>
      </c>
      <c r="D95" t="str">
        <f>Venues!CH114</f>
        <v>Seattle</v>
      </c>
      <c r="E95" t="str">
        <f>'6. KORUNDE'!O26</f>
        <v>Winner Match 81</v>
      </c>
      <c r="F95" t="str">
        <f>'6. KORUNDE'!P26</f>
        <v>Winner Match 82</v>
      </c>
      <c r="H95" t="str">
        <f>VLOOKUP(D95,Time!$I$12:$J$27,2)</f>
        <v>PST</v>
      </c>
      <c r="I95">
        <f t="shared" si="8"/>
        <v>4</v>
      </c>
      <c r="J95">
        <f>VLOOKUP('1. Willkommen'!$P$4,Time!$A$2:$F$34,'Match Times'!I95+2)</f>
        <v>9</v>
      </c>
      <c r="K95" s="435">
        <f t="shared" si="9"/>
        <v>46210.083333333336</v>
      </c>
      <c r="L95" s="434">
        <f t="shared" si="10"/>
        <v>46210.083333333336</v>
      </c>
    </row>
    <row r="96" spans="1:12" x14ac:dyDescent="0.2">
      <c r="A96">
        <f t="shared" si="11"/>
        <v>95</v>
      </c>
      <c r="B96" s="436">
        <v>46210</v>
      </c>
      <c r="C96" s="437">
        <v>0.5</v>
      </c>
      <c r="D96" t="str">
        <f>Venues!CH115</f>
        <v>Atlanta</v>
      </c>
      <c r="E96" t="str">
        <f>'6. KORUNDE'!O27</f>
        <v>Winner Match 86</v>
      </c>
      <c r="F96" t="str">
        <f>'6. KORUNDE'!P27</f>
        <v>Winner Match 88</v>
      </c>
      <c r="H96" t="str">
        <f>VLOOKUP(D96,Time!$I$12:$J$27,2)</f>
        <v>EST</v>
      </c>
      <c r="I96">
        <f t="shared" si="8"/>
        <v>1</v>
      </c>
      <c r="J96">
        <f>VLOOKUP('1. Willkommen'!$P$4,Time!$A$2:$F$34,'Match Times'!I96+2)</f>
        <v>6</v>
      </c>
      <c r="K96" s="435">
        <f t="shared" si="9"/>
        <v>46210.75</v>
      </c>
      <c r="L96" s="434">
        <f t="shared" si="10"/>
        <v>46210.75</v>
      </c>
    </row>
    <row r="97" spans="1:12" x14ac:dyDescent="0.2">
      <c r="A97">
        <f t="shared" si="11"/>
        <v>96</v>
      </c>
      <c r="B97" s="436">
        <v>46210</v>
      </c>
      <c r="C97" s="437">
        <v>0.54166666666666663</v>
      </c>
      <c r="D97" t="str">
        <f>Venues!CH116</f>
        <v>Vancouver</v>
      </c>
      <c r="E97" t="str">
        <f>'6. KORUNDE'!O28</f>
        <v>Winner Match 85</v>
      </c>
      <c r="F97" t="str">
        <f>'6. KORUNDE'!P28</f>
        <v>Winner Match 87</v>
      </c>
      <c r="H97" t="str">
        <f>VLOOKUP(D97,Time!$I$12:$J$27,2)</f>
        <v>PST</v>
      </c>
      <c r="I97">
        <f t="shared" si="8"/>
        <v>4</v>
      </c>
      <c r="J97">
        <f>VLOOKUP('1. Willkommen'!$P$4,Time!$A$2:$F$34,'Match Times'!I97+2)</f>
        <v>9</v>
      </c>
      <c r="K97" s="435">
        <f t="shared" si="9"/>
        <v>46210.916666666664</v>
      </c>
      <c r="L97" s="434">
        <f t="shared" si="10"/>
        <v>46210.916666666664</v>
      </c>
    </row>
    <row r="98" spans="1:12" x14ac:dyDescent="0.2">
      <c r="A98">
        <f t="shared" si="11"/>
        <v>97</v>
      </c>
      <c r="B98" s="436">
        <v>46212</v>
      </c>
      <c r="C98" s="437">
        <v>0.66666666666666663</v>
      </c>
      <c r="D98" t="str">
        <f>Venues!CH117</f>
        <v>Boston</v>
      </c>
      <c r="E98" t="str">
        <f>'6. KORUNDE'!O30</f>
        <v>Winner Match 89</v>
      </c>
      <c r="F98" t="str">
        <f>'6. KORUNDE'!P30</f>
        <v>Winner Match 90</v>
      </c>
      <c r="H98" t="str">
        <f>VLOOKUP(D98,Time!$I$12:$J$27,2)</f>
        <v>EST</v>
      </c>
      <c r="I98">
        <f t="shared" ref="I98:I105" si="12">IF(H98="EST",1,IF(H98="CST1",2,IF(H98="CST2",3,4)))</f>
        <v>1</v>
      </c>
      <c r="J98">
        <f>VLOOKUP('1. Willkommen'!$P$4,Time!$A$2:$F$34,'Match Times'!I98+2)</f>
        <v>6</v>
      </c>
      <c r="K98" s="435">
        <f t="shared" ref="K98:K105" si="13">B98+C98+J98/24</f>
        <v>46212.916666666664</v>
      </c>
      <c r="L98" s="434">
        <f t="shared" ref="L98:L105" si="14">B98+C98+J98/24</f>
        <v>46212.916666666664</v>
      </c>
    </row>
    <row r="99" spans="1:12" x14ac:dyDescent="0.2">
      <c r="A99">
        <f t="shared" ref="A99:A105" si="15">A98+1</f>
        <v>98</v>
      </c>
      <c r="B99" s="436">
        <v>46213</v>
      </c>
      <c r="C99" s="437">
        <v>0.5</v>
      </c>
      <c r="D99" t="str">
        <f>Venues!CH118</f>
        <v>Los Angeles</v>
      </c>
      <c r="E99" t="str">
        <f>'6. KORUNDE'!O31</f>
        <v>Winner Match 93</v>
      </c>
      <c r="F99" t="str">
        <f>'6. KORUNDE'!P31</f>
        <v>Winner Match 94</v>
      </c>
      <c r="H99" t="str">
        <f>VLOOKUP(D99,Time!$I$12:$J$27,2)</f>
        <v>PST</v>
      </c>
      <c r="I99">
        <f t="shared" si="12"/>
        <v>4</v>
      </c>
      <c r="J99">
        <f>VLOOKUP('1. Willkommen'!$P$4,Time!$A$2:$F$34,'Match Times'!I99+2)</f>
        <v>9</v>
      </c>
      <c r="K99" s="435">
        <f t="shared" si="13"/>
        <v>46213.875</v>
      </c>
      <c r="L99" s="434">
        <f t="shared" si="14"/>
        <v>46213.875</v>
      </c>
    </row>
    <row r="100" spans="1:12" x14ac:dyDescent="0.2">
      <c r="A100">
        <f t="shared" si="15"/>
        <v>99</v>
      </c>
      <c r="B100" s="436">
        <v>46214</v>
      </c>
      <c r="C100" s="437">
        <v>0.70833333333333337</v>
      </c>
      <c r="D100" t="str">
        <f>Venues!CH119</f>
        <v>Miami</v>
      </c>
      <c r="E100" t="str">
        <f>'6. KORUNDE'!O32</f>
        <v>Winner Match 91</v>
      </c>
      <c r="F100" t="str">
        <f>'6. KORUNDE'!P32</f>
        <v>Winner Match 92</v>
      </c>
      <c r="H100" t="str">
        <f>VLOOKUP(D100,Time!$I$12:$J$27,2)</f>
        <v>EST</v>
      </c>
      <c r="I100">
        <f t="shared" si="12"/>
        <v>1</v>
      </c>
      <c r="J100">
        <f>VLOOKUP('1. Willkommen'!$P$4,Time!$A$2:$F$34,'Match Times'!I100+2)</f>
        <v>6</v>
      </c>
      <c r="K100" s="435">
        <f t="shared" si="13"/>
        <v>46214.958333333336</v>
      </c>
      <c r="L100" s="434">
        <f t="shared" si="14"/>
        <v>46214.958333333336</v>
      </c>
    </row>
    <row r="101" spans="1:12" x14ac:dyDescent="0.2">
      <c r="A101">
        <f t="shared" si="15"/>
        <v>100</v>
      </c>
      <c r="B101" s="436">
        <v>46214</v>
      </c>
      <c r="C101" s="437">
        <v>0.83333333333333337</v>
      </c>
      <c r="D101" t="str">
        <f>Venues!CH120</f>
        <v>Kansas City</v>
      </c>
      <c r="E101" t="str">
        <f>'6. KORUNDE'!O33</f>
        <v>Winner Match 95</v>
      </c>
      <c r="F101" t="str">
        <f>'6. KORUNDE'!P33</f>
        <v>Winner Match 96</v>
      </c>
      <c r="H101" t="str">
        <f>VLOOKUP(D101,Time!$I$12:$J$27,2)</f>
        <v>CST1</v>
      </c>
      <c r="I101">
        <f t="shared" si="12"/>
        <v>2</v>
      </c>
      <c r="J101">
        <f>VLOOKUP('1. Willkommen'!$P$4,Time!$A$2:$F$34,'Match Times'!I101+2)</f>
        <v>7</v>
      </c>
      <c r="K101" s="435">
        <f t="shared" si="13"/>
        <v>46215.125</v>
      </c>
      <c r="L101" s="434">
        <f t="shared" si="14"/>
        <v>46215.125</v>
      </c>
    </row>
    <row r="102" spans="1:12" x14ac:dyDescent="0.2">
      <c r="A102">
        <f t="shared" si="15"/>
        <v>101</v>
      </c>
      <c r="B102" s="436">
        <v>46217</v>
      </c>
      <c r="C102" s="437">
        <v>0.58333333333333337</v>
      </c>
      <c r="D102" t="str">
        <f>Venues!CH121</f>
        <v>Dallas</v>
      </c>
      <c r="E102" t="str">
        <f>'6. KORUNDE'!O35</f>
        <v>Winner Match 97</v>
      </c>
      <c r="F102" t="str">
        <f>'6. KORUNDE'!P35</f>
        <v>Winner Match 98</v>
      </c>
      <c r="H102" t="str">
        <f>VLOOKUP(D102,Time!$I$12:$J$27,2)</f>
        <v>CST1</v>
      </c>
      <c r="I102">
        <f t="shared" si="12"/>
        <v>2</v>
      </c>
      <c r="J102">
        <f>VLOOKUP('1. Willkommen'!$P$4,Time!$A$2:$F$34,'Match Times'!I102+2)</f>
        <v>7</v>
      </c>
      <c r="K102" s="435">
        <f t="shared" si="13"/>
        <v>46217.875</v>
      </c>
      <c r="L102" s="434">
        <f t="shared" si="14"/>
        <v>46217.875</v>
      </c>
    </row>
    <row r="103" spans="1:12" x14ac:dyDescent="0.2">
      <c r="A103">
        <f t="shared" si="15"/>
        <v>102</v>
      </c>
      <c r="B103" s="436">
        <v>46218</v>
      </c>
      <c r="C103" s="437">
        <v>0.625</v>
      </c>
      <c r="D103" t="str">
        <f>Venues!CH122</f>
        <v>Atlanta</v>
      </c>
      <c r="E103" t="str">
        <f>'6. KORUNDE'!O36</f>
        <v>Winner Match 99</v>
      </c>
      <c r="F103" t="str">
        <f>'6. KORUNDE'!P36</f>
        <v>Winner Match 100</v>
      </c>
      <c r="H103" t="str">
        <f>VLOOKUP(D103,Time!$I$12:$J$27,2)</f>
        <v>EST</v>
      </c>
      <c r="I103">
        <f t="shared" si="12"/>
        <v>1</v>
      </c>
      <c r="J103">
        <f>VLOOKUP('1. Willkommen'!$P$4,Time!$A$2:$F$34,'Match Times'!I103+2)</f>
        <v>6</v>
      </c>
      <c r="K103" s="435">
        <f t="shared" si="13"/>
        <v>46218.875</v>
      </c>
      <c r="L103" s="434">
        <f t="shared" si="14"/>
        <v>46218.875</v>
      </c>
    </row>
    <row r="104" spans="1:12" x14ac:dyDescent="0.2">
      <c r="A104">
        <f t="shared" si="15"/>
        <v>103</v>
      </c>
      <c r="B104" s="436">
        <v>46221</v>
      </c>
      <c r="C104" s="437">
        <v>0.70833333333333337</v>
      </c>
      <c r="D104" t="str">
        <f>Venues!CH123</f>
        <v>Miami</v>
      </c>
      <c r="E104" t="str">
        <f>'6. KORUNDE'!O38</f>
        <v>Loser Match 101</v>
      </c>
      <c r="F104" t="str">
        <f>'6. KORUNDE'!P38</f>
        <v>Loser Match 102</v>
      </c>
      <c r="H104" t="str">
        <f>VLOOKUP(D104,Time!$I$12:$J$27,2)</f>
        <v>EST</v>
      </c>
      <c r="I104">
        <f t="shared" si="12"/>
        <v>1</v>
      </c>
      <c r="J104">
        <f>VLOOKUP('1. Willkommen'!$P$4,Time!$A$2:$F$34,'Match Times'!I104+2)</f>
        <v>6</v>
      </c>
      <c r="K104" s="435">
        <f t="shared" si="13"/>
        <v>46221.958333333336</v>
      </c>
      <c r="L104" s="434">
        <f t="shared" si="14"/>
        <v>46221.958333333336</v>
      </c>
    </row>
    <row r="105" spans="1:12" x14ac:dyDescent="0.2">
      <c r="A105">
        <f t="shared" si="15"/>
        <v>104</v>
      </c>
      <c r="B105" s="436">
        <v>46222</v>
      </c>
      <c r="C105" s="437">
        <v>0.625</v>
      </c>
      <c r="D105" t="str">
        <f>Venues!CH124</f>
        <v>New York New Jersey</v>
      </c>
      <c r="E105" t="str">
        <f>'6. KORUNDE'!O40</f>
        <v>Winner Match 101</v>
      </c>
      <c r="F105" t="str">
        <f>'6. KORUNDE'!P40</f>
        <v>Winner Match 102</v>
      </c>
      <c r="H105" t="str">
        <f>VLOOKUP(D105,Time!$I$12:$J$27,2)</f>
        <v>EST</v>
      </c>
      <c r="I105">
        <f t="shared" si="12"/>
        <v>1</v>
      </c>
      <c r="J105">
        <f>VLOOKUP('1. Willkommen'!$P$4,Time!$A$2:$F$34,'Match Times'!I105+2)</f>
        <v>6</v>
      </c>
      <c r="K105" s="435">
        <f t="shared" si="13"/>
        <v>46222.875</v>
      </c>
      <c r="L105" s="434">
        <f t="shared" si="14"/>
        <v>46222.875</v>
      </c>
    </row>
  </sheetData>
  <autoFilter ref="A1:L105" xr:uid="{00000000-0009-0000-0000-000016000000}"/>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ublished="0" codeName="Sheet18">
    <tabColor theme="7" tint="0.39997558519241921"/>
  </sheetPr>
  <dimension ref="A1:X52"/>
  <sheetViews>
    <sheetView topLeftCell="A3" workbookViewId="0">
      <selection activeCell="G17" sqref="G17"/>
    </sheetView>
  </sheetViews>
  <sheetFormatPr baseColWidth="10" defaultColWidth="0" defaultRowHeight="15" zeroHeight="1" x14ac:dyDescent="0.2"/>
  <cols>
    <col min="1" max="1" width="2.6640625" style="100" customWidth="1"/>
    <col min="2" max="2" width="33.5" style="100" bestFit="1" customWidth="1"/>
    <col min="3" max="3" width="2.5" style="100" customWidth="1"/>
    <col min="4" max="4" width="4" style="166" bestFit="1" customWidth="1"/>
    <col min="5" max="5" width="15.83203125" style="166" customWidth="1"/>
    <col min="6" max="6" width="15.1640625" style="167" bestFit="1" customWidth="1"/>
    <col min="7" max="10" width="3.6640625" style="497" bestFit="1" customWidth="1"/>
    <col min="11" max="22" width="9.1640625" style="114" customWidth="1"/>
    <col min="23" max="23" width="9.1640625" style="100" customWidth="1"/>
    <col min="24" max="24" width="0" hidden="1" customWidth="1"/>
    <col min="25" max="25" width="9.1640625" hidden="1" customWidth="1"/>
    <col min="26" max="16384" width="9.1640625" hidden="1"/>
  </cols>
  <sheetData>
    <row r="1" spans="1:24" ht="19" customHeight="1" x14ac:dyDescent="0.25">
      <c r="A1" s="115"/>
      <c r="B1" s="115" t="s">
        <v>0</v>
      </c>
      <c r="C1" s="115"/>
      <c r="D1" s="115"/>
      <c r="E1" s="1011" t="s">
        <v>1641</v>
      </c>
      <c r="F1" s="1012"/>
      <c r="G1" s="115">
        <v>-1</v>
      </c>
      <c r="H1" s="115">
        <v>-3</v>
      </c>
      <c r="I1" s="115">
        <v>-4</v>
      </c>
      <c r="J1" s="115">
        <v>-5</v>
      </c>
      <c r="K1" s="1018" t="s">
        <v>1642</v>
      </c>
      <c r="L1" s="1010"/>
      <c r="M1" s="1010"/>
      <c r="N1" s="1010"/>
      <c r="O1" s="1010"/>
      <c r="P1" s="1010"/>
      <c r="Q1" s="1010"/>
      <c r="R1" s="1010"/>
      <c r="S1" s="1010"/>
      <c r="T1" s="1010"/>
      <c r="U1" s="1010"/>
      <c r="V1" s="1010"/>
      <c r="W1" s="1019"/>
    </row>
    <row r="2" spans="1:24" ht="164.25" customHeight="1" x14ac:dyDescent="0.2">
      <c r="B2" s="113" t="s">
        <v>10</v>
      </c>
      <c r="D2" s="99"/>
      <c r="E2" s="168"/>
      <c r="F2" s="169"/>
      <c r="G2" s="161" t="s">
        <v>1643</v>
      </c>
      <c r="H2" s="161" t="s">
        <v>1644</v>
      </c>
      <c r="I2" s="161" t="s">
        <v>1645</v>
      </c>
      <c r="J2" s="161" t="s">
        <v>1646</v>
      </c>
      <c r="L2" s="1016" t="s">
        <v>1647</v>
      </c>
      <c r="M2" s="1010"/>
      <c r="N2" s="1010"/>
      <c r="O2" s="1010"/>
      <c r="P2" s="1010"/>
      <c r="Q2" s="1010"/>
      <c r="R2" s="1010"/>
      <c r="S2" s="1010"/>
      <c r="T2" s="1010"/>
      <c r="U2" s="1010"/>
      <c r="V2" s="1010"/>
      <c r="W2" s="160"/>
      <c r="X2" s="154"/>
    </row>
    <row r="3" spans="1:24" x14ac:dyDescent="0.2">
      <c r="B3" s="113"/>
      <c r="D3" s="100"/>
      <c r="E3" s="114"/>
      <c r="F3" s="170"/>
      <c r="G3" s="1013">
        <v>1</v>
      </c>
      <c r="H3" s="388">
        <v>1</v>
      </c>
      <c r="I3" s="1015">
        <v>1</v>
      </c>
      <c r="J3" s="388">
        <v>1</v>
      </c>
      <c r="L3" s="1010"/>
      <c r="M3" s="1010"/>
      <c r="N3" s="1010"/>
      <c r="O3" s="1010"/>
      <c r="P3" s="1010"/>
      <c r="Q3" s="1010"/>
      <c r="R3" s="1010"/>
      <c r="S3" s="1010"/>
      <c r="T3" s="1010"/>
      <c r="U3" s="1010"/>
      <c r="V3" s="1010"/>
      <c r="W3" s="160"/>
      <c r="X3" s="154"/>
    </row>
    <row r="4" spans="1:24" s="3" customFormat="1" ht="16" customHeight="1" thickBot="1" x14ac:dyDescent="0.25">
      <c r="A4" s="100"/>
      <c r="B4" s="113" t="s">
        <v>18</v>
      </c>
      <c r="C4" s="100"/>
      <c r="D4" s="162" t="s">
        <v>1648</v>
      </c>
      <c r="E4" s="162" t="s">
        <v>217</v>
      </c>
      <c r="F4" s="163" t="s">
        <v>1649</v>
      </c>
      <c r="G4" s="1014"/>
      <c r="H4" s="389">
        <v>2</v>
      </c>
      <c r="I4" s="1014"/>
      <c r="J4" s="390">
        <v>2</v>
      </c>
      <c r="K4" s="114"/>
      <c r="L4" s="1017"/>
      <c r="M4" s="1017"/>
      <c r="N4" s="1017"/>
      <c r="O4" s="1017"/>
      <c r="P4" s="1017"/>
      <c r="Q4" s="1017"/>
      <c r="R4" s="1017"/>
      <c r="S4" s="1017"/>
      <c r="T4" s="1017"/>
      <c r="U4" s="1017"/>
      <c r="V4" s="1017"/>
      <c r="W4" s="160"/>
      <c r="X4" s="155"/>
    </row>
    <row r="5" spans="1:24" ht="16" customHeight="1" thickTop="1" x14ac:dyDescent="0.2">
      <c r="B5" s="99"/>
      <c r="D5" s="374" t="str">
        <f>'2. Teilnehmer'!D2</f>
        <v>A1</v>
      </c>
      <c r="E5" s="374" t="str">
        <f>'2. Teilnehmer'!E2</f>
        <v>Mexiko</v>
      </c>
      <c r="F5" s="374">
        <f t="shared" ref="F5:F52" si="0">G5*G$1+H5*H$1+I5*I$1+J5*J$1</f>
        <v>0</v>
      </c>
      <c r="G5" s="494"/>
      <c r="H5" s="494"/>
      <c r="I5" s="494"/>
      <c r="J5" s="494"/>
      <c r="K5" s="164"/>
      <c r="L5" s="1010"/>
      <c r="M5" s="1010"/>
      <c r="N5" s="1010"/>
      <c r="O5" s="1010"/>
      <c r="P5" s="1010"/>
      <c r="Q5" s="1010"/>
      <c r="R5" s="1010"/>
      <c r="S5" s="1010"/>
      <c r="T5" s="1010"/>
      <c r="U5" s="1010"/>
      <c r="V5" s="1010"/>
      <c r="W5" s="160"/>
      <c r="X5" s="154"/>
    </row>
    <row r="6" spans="1:24" x14ac:dyDescent="0.2">
      <c r="B6" s="113" t="s">
        <v>26</v>
      </c>
      <c r="D6" s="352" t="str">
        <f>'2. Teilnehmer'!D3</f>
        <v>A2</v>
      </c>
      <c r="E6" s="352" t="str">
        <f>'2. Teilnehmer'!E3</f>
        <v>Südafrika</v>
      </c>
      <c r="F6" s="352">
        <f t="shared" si="0"/>
        <v>0</v>
      </c>
      <c r="G6" s="495"/>
      <c r="H6" s="495"/>
      <c r="I6" s="495"/>
      <c r="J6" s="495"/>
      <c r="K6" s="164"/>
      <c r="L6" s="1010"/>
      <c r="M6" s="1010"/>
      <c r="N6" s="1010"/>
      <c r="O6" s="1010"/>
      <c r="P6" s="1010"/>
      <c r="Q6" s="1010"/>
      <c r="R6" s="1010"/>
      <c r="S6" s="1010"/>
      <c r="T6" s="1010"/>
      <c r="U6" s="1010"/>
      <c r="V6" s="1010"/>
      <c r="W6" s="160"/>
      <c r="X6" s="154"/>
    </row>
    <row r="7" spans="1:24" x14ac:dyDescent="0.2">
      <c r="B7" s="99"/>
      <c r="D7" s="375" t="str">
        <f>'2. Teilnehmer'!D4</f>
        <v>A3</v>
      </c>
      <c r="E7" s="375" t="str">
        <f>'2. Teilnehmer'!E4</f>
        <v>Südkorea</v>
      </c>
      <c r="F7" s="375">
        <f t="shared" si="0"/>
        <v>0</v>
      </c>
      <c r="G7" s="494"/>
      <c r="H7" s="494"/>
      <c r="I7" s="494"/>
      <c r="J7" s="494"/>
      <c r="K7" s="164"/>
      <c r="L7" s="1010"/>
      <c r="M7" s="1010"/>
      <c r="N7" s="1010"/>
      <c r="O7" s="1010"/>
      <c r="P7" s="1010"/>
      <c r="Q7" s="1010"/>
      <c r="R7" s="1010"/>
      <c r="S7" s="1010"/>
      <c r="T7" s="1010"/>
      <c r="U7" s="1010"/>
      <c r="V7" s="1010"/>
      <c r="W7" s="160"/>
      <c r="X7" s="154"/>
    </row>
    <row r="8" spans="1:24" x14ac:dyDescent="0.2">
      <c r="B8" s="113" t="s">
        <v>35</v>
      </c>
      <c r="D8" s="352" t="str">
        <f>'2. Teilnehmer'!D5</f>
        <v>A4</v>
      </c>
      <c r="E8" s="352" t="str">
        <f>'2. Teilnehmer'!E5</f>
        <v>CZE/IRL/DNK/MKD</v>
      </c>
      <c r="F8" s="352">
        <f t="shared" si="0"/>
        <v>0</v>
      </c>
      <c r="G8" s="495"/>
      <c r="H8" s="495"/>
      <c r="I8" s="495"/>
      <c r="J8" s="495"/>
      <c r="K8" s="164"/>
      <c r="L8" s="1010"/>
      <c r="M8" s="1010"/>
      <c r="N8" s="1010"/>
      <c r="O8" s="1010"/>
      <c r="P8" s="1010"/>
      <c r="Q8" s="1010"/>
      <c r="R8" s="1010"/>
      <c r="S8" s="1010"/>
      <c r="T8" s="1010"/>
      <c r="U8" s="1010"/>
      <c r="V8" s="1010"/>
      <c r="W8" s="160"/>
      <c r="X8" s="154"/>
    </row>
    <row r="9" spans="1:24" x14ac:dyDescent="0.2">
      <c r="B9" s="99"/>
      <c r="D9" s="376" t="str">
        <f>'2. Teilnehmer'!D6</f>
        <v>B1</v>
      </c>
      <c r="E9" s="376" t="str">
        <f>'2. Teilnehmer'!E6</f>
        <v>Kanada</v>
      </c>
      <c r="F9" s="376">
        <f t="shared" si="0"/>
        <v>0</v>
      </c>
      <c r="G9" s="494"/>
      <c r="H9" s="494"/>
      <c r="I9" s="494"/>
      <c r="J9" s="494"/>
      <c r="K9" s="164"/>
      <c r="L9" s="1010"/>
      <c r="M9" s="1010"/>
      <c r="N9" s="1010"/>
      <c r="O9" s="1010"/>
      <c r="P9" s="1010"/>
      <c r="Q9" s="1010"/>
      <c r="R9" s="1010"/>
      <c r="S9" s="1010"/>
      <c r="T9" s="1010"/>
      <c r="U9" s="1010"/>
      <c r="V9" s="1010"/>
      <c r="W9" s="160"/>
      <c r="X9" s="154"/>
    </row>
    <row r="10" spans="1:24" x14ac:dyDescent="0.2">
      <c r="B10" s="113" t="s">
        <v>42</v>
      </c>
      <c r="D10" s="356" t="str">
        <f>'2. Teilnehmer'!D7</f>
        <v>B2</v>
      </c>
      <c r="E10" s="356" t="str">
        <f>'2. Teilnehmer'!E7</f>
        <v>WAL/BIH/ITA/NIR</v>
      </c>
      <c r="F10" s="356">
        <f t="shared" si="0"/>
        <v>0</v>
      </c>
      <c r="G10" s="495"/>
      <c r="H10" s="495"/>
      <c r="I10" s="495"/>
      <c r="J10" s="495"/>
      <c r="K10" s="164"/>
      <c r="L10" s="1010"/>
      <c r="M10" s="1010"/>
      <c r="N10" s="1010"/>
      <c r="O10" s="1010"/>
      <c r="P10" s="1010"/>
      <c r="Q10" s="1010"/>
      <c r="R10" s="1010"/>
      <c r="S10" s="1010"/>
      <c r="T10" s="1010"/>
      <c r="U10" s="1010"/>
      <c r="V10" s="1010"/>
      <c r="W10" s="160"/>
      <c r="X10" s="154"/>
    </row>
    <row r="11" spans="1:24" x14ac:dyDescent="0.2">
      <c r="B11" s="99"/>
      <c r="D11" s="376" t="str">
        <f>'2. Teilnehmer'!D8</f>
        <v>B3</v>
      </c>
      <c r="E11" s="376" t="str">
        <f>'2. Teilnehmer'!E8</f>
        <v>Katar</v>
      </c>
      <c r="F11" s="376">
        <f t="shared" si="0"/>
        <v>0</v>
      </c>
      <c r="G11" s="494"/>
      <c r="H11" s="494"/>
      <c r="I11" s="494"/>
      <c r="J11" s="494"/>
      <c r="K11" s="164"/>
      <c r="L11" s="1010"/>
      <c r="M11" s="1010"/>
      <c r="N11" s="1010"/>
      <c r="O11" s="1010"/>
      <c r="P11" s="1010"/>
      <c r="Q11" s="1010"/>
      <c r="R11" s="1010"/>
      <c r="S11" s="1010"/>
      <c r="T11" s="1010"/>
      <c r="U11" s="1010"/>
      <c r="V11" s="1010"/>
      <c r="W11" s="160"/>
      <c r="X11" s="154"/>
    </row>
    <row r="12" spans="1:24" x14ac:dyDescent="0.2">
      <c r="B12" s="113" t="s">
        <v>51</v>
      </c>
      <c r="D12" s="356" t="str">
        <f>'2. Teilnehmer'!D9</f>
        <v>B4</v>
      </c>
      <c r="E12" s="356" t="str">
        <f>'2. Teilnehmer'!E9</f>
        <v>Schweiz</v>
      </c>
      <c r="F12" s="356">
        <f t="shared" si="0"/>
        <v>0</v>
      </c>
      <c r="G12" s="495"/>
      <c r="H12" s="495"/>
      <c r="I12" s="495"/>
      <c r="J12" s="495"/>
      <c r="K12" s="164"/>
      <c r="L12" s="1010"/>
      <c r="M12" s="1010"/>
      <c r="N12" s="1010"/>
      <c r="O12" s="1010"/>
      <c r="P12" s="1010"/>
      <c r="Q12" s="1010"/>
      <c r="R12" s="1010"/>
      <c r="S12" s="1010"/>
      <c r="T12" s="1010"/>
      <c r="U12" s="1010"/>
      <c r="V12" s="1010"/>
      <c r="W12" s="160"/>
      <c r="X12" s="154"/>
    </row>
    <row r="13" spans="1:24" x14ac:dyDescent="0.2">
      <c r="B13" s="99"/>
      <c r="D13" s="377" t="str">
        <f>'2. Teilnehmer'!D10</f>
        <v>C1</v>
      </c>
      <c r="E13" s="377" t="str">
        <f>'2. Teilnehmer'!E10</f>
        <v>Brasilien</v>
      </c>
      <c r="F13" s="377">
        <f t="shared" si="0"/>
        <v>0</v>
      </c>
      <c r="G13" s="494"/>
      <c r="H13" s="494"/>
      <c r="I13" s="494"/>
      <c r="J13" s="494"/>
      <c r="K13" s="164"/>
      <c r="L13" s="1010"/>
      <c r="M13" s="1010"/>
      <c r="N13" s="1010"/>
      <c r="O13" s="1010"/>
      <c r="P13" s="1010"/>
      <c r="Q13" s="1010"/>
      <c r="R13" s="1010"/>
      <c r="S13" s="1010"/>
      <c r="T13" s="1010"/>
      <c r="U13" s="1010"/>
      <c r="V13" s="1010"/>
      <c r="W13" s="160"/>
      <c r="X13" s="154"/>
    </row>
    <row r="14" spans="1:24" x14ac:dyDescent="0.2">
      <c r="B14" s="113" t="s">
        <v>59</v>
      </c>
      <c r="D14" s="273" t="str">
        <f>'2. Teilnehmer'!D11</f>
        <v>C2</v>
      </c>
      <c r="E14" s="273" t="str">
        <f>'2. Teilnehmer'!E11</f>
        <v>Marokko</v>
      </c>
      <c r="F14" s="273">
        <f t="shared" si="0"/>
        <v>0</v>
      </c>
      <c r="G14" s="495"/>
      <c r="H14" s="495"/>
      <c r="I14" s="495"/>
      <c r="J14" s="495"/>
      <c r="K14" s="164"/>
      <c r="L14" s="1010"/>
      <c r="M14" s="1010"/>
      <c r="N14" s="1010"/>
      <c r="O14" s="1010"/>
      <c r="P14" s="1010"/>
      <c r="Q14" s="1010"/>
      <c r="R14" s="1010"/>
      <c r="S14" s="1010"/>
      <c r="T14" s="1010"/>
      <c r="U14" s="1010"/>
      <c r="V14" s="1010"/>
      <c r="W14" s="160"/>
      <c r="X14" s="154"/>
    </row>
    <row r="15" spans="1:24" x14ac:dyDescent="0.2">
      <c r="B15" s="99"/>
      <c r="D15" s="377" t="str">
        <f>'2. Teilnehmer'!D12</f>
        <v>C3</v>
      </c>
      <c r="E15" s="377" t="str">
        <f>'2. Teilnehmer'!E12</f>
        <v>Haiti</v>
      </c>
      <c r="F15" s="377">
        <f t="shared" si="0"/>
        <v>0</v>
      </c>
      <c r="G15" s="494"/>
      <c r="H15" s="494"/>
      <c r="I15" s="494"/>
      <c r="J15" s="494"/>
      <c r="K15" s="164"/>
      <c r="L15" s="1010"/>
      <c r="M15" s="1010"/>
      <c r="N15" s="1010"/>
      <c r="O15" s="1010"/>
      <c r="P15" s="1010"/>
      <c r="Q15" s="1010"/>
      <c r="R15" s="1010"/>
      <c r="S15" s="1010"/>
      <c r="T15" s="1010"/>
      <c r="U15" s="1010"/>
      <c r="V15" s="1010"/>
      <c r="W15" s="160"/>
      <c r="X15" s="154"/>
    </row>
    <row r="16" spans="1:24" x14ac:dyDescent="0.2">
      <c r="B16" s="113" t="s">
        <v>67</v>
      </c>
      <c r="D16" s="273" t="str">
        <f>'2. Teilnehmer'!D13</f>
        <v>C4</v>
      </c>
      <c r="E16" s="273" t="str">
        <f>'2. Teilnehmer'!E13</f>
        <v>Schottland</v>
      </c>
      <c r="F16" s="273">
        <f t="shared" si="0"/>
        <v>0</v>
      </c>
      <c r="G16" s="495"/>
      <c r="H16" s="495"/>
      <c r="I16" s="495"/>
      <c r="J16" s="495"/>
      <c r="K16" s="164"/>
      <c r="L16" s="1009"/>
      <c r="M16" s="1010"/>
      <c r="N16" s="1010"/>
      <c r="O16" s="1010"/>
      <c r="P16" s="1010"/>
      <c r="Q16" s="1010"/>
      <c r="R16" s="1010"/>
      <c r="S16" s="1010"/>
      <c r="T16" s="1010"/>
      <c r="U16" s="1010"/>
      <c r="V16" s="1010"/>
      <c r="W16" s="160"/>
      <c r="X16" s="154"/>
    </row>
    <row r="17" spans="4:24" x14ac:dyDescent="0.2">
      <c r="D17" s="378" t="str">
        <f>'2. Teilnehmer'!D14</f>
        <v>D1</v>
      </c>
      <c r="E17" s="378" t="str">
        <f>'2. Teilnehmer'!E14</f>
        <v>USA</v>
      </c>
      <c r="F17" s="378">
        <f t="shared" si="0"/>
        <v>0</v>
      </c>
      <c r="G17" s="494"/>
      <c r="H17" s="494"/>
      <c r="I17" s="494"/>
      <c r="J17" s="494"/>
      <c r="K17" s="164"/>
      <c r="L17" s="1009" t="s">
        <v>1650</v>
      </c>
      <c r="M17" s="1010"/>
      <c r="N17" s="1010"/>
      <c r="O17" s="1010"/>
      <c r="P17" s="1010"/>
      <c r="Q17" s="1010"/>
      <c r="R17" s="1010"/>
      <c r="S17" s="1010"/>
      <c r="T17" s="1010"/>
      <c r="U17" s="1010"/>
      <c r="V17" s="1010"/>
      <c r="W17" s="160"/>
      <c r="X17" s="154"/>
    </row>
    <row r="18" spans="4:24" x14ac:dyDescent="0.2">
      <c r="D18" s="364" t="str">
        <f>'2. Teilnehmer'!D15</f>
        <v>D2</v>
      </c>
      <c r="E18" s="364" t="str">
        <f>'2. Teilnehmer'!E15</f>
        <v>Paraguay</v>
      </c>
      <c r="F18" s="364">
        <f t="shared" si="0"/>
        <v>0</v>
      </c>
      <c r="G18" s="495"/>
      <c r="H18" s="495"/>
      <c r="I18" s="495"/>
      <c r="J18" s="495"/>
      <c r="K18" s="164"/>
      <c r="L18" s="165"/>
      <c r="M18" s="165"/>
      <c r="N18" s="165"/>
      <c r="O18" s="165"/>
      <c r="P18" s="165"/>
      <c r="Q18" s="165"/>
      <c r="R18" s="165"/>
      <c r="S18" s="165"/>
      <c r="T18" s="165"/>
      <c r="U18" s="165"/>
      <c r="V18" s="165"/>
      <c r="W18" s="160"/>
      <c r="X18" s="154"/>
    </row>
    <row r="19" spans="4:24" x14ac:dyDescent="0.2">
      <c r="D19" s="378" t="str">
        <f>'2. Teilnehmer'!D16</f>
        <v>D3</v>
      </c>
      <c r="E19" s="378" t="str">
        <f>'2. Teilnehmer'!E16</f>
        <v>Australien</v>
      </c>
      <c r="F19" s="378">
        <f t="shared" si="0"/>
        <v>0</v>
      </c>
      <c r="G19" s="494"/>
      <c r="H19" s="494"/>
      <c r="I19" s="494"/>
      <c r="J19" s="494"/>
      <c r="K19" s="164"/>
      <c r="L19" s="165"/>
      <c r="M19" s="165"/>
      <c r="N19" s="165"/>
      <c r="O19" s="165"/>
      <c r="P19" s="165"/>
      <c r="Q19" s="165"/>
      <c r="R19" s="165"/>
      <c r="S19" s="165"/>
      <c r="T19" s="165"/>
      <c r="U19" s="165"/>
      <c r="V19" s="165"/>
      <c r="W19" s="160"/>
      <c r="X19" s="154"/>
    </row>
    <row r="20" spans="4:24" x14ac:dyDescent="0.2">
      <c r="D20" s="364" t="str">
        <f>'2. Teilnehmer'!D17</f>
        <v>D4</v>
      </c>
      <c r="E20" s="364" t="str">
        <f>'2. Teilnehmer'!E17</f>
        <v>SVK/KOS/TUR/ROU</v>
      </c>
      <c r="F20" s="364">
        <f t="shared" si="0"/>
        <v>0</v>
      </c>
      <c r="G20" s="495"/>
      <c r="H20" s="495"/>
      <c r="I20" s="495"/>
      <c r="J20" s="495"/>
      <c r="K20" s="164"/>
      <c r="L20" s="165"/>
      <c r="M20" s="165"/>
      <c r="N20" s="165"/>
      <c r="O20" s="165"/>
      <c r="P20" s="165"/>
      <c r="Q20" s="165"/>
      <c r="R20" s="165"/>
      <c r="S20" s="165"/>
      <c r="T20" s="165"/>
      <c r="U20" s="165"/>
      <c r="V20" s="165"/>
      <c r="W20" s="160"/>
      <c r="X20" s="154"/>
    </row>
    <row r="21" spans="4:24" x14ac:dyDescent="0.2">
      <c r="D21" s="379" t="str">
        <f>'2. Teilnehmer'!D18</f>
        <v>E1</v>
      </c>
      <c r="E21" s="379" t="str">
        <f>'2. Teilnehmer'!E18</f>
        <v>Dänemark</v>
      </c>
      <c r="F21" s="379">
        <f t="shared" si="0"/>
        <v>0</v>
      </c>
      <c r="G21" s="494"/>
      <c r="H21" s="494"/>
      <c r="I21" s="494"/>
      <c r="J21" s="494"/>
      <c r="K21" s="164"/>
      <c r="L21" s="165"/>
      <c r="M21" s="165"/>
      <c r="N21" s="165"/>
      <c r="O21" s="165"/>
      <c r="P21" s="165"/>
      <c r="Q21" s="165"/>
      <c r="R21" s="165"/>
      <c r="S21" s="165"/>
      <c r="T21" s="165"/>
      <c r="U21" s="165"/>
      <c r="V21" s="165"/>
      <c r="W21" s="160"/>
      <c r="X21" s="154"/>
    </row>
    <row r="22" spans="4:24" x14ac:dyDescent="0.2">
      <c r="D22" s="371" t="str">
        <f>'2. Teilnehmer'!D19</f>
        <v>E2</v>
      </c>
      <c r="E22" s="371" t="str">
        <f>'2. Teilnehmer'!E19</f>
        <v>Curaçao</v>
      </c>
      <c r="F22" s="371">
        <f t="shared" si="0"/>
        <v>0</v>
      </c>
      <c r="G22" s="495"/>
      <c r="H22" s="495"/>
      <c r="I22" s="495"/>
      <c r="J22" s="495"/>
      <c r="K22" s="164"/>
      <c r="L22" s="165"/>
      <c r="M22" s="165"/>
      <c r="N22" s="165"/>
      <c r="O22" s="165"/>
      <c r="P22" s="165"/>
      <c r="Q22" s="165"/>
      <c r="R22" s="165"/>
      <c r="S22" s="165"/>
      <c r="T22" s="165"/>
      <c r="U22" s="165"/>
      <c r="V22" s="165"/>
      <c r="W22" s="160"/>
      <c r="X22" s="154"/>
    </row>
    <row r="23" spans="4:24" x14ac:dyDescent="0.2">
      <c r="D23" s="379" t="str">
        <f>'2. Teilnehmer'!D20</f>
        <v>E3</v>
      </c>
      <c r="E23" s="379" t="str">
        <f>'2. Teilnehmer'!E20</f>
        <v>Elfenbeinküste</v>
      </c>
      <c r="F23" s="379">
        <f t="shared" si="0"/>
        <v>0</v>
      </c>
      <c r="G23" s="494"/>
      <c r="H23" s="494"/>
      <c r="I23" s="494"/>
      <c r="J23" s="494"/>
      <c r="K23" s="164"/>
      <c r="L23" s="165"/>
      <c r="M23" s="165"/>
      <c r="N23" s="165"/>
      <c r="O23" s="165"/>
      <c r="P23" s="165"/>
      <c r="Q23" s="165"/>
      <c r="R23" s="165"/>
      <c r="S23" s="165"/>
      <c r="T23" s="165"/>
      <c r="U23" s="165"/>
      <c r="V23" s="165"/>
      <c r="W23" s="160"/>
      <c r="X23" s="154"/>
    </row>
    <row r="24" spans="4:24" x14ac:dyDescent="0.2">
      <c r="D24" s="371" t="str">
        <f>'2. Teilnehmer'!D21</f>
        <v>E4</v>
      </c>
      <c r="E24" s="371" t="str">
        <f>'2. Teilnehmer'!E21</f>
        <v>Ecuador</v>
      </c>
      <c r="F24" s="371">
        <f t="shared" si="0"/>
        <v>0</v>
      </c>
      <c r="G24" s="495"/>
      <c r="H24" s="495"/>
      <c r="I24" s="495"/>
      <c r="J24" s="495"/>
      <c r="K24" s="164"/>
      <c r="L24" s="165"/>
      <c r="M24" s="165"/>
      <c r="N24" s="165"/>
      <c r="O24" s="165"/>
      <c r="P24" s="165"/>
      <c r="Q24" s="165"/>
      <c r="R24" s="165"/>
      <c r="S24" s="165"/>
      <c r="T24" s="165"/>
      <c r="U24" s="165"/>
      <c r="V24" s="165"/>
      <c r="W24" s="160"/>
      <c r="X24" s="154"/>
    </row>
    <row r="25" spans="4:24" x14ac:dyDescent="0.2">
      <c r="D25" s="380" t="str">
        <f>'2. Teilnehmer'!D22</f>
        <v>F1</v>
      </c>
      <c r="E25" s="380" t="str">
        <f>'2. Teilnehmer'!E22</f>
        <v>Niederlande</v>
      </c>
      <c r="F25" s="380">
        <f t="shared" si="0"/>
        <v>0</v>
      </c>
      <c r="G25" s="494"/>
      <c r="H25" s="494"/>
      <c r="I25" s="494"/>
      <c r="J25" s="494"/>
      <c r="K25" s="164"/>
      <c r="L25" s="165"/>
      <c r="M25" s="165"/>
      <c r="N25" s="165"/>
      <c r="O25" s="165"/>
      <c r="P25" s="165"/>
      <c r="Q25" s="165"/>
      <c r="R25" s="165"/>
      <c r="S25" s="165"/>
      <c r="T25" s="165"/>
      <c r="U25" s="165"/>
      <c r="V25" s="165"/>
      <c r="W25" s="160"/>
      <c r="X25" s="154"/>
    </row>
    <row r="26" spans="4:24" x14ac:dyDescent="0.2">
      <c r="D26" s="177" t="str">
        <f>'2. Teilnehmer'!D23</f>
        <v>F2</v>
      </c>
      <c r="E26" s="177" t="str">
        <f>'2. Teilnehmer'!E23</f>
        <v>Japan</v>
      </c>
      <c r="F26" s="177">
        <f t="shared" si="0"/>
        <v>0</v>
      </c>
      <c r="G26" s="495"/>
      <c r="H26" s="495"/>
      <c r="I26" s="495"/>
      <c r="J26" s="495"/>
      <c r="K26" s="164"/>
      <c r="L26" s="165"/>
      <c r="M26" s="165"/>
      <c r="N26" s="165"/>
      <c r="O26" s="165"/>
      <c r="P26" s="165"/>
      <c r="Q26" s="165"/>
      <c r="R26" s="165"/>
      <c r="S26" s="165"/>
      <c r="T26" s="165"/>
      <c r="U26" s="165"/>
      <c r="V26" s="165"/>
      <c r="W26" s="160"/>
      <c r="X26" s="154"/>
    </row>
    <row r="27" spans="4:24" x14ac:dyDescent="0.2">
      <c r="D27" s="380" t="str">
        <f>'2. Teilnehmer'!D24</f>
        <v>F3</v>
      </c>
      <c r="E27" s="380" t="str">
        <f>'2. Teilnehmer'!E24</f>
        <v>UKR/SWE/POL/ALB</v>
      </c>
      <c r="F27" s="380">
        <f t="shared" si="0"/>
        <v>0</v>
      </c>
      <c r="G27" s="494"/>
      <c r="H27" s="494"/>
      <c r="I27" s="494"/>
      <c r="J27" s="494"/>
      <c r="K27" s="164"/>
      <c r="L27" s="165"/>
      <c r="M27" s="165"/>
      <c r="N27" s="165"/>
      <c r="O27" s="165"/>
      <c r="P27" s="165"/>
      <c r="Q27" s="165"/>
      <c r="R27" s="165"/>
      <c r="S27" s="165"/>
      <c r="T27" s="165"/>
      <c r="U27" s="165"/>
      <c r="V27" s="165"/>
      <c r="W27" s="160"/>
      <c r="X27" s="154"/>
    </row>
    <row r="28" spans="4:24" x14ac:dyDescent="0.2">
      <c r="D28" s="177" t="str">
        <f>'2. Teilnehmer'!D25</f>
        <v>F4</v>
      </c>
      <c r="E28" s="177" t="str">
        <f>'2. Teilnehmer'!E25</f>
        <v>Tunesien</v>
      </c>
      <c r="F28" s="177">
        <f t="shared" si="0"/>
        <v>0</v>
      </c>
      <c r="G28" s="495"/>
      <c r="H28" s="495"/>
      <c r="I28" s="495"/>
      <c r="J28" s="495"/>
      <c r="K28" s="164"/>
      <c r="L28" s="165"/>
      <c r="M28" s="165"/>
      <c r="N28" s="165"/>
      <c r="O28" s="165"/>
      <c r="P28" s="165"/>
      <c r="Q28" s="165"/>
      <c r="R28" s="165"/>
      <c r="S28" s="165"/>
      <c r="T28" s="165"/>
      <c r="U28" s="165"/>
      <c r="V28" s="165"/>
      <c r="W28" s="160"/>
      <c r="X28" s="154"/>
    </row>
    <row r="29" spans="4:24" x14ac:dyDescent="0.2">
      <c r="D29" s="381" t="str">
        <f>'2. Teilnehmer'!D26</f>
        <v>G1</v>
      </c>
      <c r="E29" s="381" t="str">
        <f>'2. Teilnehmer'!E26</f>
        <v>Belgien</v>
      </c>
      <c r="F29" s="381">
        <f t="shared" si="0"/>
        <v>0</v>
      </c>
      <c r="G29" s="494"/>
      <c r="H29" s="494"/>
      <c r="I29" s="494"/>
      <c r="J29" s="494"/>
      <c r="K29" s="164"/>
      <c r="L29" s="165"/>
      <c r="M29" s="165"/>
      <c r="N29" s="165"/>
      <c r="O29" s="165"/>
      <c r="P29" s="165"/>
      <c r="Q29" s="165"/>
      <c r="R29" s="165"/>
      <c r="S29" s="165"/>
      <c r="T29" s="165"/>
      <c r="U29" s="165"/>
      <c r="V29" s="165"/>
      <c r="W29" s="160"/>
      <c r="X29" s="154"/>
    </row>
    <row r="30" spans="4:24" x14ac:dyDescent="0.2">
      <c r="D30" s="208" t="str">
        <f>'2. Teilnehmer'!D27</f>
        <v>G2</v>
      </c>
      <c r="E30" s="208" t="str">
        <f>'2. Teilnehmer'!E27</f>
        <v>Ägypten</v>
      </c>
      <c r="F30" s="208">
        <f t="shared" si="0"/>
        <v>0</v>
      </c>
      <c r="G30" s="495"/>
      <c r="H30" s="495"/>
      <c r="I30" s="495"/>
      <c r="J30" s="495"/>
      <c r="K30" s="164"/>
      <c r="L30" s="165"/>
      <c r="M30" s="165"/>
      <c r="N30" s="165"/>
      <c r="O30" s="165"/>
      <c r="P30" s="165"/>
      <c r="Q30" s="165"/>
      <c r="R30" s="165"/>
      <c r="S30" s="165"/>
      <c r="T30" s="165"/>
      <c r="U30" s="165"/>
      <c r="V30" s="165"/>
      <c r="W30" s="160"/>
      <c r="X30" s="154"/>
    </row>
    <row r="31" spans="4:24" x14ac:dyDescent="0.2">
      <c r="D31" s="381" t="str">
        <f>'2. Teilnehmer'!D28</f>
        <v>G3</v>
      </c>
      <c r="E31" s="381" t="str">
        <f>'2. Teilnehmer'!E28</f>
        <v>Iran</v>
      </c>
      <c r="F31" s="381">
        <f t="shared" si="0"/>
        <v>0</v>
      </c>
      <c r="G31" s="494"/>
      <c r="H31" s="494"/>
      <c r="I31" s="494"/>
      <c r="J31" s="494"/>
      <c r="K31" s="164"/>
      <c r="L31" s="165"/>
      <c r="M31" s="165"/>
      <c r="N31" s="165"/>
      <c r="O31" s="165"/>
      <c r="P31" s="165"/>
      <c r="Q31" s="165"/>
      <c r="R31" s="165"/>
      <c r="S31" s="165"/>
      <c r="T31" s="165"/>
      <c r="U31" s="165"/>
      <c r="V31" s="165"/>
      <c r="W31" s="160"/>
      <c r="X31" s="154"/>
    </row>
    <row r="32" spans="4:24" x14ac:dyDescent="0.2">
      <c r="D32" s="208" t="str">
        <f>'2. Teilnehmer'!D29</f>
        <v>G4</v>
      </c>
      <c r="E32" s="208" t="str">
        <f>'2. Teilnehmer'!E29</f>
        <v>Neuseeland</v>
      </c>
      <c r="F32" s="208">
        <f t="shared" si="0"/>
        <v>0</v>
      </c>
      <c r="G32" s="495"/>
      <c r="H32" s="495"/>
      <c r="I32" s="495"/>
      <c r="J32" s="495"/>
      <c r="K32" s="164"/>
      <c r="L32" s="165"/>
      <c r="M32" s="165"/>
      <c r="N32" s="165"/>
      <c r="O32" s="165"/>
      <c r="P32" s="165"/>
      <c r="Q32" s="165"/>
      <c r="R32" s="165"/>
      <c r="S32" s="165"/>
      <c r="T32" s="165"/>
      <c r="U32" s="165"/>
      <c r="V32" s="165"/>
      <c r="W32" s="160"/>
    </row>
    <row r="33" spans="4:23" x14ac:dyDescent="0.2">
      <c r="D33" s="382" t="str">
        <f>'2. Teilnehmer'!D30</f>
        <v>H1</v>
      </c>
      <c r="E33" s="382" t="str">
        <f>'2. Teilnehmer'!E30</f>
        <v>Spanien</v>
      </c>
      <c r="F33" s="382">
        <f t="shared" si="0"/>
        <v>0</v>
      </c>
      <c r="G33" s="494"/>
      <c r="H33" s="494"/>
      <c r="I33" s="494"/>
      <c r="J33" s="494"/>
      <c r="K33" s="164"/>
      <c r="L33" s="165"/>
      <c r="M33" s="165"/>
      <c r="N33" s="165"/>
      <c r="O33" s="165"/>
      <c r="P33" s="165"/>
      <c r="Q33" s="165"/>
      <c r="R33" s="165"/>
      <c r="S33" s="165"/>
      <c r="T33" s="165"/>
      <c r="U33" s="165"/>
      <c r="V33" s="165"/>
      <c r="W33" s="160"/>
    </row>
    <row r="34" spans="4:23" x14ac:dyDescent="0.2">
      <c r="D34" s="224" t="str">
        <f>'2. Teilnehmer'!D31</f>
        <v>H2</v>
      </c>
      <c r="E34" s="224" t="str">
        <f>'2. Teilnehmer'!E31</f>
        <v>Kap Verde</v>
      </c>
      <c r="F34" s="224">
        <f t="shared" si="0"/>
        <v>0</v>
      </c>
      <c r="G34" s="495"/>
      <c r="H34" s="495"/>
      <c r="I34" s="495"/>
      <c r="J34" s="495"/>
      <c r="K34" s="164"/>
      <c r="L34" s="165"/>
      <c r="M34" s="165"/>
      <c r="N34" s="165"/>
      <c r="O34" s="165"/>
      <c r="P34" s="165"/>
      <c r="Q34" s="165"/>
      <c r="R34" s="165"/>
      <c r="S34" s="165"/>
      <c r="T34" s="165"/>
      <c r="U34" s="165"/>
      <c r="V34" s="165"/>
      <c r="W34" s="160"/>
    </row>
    <row r="35" spans="4:23" x14ac:dyDescent="0.2">
      <c r="D35" s="382" t="str">
        <f>'2. Teilnehmer'!D32</f>
        <v>H3</v>
      </c>
      <c r="E35" s="382" t="str">
        <f>'2. Teilnehmer'!E32</f>
        <v>Saudi-Arabien</v>
      </c>
      <c r="F35" s="382">
        <f t="shared" si="0"/>
        <v>0</v>
      </c>
      <c r="G35" s="494"/>
      <c r="H35" s="494"/>
      <c r="I35" s="494"/>
      <c r="J35" s="494"/>
      <c r="K35" s="164"/>
      <c r="L35" s="165"/>
      <c r="M35" s="165"/>
      <c r="N35" s="165"/>
      <c r="O35" s="165"/>
      <c r="P35" s="165"/>
      <c r="Q35" s="165"/>
      <c r="R35" s="165"/>
      <c r="S35" s="165"/>
      <c r="T35" s="165"/>
      <c r="U35" s="165"/>
      <c r="V35" s="165"/>
      <c r="W35" s="160"/>
    </row>
    <row r="36" spans="4:23" x14ac:dyDescent="0.2">
      <c r="D36" s="224" t="str">
        <f>'2. Teilnehmer'!D33</f>
        <v>H4</v>
      </c>
      <c r="E36" s="224" t="str">
        <f>'2. Teilnehmer'!E33</f>
        <v>Uruguay</v>
      </c>
      <c r="F36" s="224">
        <f t="shared" si="0"/>
        <v>0</v>
      </c>
      <c r="G36" s="495"/>
      <c r="H36" s="495"/>
      <c r="I36" s="495"/>
      <c r="J36" s="495"/>
      <c r="K36" s="164"/>
    </row>
    <row r="37" spans="4:23" x14ac:dyDescent="0.2">
      <c r="D37" s="383" t="str">
        <f>'2. Teilnehmer'!D34</f>
        <v>I1</v>
      </c>
      <c r="E37" s="383" t="str">
        <f>'2. Teilnehmer'!E34</f>
        <v>Frankreich</v>
      </c>
      <c r="F37" s="383">
        <f t="shared" si="0"/>
        <v>0</v>
      </c>
      <c r="G37" s="494"/>
      <c r="H37" s="494"/>
      <c r="I37" s="494"/>
      <c r="J37" s="494"/>
      <c r="K37" s="164"/>
    </row>
    <row r="38" spans="4:23" x14ac:dyDescent="0.2">
      <c r="D38" s="252" t="str">
        <f>'2. Teilnehmer'!D35</f>
        <v>I2</v>
      </c>
      <c r="E38" s="252" t="str">
        <f>'2. Teilnehmer'!E35</f>
        <v>Senegal</v>
      </c>
      <c r="F38" s="252">
        <f t="shared" si="0"/>
        <v>0</v>
      </c>
      <c r="G38" s="495"/>
      <c r="H38" s="495"/>
      <c r="I38" s="495"/>
      <c r="J38" s="495"/>
      <c r="K38" s="164"/>
    </row>
    <row r="39" spans="4:23" x14ac:dyDescent="0.2">
      <c r="D39" s="383" t="str">
        <f>'2. Teilnehmer'!D36</f>
        <v>I3</v>
      </c>
      <c r="E39" s="383" t="str">
        <f>'2. Teilnehmer'!E36</f>
        <v>IRQ/BOL/SUR</v>
      </c>
      <c r="F39" s="383">
        <f t="shared" si="0"/>
        <v>0</v>
      </c>
      <c r="G39" s="494"/>
      <c r="H39" s="494"/>
      <c r="I39" s="494"/>
      <c r="J39" s="494"/>
      <c r="K39" s="164"/>
    </row>
    <row r="40" spans="4:23" x14ac:dyDescent="0.2">
      <c r="D40" s="252" t="str">
        <f>'2. Teilnehmer'!D37</f>
        <v>I4</v>
      </c>
      <c r="E40" s="252" t="str">
        <f>'2. Teilnehmer'!E37</f>
        <v>Norwegen</v>
      </c>
      <c r="F40" s="252">
        <f t="shared" si="0"/>
        <v>0</v>
      </c>
      <c r="G40" s="495"/>
      <c r="H40" s="495"/>
      <c r="I40" s="495"/>
      <c r="J40" s="495"/>
      <c r="K40" s="164"/>
    </row>
    <row r="41" spans="4:23" x14ac:dyDescent="0.2">
      <c r="D41" s="384" t="str">
        <f>'2. Teilnehmer'!D38</f>
        <v>J1</v>
      </c>
      <c r="E41" s="384" t="str">
        <f>'2. Teilnehmer'!E38</f>
        <v>Argentinien</v>
      </c>
      <c r="F41" s="384">
        <f t="shared" si="0"/>
        <v>0</v>
      </c>
      <c r="G41" s="494"/>
      <c r="H41" s="494"/>
      <c r="I41" s="494"/>
      <c r="J41" s="494"/>
      <c r="K41" s="164"/>
    </row>
    <row r="42" spans="4:23" x14ac:dyDescent="0.2">
      <c r="D42" s="297" t="str">
        <f>'2. Teilnehmer'!D39</f>
        <v>J2</v>
      </c>
      <c r="E42" s="297" t="str">
        <f>'2. Teilnehmer'!E39</f>
        <v>Algerien</v>
      </c>
      <c r="F42" s="297">
        <f t="shared" si="0"/>
        <v>0</v>
      </c>
      <c r="G42" s="495"/>
      <c r="H42" s="495"/>
      <c r="I42" s="495"/>
      <c r="J42" s="495"/>
      <c r="K42" s="164"/>
    </row>
    <row r="43" spans="4:23" x14ac:dyDescent="0.2">
      <c r="D43" s="384" t="str">
        <f>'2. Teilnehmer'!D40</f>
        <v>J3</v>
      </c>
      <c r="E43" s="384" t="str">
        <f>'2. Teilnehmer'!E40</f>
        <v>Österreich</v>
      </c>
      <c r="F43" s="384">
        <f t="shared" si="0"/>
        <v>0</v>
      </c>
      <c r="G43" s="494"/>
      <c r="H43" s="494"/>
      <c r="I43" s="494"/>
      <c r="J43" s="494"/>
      <c r="K43" s="164"/>
    </row>
    <row r="44" spans="4:23" x14ac:dyDescent="0.2">
      <c r="D44" s="297" t="str">
        <f>'2. Teilnehmer'!D41</f>
        <v>J4</v>
      </c>
      <c r="E44" s="297" t="str">
        <f>'2. Teilnehmer'!E41</f>
        <v>Jordanien</v>
      </c>
      <c r="F44" s="297">
        <f t="shared" si="0"/>
        <v>0</v>
      </c>
      <c r="G44" s="495"/>
      <c r="H44" s="495"/>
      <c r="I44" s="495"/>
      <c r="J44" s="495"/>
      <c r="K44" s="164"/>
    </row>
    <row r="45" spans="4:23" x14ac:dyDescent="0.2">
      <c r="D45" s="385" t="str">
        <f>'2. Teilnehmer'!D42</f>
        <v>K1</v>
      </c>
      <c r="E45" s="385" t="str">
        <f>'2. Teilnehmer'!E42</f>
        <v>Portugal</v>
      </c>
      <c r="F45" s="385">
        <f t="shared" si="0"/>
        <v>0</v>
      </c>
      <c r="G45" s="494"/>
      <c r="H45" s="494"/>
      <c r="I45" s="494"/>
      <c r="J45" s="494"/>
      <c r="K45" s="164"/>
    </row>
    <row r="46" spans="4:23" x14ac:dyDescent="0.2">
      <c r="D46" s="315" t="str">
        <f>'2. Teilnehmer'!D43</f>
        <v>K2</v>
      </c>
      <c r="E46" s="315" t="str">
        <f>'2. Teilnehmer'!E43</f>
        <v>COD/NCL/JAM</v>
      </c>
      <c r="F46" s="315">
        <f t="shared" si="0"/>
        <v>0</v>
      </c>
      <c r="G46" s="495"/>
      <c r="H46" s="495"/>
      <c r="I46" s="495"/>
      <c r="J46" s="495"/>
      <c r="K46" s="164"/>
    </row>
    <row r="47" spans="4:23" x14ac:dyDescent="0.2">
      <c r="D47" s="385" t="str">
        <f>'2. Teilnehmer'!D44</f>
        <v>K3</v>
      </c>
      <c r="E47" s="385" t="str">
        <f>'2. Teilnehmer'!E44</f>
        <v>Usbekistan</v>
      </c>
      <c r="F47" s="385">
        <f t="shared" si="0"/>
        <v>0</v>
      </c>
      <c r="G47" s="494"/>
      <c r="H47" s="494"/>
      <c r="I47" s="494"/>
      <c r="J47" s="494"/>
      <c r="K47" s="164"/>
    </row>
    <row r="48" spans="4:23" x14ac:dyDescent="0.2">
      <c r="D48" s="315" t="str">
        <f>'2. Teilnehmer'!D45</f>
        <v>K4</v>
      </c>
      <c r="E48" s="315" t="str">
        <f>'2. Teilnehmer'!E45</f>
        <v>Kolumbien</v>
      </c>
      <c r="F48" s="315">
        <f t="shared" si="0"/>
        <v>0</v>
      </c>
      <c r="G48" s="495"/>
      <c r="H48" s="495"/>
      <c r="I48" s="495"/>
      <c r="J48" s="495"/>
      <c r="K48" s="164"/>
    </row>
    <row r="49" spans="4:11" x14ac:dyDescent="0.2">
      <c r="D49" s="386" t="str">
        <f>'2. Teilnehmer'!D46</f>
        <v>L1</v>
      </c>
      <c r="E49" s="386" t="str">
        <f>'2. Teilnehmer'!E46</f>
        <v>England</v>
      </c>
      <c r="F49" s="386">
        <f t="shared" si="0"/>
        <v>0</v>
      </c>
      <c r="G49" s="494"/>
      <c r="H49" s="494"/>
      <c r="I49" s="494"/>
      <c r="J49" s="494"/>
      <c r="K49" s="164"/>
    </row>
    <row r="50" spans="4:11" x14ac:dyDescent="0.2">
      <c r="D50" s="331" t="str">
        <f>'2. Teilnehmer'!D47</f>
        <v>L2</v>
      </c>
      <c r="E50" s="331" t="str">
        <f>'2. Teilnehmer'!E47</f>
        <v>Kroatien</v>
      </c>
      <c r="F50" s="331">
        <f t="shared" si="0"/>
        <v>0</v>
      </c>
      <c r="G50" s="495"/>
      <c r="H50" s="495"/>
      <c r="I50" s="495"/>
      <c r="J50" s="495"/>
      <c r="K50" s="164"/>
    </row>
    <row r="51" spans="4:11" x14ac:dyDescent="0.2">
      <c r="D51" s="386" t="str">
        <f>'2. Teilnehmer'!D48</f>
        <v>L3</v>
      </c>
      <c r="E51" s="386" t="str">
        <f>'2. Teilnehmer'!E48</f>
        <v>Ghana</v>
      </c>
      <c r="F51" s="386">
        <f t="shared" si="0"/>
        <v>0</v>
      </c>
      <c r="G51" s="494"/>
      <c r="H51" s="494"/>
      <c r="I51" s="494"/>
      <c r="J51" s="494"/>
      <c r="K51" s="164"/>
    </row>
    <row r="52" spans="4:11" ht="16" customHeight="1" thickBot="1" x14ac:dyDescent="0.25">
      <c r="D52" s="331" t="str">
        <f>'2. Teilnehmer'!D49</f>
        <v>L4</v>
      </c>
      <c r="E52" s="331" t="str">
        <f>'2. Teilnehmer'!E49</f>
        <v>Panama</v>
      </c>
      <c r="F52" s="331">
        <f t="shared" si="0"/>
        <v>0</v>
      </c>
      <c r="G52" s="496"/>
      <c r="H52" s="496"/>
      <c r="I52" s="496"/>
      <c r="J52" s="496"/>
      <c r="K52" s="164"/>
    </row>
  </sheetData>
  <sheetProtection sheet="1" objects="1" scenarios="1" selectLockedCells="1"/>
  <mergeCells count="7">
    <mergeCell ref="L17:V17"/>
    <mergeCell ref="E1:F1"/>
    <mergeCell ref="G3:G4"/>
    <mergeCell ref="L16:V16"/>
    <mergeCell ref="I3:I4"/>
    <mergeCell ref="L2:V15"/>
    <mergeCell ref="K1:W1"/>
  </mergeCells>
  <dataValidations count="1">
    <dataValidation type="whole" allowBlank="1" showInputMessage="1" showErrorMessage="1" sqref="G5:J52" xr:uid="{00000000-0002-0000-1300-000000000000}">
      <formula1>0</formula1>
      <formula2>99</formula2>
    </dataValidation>
  </dataValidations>
  <hyperlinks>
    <hyperlink ref="B2" location="'1. Welcome'!A1" display="1. Welcome Page" xr:uid="{00000000-0004-0000-1300-000000000000}"/>
    <hyperlink ref="B4" location="'2. Tournament Teams'!A1" display="2. Tournament Teams" xr:uid="{00000000-0004-0000-1300-000001000000}"/>
    <hyperlink ref="B6" location="'3. Group Matches'!A1" display="3. Group Matches" xr:uid="{00000000-0004-0000-1300-000002000000}"/>
    <hyperlink ref="B8" location="'4. Fare Play Points'!A1" display="4. Fare Play Points" xr:uid="{00000000-0004-0000-1300-000003000000}"/>
    <hyperlink ref="B10" location="'5. Grp 3rd Place'!A1" display="5. Group 3rd Place Table" xr:uid="{00000000-0004-0000-1300-000004000000}"/>
    <hyperlink ref="B12" location="'6. Knockout Stage'!A1" display="6. Knockout Matches" xr:uid="{00000000-0004-0000-1300-000005000000}"/>
    <hyperlink ref="B14" location="'7. KO Chart'!A1" display="7. Knockout Diagram" xr:uid="{00000000-0004-0000-1300-000006000000}"/>
    <hyperlink ref="B16" location="'8. Tournament Result'!A1" display="8. Tournament Winners" xr:uid="{00000000-0004-0000-1300-000007000000}"/>
  </hyperlinks>
  <pageMargins left="0.7" right="0.7" top="0.75" bottom="0.75" header="0.3" footer="0.3"/>
  <pageSetup orientation="portrait"/>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ublished="0" codeName="Sheet26">
    <tabColor rgb="FF00B0F0"/>
  </sheetPr>
  <dimension ref="A1:V41"/>
  <sheetViews>
    <sheetView workbookViewId="0">
      <selection activeCell="B16" sqref="B16"/>
    </sheetView>
  </sheetViews>
  <sheetFormatPr baseColWidth="10" defaultColWidth="0" defaultRowHeight="15" zeroHeight="1" x14ac:dyDescent="0.2"/>
  <cols>
    <col min="1" max="1" width="2.6640625" style="100" customWidth="1"/>
    <col min="2" max="2" width="33.5" style="100" bestFit="1" customWidth="1"/>
    <col min="3" max="3" width="2.5" style="100" customWidth="1"/>
    <col min="4" max="4" width="9" bestFit="1" customWidth="1"/>
    <col min="5" max="5" width="6.5" bestFit="1" customWidth="1"/>
    <col min="6" max="6" width="15.33203125" bestFit="1" customWidth="1"/>
    <col min="7" max="7" width="8.6640625" bestFit="1" customWidth="1"/>
    <col min="8" max="8" width="8.5" bestFit="1" customWidth="1"/>
    <col min="9" max="9" width="6" bestFit="1" customWidth="1"/>
    <col min="10" max="10" width="7.1640625" bestFit="1" customWidth="1"/>
    <col min="11" max="11" width="10" bestFit="1" customWidth="1"/>
    <col min="12" max="12" width="12.1640625" bestFit="1" customWidth="1"/>
    <col min="13" max="13" width="14.5" hidden="1" customWidth="1"/>
    <col min="14" max="14" width="5.5" style="13" hidden="1" customWidth="1"/>
    <col min="15" max="15" width="9" style="13" hidden="1" customWidth="1"/>
    <col min="16" max="16" width="5.5" hidden="1" customWidth="1"/>
    <col min="17" max="17" width="65.6640625" hidden="1" customWidth="1"/>
    <col min="18" max="18" width="8.83203125" hidden="1" customWidth="1"/>
    <col min="19" max="16384" width="8.83203125" hidden="1"/>
  </cols>
  <sheetData>
    <row r="1" spans="1:13" ht="19" customHeight="1" x14ac:dyDescent="0.25">
      <c r="A1" s="115"/>
      <c r="B1" s="115" t="s">
        <v>0</v>
      </c>
      <c r="C1" s="115"/>
      <c r="D1" s="115"/>
      <c r="E1" s="1018" t="s">
        <v>1791</v>
      </c>
      <c r="F1" s="614"/>
      <c r="G1" s="614"/>
      <c r="H1" s="614"/>
      <c r="I1" s="614"/>
      <c r="J1" s="614"/>
      <c r="K1" s="614"/>
      <c r="L1" s="115"/>
    </row>
    <row r="2" spans="1:13" ht="19" customHeight="1" x14ac:dyDescent="0.25">
      <c r="B2" s="99"/>
      <c r="D2" s="130"/>
      <c r="E2" s="130"/>
      <c r="F2" s="130"/>
      <c r="G2" s="130"/>
      <c r="H2" s="130"/>
      <c r="I2" s="130"/>
      <c r="J2" s="130"/>
      <c r="K2" s="130"/>
      <c r="L2" s="130"/>
    </row>
    <row r="3" spans="1:13" x14ac:dyDescent="0.2">
      <c r="B3" s="113" t="s">
        <v>10</v>
      </c>
      <c r="D3" s="128"/>
      <c r="E3" s="368" t="s">
        <v>216</v>
      </c>
      <c r="F3" s="369" t="s">
        <v>217</v>
      </c>
      <c r="G3" s="369" t="s">
        <v>218</v>
      </c>
      <c r="H3" s="369" t="str">
        <f>H23</f>
        <v>Punkte</v>
      </c>
      <c r="I3" s="369" t="str">
        <f>I23</f>
        <v>GD</v>
      </c>
      <c r="J3" s="369" t="str">
        <f>J23</f>
        <v>GF</v>
      </c>
      <c r="K3" s="414" t="s">
        <v>274</v>
      </c>
      <c r="L3" s="129"/>
      <c r="M3" s="1"/>
    </row>
    <row r="4" spans="1:13" x14ac:dyDescent="0.2">
      <c r="B4" s="99"/>
      <c r="D4" s="128"/>
      <c r="E4" s="415">
        <v>1</v>
      </c>
      <c r="F4" s="412" t="str">
        <f t="shared" ref="F4:F14" ca="1" si="0">INDEX(F$24:F$35,MATCH($E4,$D$24:$D$35,0))</f>
        <v>Team D3</v>
      </c>
      <c r="G4" s="370">
        <f t="shared" ref="G4:K15" ca="1" si="1">INDEX(G$24:G$35,MATCH($E4,$D$24:$D$35,0))</f>
        <v>0</v>
      </c>
      <c r="H4" s="370">
        <f t="shared" ca="1" si="1"/>
        <v>0</v>
      </c>
      <c r="I4" s="370">
        <f t="shared" ca="1" si="1"/>
        <v>0</v>
      </c>
      <c r="J4" s="370">
        <f t="shared" ca="1" si="1"/>
        <v>0</v>
      </c>
      <c r="K4" s="416">
        <f t="shared" ca="1" si="1"/>
        <v>0</v>
      </c>
      <c r="L4" s="128"/>
    </row>
    <row r="5" spans="1:13" x14ac:dyDescent="0.2">
      <c r="B5" s="113" t="s">
        <v>18</v>
      </c>
      <c r="D5" s="128"/>
      <c r="E5" s="417">
        <v>2</v>
      </c>
      <c r="F5" s="413" t="str">
        <f t="shared" ca="1" si="0"/>
        <v>Team E3</v>
      </c>
      <c r="G5" s="391">
        <f t="shared" ca="1" si="1"/>
        <v>0</v>
      </c>
      <c r="H5" s="391">
        <f t="shared" ca="1" si="1"/>
        <v>0</v>
      </c>
      <c r="I5" s="391">
        <f t="shared" ca="1" si="1"/>
        <v>0</v>
      </c>
      <c r="J5" s="391">
        <f t="shared" ca="1" si="1"/>
        <v>0</v>
      </c>
      <c r="K5" s="418">
        <f t="shared" ca="1" si="1"/>
        <v>0</v>
      </c>
      <c r="L5" s="128"/>
    </row>
    <row r="6" spans="1:13" x14ac:dyDescent="0.2">
      <c r="B6" s="99"/>
      <c r="D6" s="128"/>
      <c r="E6" s="415">
        <v>3</v>
      </c>
      <c r="F6" s="412" t="str">
        <f t="shared" ca="1" si="0"/>
        <v>Team F3</v>
      </c>
      <c r="G6" s="370">
        <f t="shared" ca="1" si="1"/>
        <v>0</v>
      </c>
      <c r="H6" s="370">
        <f t="shared" ca="1" si="1"/>
        <v>0</v>
      </c>
      <c r="I6" s="370">
        <f t="shared" ca="1" si="1"/>
        <v>0</v>
      </c>
      <c r="J6" s="370">
        <f t="shared" ca="1" si="1"/>
        <v>0</v>
      </c>
      <c r="K6" s="416">
        <f t="shared" ca="1" si="1"/>
        <v>0</v>
      </c>
      <c r="L6" s="128"/>
    </row>
    <row r="7" spans="1:13" x14ac:dyDescent="0.2">
      <c r="B7" s="113" t="s">
        <v>26</v>
      </c>
      <c r="D7" s="128"/>
      <c r="E7" s="417">
        <v>4</v>
      </c>
      <c r="F7" s="413" t="str">
        <f t="shared" ca="1" si="0"/>
        <v>Team G3</v>
      </c>
      <c r="G7" s="391">
        <f t="shared" ca="1" si="1"/>
        <v>0</v>
      </c>
      <c r="H7" s="391">
        <f t="shared" ca="1" si="1"/>
        <v>0</v>
      </c>
      <c r="I7" s="391">
        <f t="shared" ca="1" si="1"/>
        <v>0</v>
      </c>
      <c r="J7" s="391">
        <f t="shared" ca="1" si="1"/>
        <v>0</v>
      </c>
      <c r="K7" s="418">
        <f t="shared" ca="1" si="1"/>
        <v>0</v>
      </c>
      <c r="L7" s="128"/>
    </row>
    <row r="8" spans="1:13" x14ac:dyDescent="0.2">
      <c r="B8" s="99"/>
      <c r="D8" s="128"/>
      <c r="E8" s="415">
        <v>5</v>
      </c>
      <c r="F8" s="412" t="str">
        <f t="shared" ca="1" si="0"/>
        <v>Team H3</v>
      </c>
      <c r="G8" s="370">
        <f t="shared" ca="1" si="1"/>
        <v>0</v>
      </c>
      <c r="H8" s="370">
        <f t="shared" ca="1" si="1"/>
        <v>0</v>
      </c>
      <c r="I8" s="370">
        <f t="shared" ca="1" si="1"/>
        <v>0</v>
      </c>
      <c r="J8" s="370">
        <f t="shared" ca="1" si="1"/>
        <v>0</v>
      </c>
      <c r="K8" s="416">
        <f t="shared" ca="1" si="1"/>
        <v>0</v>
      </c>
      <c r="L8" s="128"/>
    </row>
    <row r="9" spans="1:13" x14ac:dyDescent="0.2">
      <c r="B9" s="113" t="s">
        <v>35</v>
      </c>
      <c r="D9" s="128"/>
      <c r="E9" s="417">
        <v>6</v>
      </c>
      <c r="F9" s="413" t="e">
        <f t="shared" ca="1" si="0"/>
        <v>#REF!</v>
      </c>
      <c r="G9" s="391">
        <f t="shared" ca="1" si="1"/>
        <v>0</v>
      </c>
      <c r="H9" s="391">
        <f t="shared" ca="1" si="1"/>
        <v>0</v>
      </c>
      <c r="I9" s="391">
        <f t="shared" ca="1" si="1"/>
        <v>0</v>
      </c>
      <c r="J9" s="391">
        <f t="shared" ca="1" si="1"/>
        <v>0</v>
      </c>
      <c r="K9" s="418">
        <f t="shared" ca="1" si="1"/>
        <v>0</v>
      </c>
      <c r="L9" s="128"/>
    </row>
    <row r="10" spans="1:13" x14ac:dyDescent="0.2">
      <c r="B10" s="99"/>
      <c r="D10" s="128"/>
      <c r="E10" s="415">
        <v>7</v>
      </c>
      <c r="F10" s="412" t="e">
        <f t="shared" ca="1" si="0"/>
        <v>#N/A</v>
      </c>
      <c r="G10" s="370" t="e">
        <f t="shared" ca="1" si="1"/>
        <v>#N/A</v>
      </c>
      <c r="H10" s="370" t="e">
        <f t="shared" ca="1" si="1"/>
        <v>#N/A</v>
      </c>
      <c r="I10" s="370" t="e">
        <f t="shared" ca="1" si="1"/>
        <v>#N/A</v>
      </c>
      <c r="J10" s="370" t="e">
        <f t="shared" ca="1" si="1"/>
        <v>#N/A</v>
      </c>
      <c r="K10" s="416" t="e">
        <f t="shared" ca="1" si="1"/>
        <v>#N/A</v>
      </c>
      <c r="L10" s="128"/>
    </row>
    <row r="11" spans="1:13" x14ac:dyDescent="0.2">
      <c r="B11" s="113" t="s">
        <v>42</v>
      </c>
      <c r="D11" s="128"/>
      <c r="E11" s="423">
        <v>8</v>
      </c>
      <c r="F11" s="424" t="e">
        <f t="shared" ca="1" si="0"/>
        <v>#N/A</v>
      </c>
      <c r="G11" s="425" t="e">
        <f t="shared" ca="1" si="1"/>
        <v>#N/A</v>
      </c>
      <c r="H11" s="425" t="e">
        <f t="shared" ca="1" si="1"/>
        <v>#N/A</v>
      </c>
      <c r="I11" s="425" t="e">
        <f t="shared" ca="1" si="1"/>
        <v>#N/A</v>
      </c>
      <c r="J11" s="425" t="e">
        <f t="shared" ca="1" si="1"/>
        <v>#N/A</v>
      </c>
      <c r="K11" s="426" t="e">
        <f t="shared" ca="1" si="1"/>
        <v>#N/A</v>
      </c>
      <c r="L11" s="128"/>
    </row>
    <row r="12" spans="1:13" x14ac:dyDescent="0.2">
      <c r="B12" s="99"/>
      <c r="D12" s="128"/>
      <c r="E12" s="415">
        <v>9</v>
      </c>
      <c r="F12" s="412" t="e">
        <f t="shared" ca="1" si="0"/>
        <v>#N/A</v>
      </c>
      <c r="G12" s="370" t="e">
        <f t="shared" ca="1" si="1"/>
        <v>#N/A</v>
      </c>
      <c r="H12" s="370" t="e">
        <f t="shared" ca="1" si="1"/>
        <v>#N/A</v>
      </c>
      <c r="I12" s="370" t="e">
        <f t="shared" ca="1" si="1"/>
        <v>#N/A</v>
      </c>
      <c r="J12" s="370" t="e">
        <f t="shared" ca="1" si="1"/>
        <v>#N/A</v>
      </c>
      <c r="K12" s="416" t="e">
        <f t="shared" ca="1" si="1"/>
        <v>#N/A</v>
      </c>
      <c r="L12" s="128"/>
    </row>
    <row r="13" spans="1:13" x14ac:dyDescent="0.2">
      <c r="B13" s="113" t="s">
        <v>51</v>
      </c>
      <c r="D13" s="128"/>
      <c r="E13" s="417">
        <v>10</v>
      </c>
      <c r="F13" s="413" t="str">
        <f t="shared" ca="1" si="0"/>
        <v>Team J3</v>
      </c>
      <c r="G13" s="391">
        <f t="shared" ca="1" si="1"/>
        <v>0</v>
      </c>
      <c r="H13" s="391">
        <f t="shared" ca="1" si="1"/>
        <v>0</v>
      </c>
      <c r="I13" s="391">
        <f t="shared" ca="1" si="1"/>
        <v>0</v>
      </c>
      <c r="J13" s="391">
        <f t="shared" ca="1" si="1"/>
        <v>0</v>
      </c>
      <c r="K13" s="418">
        <f t="shared" ca="1" si="1"/>
        <v>0</v>
      </c>
      <c r="L13" s="128"/>
    </row>
    <row r="14" spans="1:13" x14ac:dyDescent="0.2">
      <c r="B14" s="99"/>
      <c r="D14" s="128"/>
      <c r="E14" s="415">
        <v>11</v>
      </c>
      <c r="F14" s="412" t="str">
        <f t="shared" ca="1" si="0"/>
        <v>Team K3</v>
      </c>
      <c r="G14" s="370">
        <f t="shared" ca="1" si="1"/>
        <v>0</v>
      </c>
      <c r="H14" s="370">
        <f t="shared" ca="1" si="1"/>
        <v>0</v>
      </c>
      <c r="I14" s="370">
        <f t="shared" ca="1" si="1"/>
        <v>0</v>
      </c>
      <c r="J14" s="370">
        <f t="shared" ca="1" si="1"/>
        <v>0</v>
      </c>
      <c r="K14" s="416">
        <f t="shared" ca="1" si="1"/>
        <v>0</v>
      </c>
      <c r="L14" s="128"/>
    </row>
    <row r="15" spans="1:13" x14ac:dyDescent="0.2">
      <c r="B15" s="113" t="s">
        <v>59</v>
      </c>
      <c r="D15" s="128"/>
      <c r="E15" s="419">
        <v>12</v>
      </c>
      <c r="F15" s="420" t="str">
        <f ca="1">INDEX(F$24:F$35,MATCH($E15,$D$24:$D$35,0))</f>
        <v>Team L3</v>
      </c>
      <c r="G15" s="421">
        <f t="shared" ca="1" si="1"/>
        <v>0</v>
      </c>
      <c r="H15" s="421">
        <f t="shared" ca="1" si="1"/>
        <v>0</v>
      </c>
      <c r="I15" s="421">
        <f t="shared" ca="1" si="1"/>
        <v>0</v>
      </c>
      <c r="J15" s="421">
        <f t="shared" ca="1" si="1"/>
        <v>0</v>
      </c>
      <c r="K15" s="422">
        <f t="shared" ca="1" si="1"/>
        <v>0</v>
      </c>
      <c r="L15" s="128"/>
    </row>
    <row r="16" spans="1:13" x14ac:dyDescent="0.2">
      <c r="B16" s="99"/>
      <c r="D16" s="128"/>
      <c r="E16" s="128"/>
      <c r="F16" s="128"/>
      <c r="G16" s="128"/>
      <c r="H16" s="128"/>
      <c r="I16" s="128"/>
      <c r="J16" s="128"/>
      <c r="K16" s="128"/>
      <c r="L16" s="128"/>
    </row>
    <row r="17" spans="1:17" x14ac:dyDescent="0.2">
      <c r="B17" s="113" t="s">
        <v>67</v>
      </c>
      <c r="D17" s="128"/>
      <c r="E17" s="128"/>
      <c r="F17" s="128"/>
      <c r="G17" s="128"/>
      <c r="H17" s="128"/>
      <c r="I17" s="128"/>
      <c r="J17" s="128"/>
      <c r="K17" s="128"/>
      <c r="L17" s="128"/>
    </row>
    <row r="18" spans="1:17" s="92" customFormat="1" x14ac:dyDescent="0.2">
      <c r="A18" s="100"/>
      <c r="B18" s="100"/>
      <c r="C18" s="100"/>
      <c r="D18" s="128"/>
      <c r="E18" s="128"/>
      <c r="F18" s="128"/>
      <c r="G18" s="128"/>
      <c r="H18" s="128"/>
      <c r="I18" s="128"/>
      <c r="J18" s="128"/>
      <c r="K18" s="128"/>
      <c r="L18" s="128"/>
      <c r="N18" s="13"/>
      <c r="O18" s="13"/>
    </row>
    <row r="19" spans="1:17" s="92" customFormat="1" x14ac:dyDescent="0.2">
      <c r="A19" s="100"/>
      <c r="B19" s="100"/>
      <c r="C19" s="100"/>
      <c r="D19" s="128"/>
      <c r="E19" s="128"/>
      <c r="F19" s="128"/>
      <c r="G19" s="128"/>
      <c r="H19" s="128"/>
      <c r="I19" s="128"/>
      <c r="J19" s="128"/>
      <c r="K19" s="128"/>
      <c r="L19" s="128"/>
      <c r="N19" s="13"/>
      <c r="O19" s="13"/>
    </row>
    <row r="20" spans="1:17" s="92" customFormat="1" x14ac:dyDescent="0.2">
      <c r="A20" s="100"/>
      <c r="B20" s="100"/>
      <c r="C20" s="100"/>
      <c r="D20" s="128"/>
      <c r="E20" s="128" t="s">
        <v>1792</v>
      </c>
      <c r="F20" s="128"/>
      <c r="G20" s="128"/>
      <c r="H20" s="128"/>
      <c r="I20" s="128"/>
      <c r="J20" s="128"/>
      <c r="K20" s="128"/>
      <c r="L20" s="128"/>
      <c r="N20" s="13"/>
      <c r="O20" s="13"/>
    </row>
    <row r="21" spans="1:17" s="92" customFormat="1" x14ac:dyDescent="0.2">
      <c r="A21" s="100"/>
      <c r="B21" s="100"/>
      <c r="C21" s="100"/>
      <c r="D21" s="128"/>
      <c r="E21" s="128" t="s">
        <v>1793</v>
      </c>
      <c r="F21" s="128"/>
      <c r="G21" s="128"/>
      <c r="H21" s="128"/>
      <c r="I21" s="128"/>
      <c r="J21" s="128"/>
      <c r="K21" s="128"/>
      <c r="L21" s="128"/>
      <c r="N21" s="13"/>
      <c r="O21" s="13"/>
    </row>
    <row r="22" spans="1:17" s="92" customFormat="1" x14ac:dyDescent="0.2">
      <c r="A22" s="100"/>
      <c r="B22" s="100"/>
      <c r="C22" s="100"/>
      <c r="D22" s="128"/>
      <c r="E22" s="128"/>
      <c r="F22" s="128"/>
      <c r="G22" s="128"/>
      <c r="H22" s="128"/>
      <c r="I22" s="128"/>
      <c r="J22" s="128"/>
      <c r="K22" s="128"/>
      <c r="L22" s="128"/>
      <c r="N22" s="13"/>
      <c r="O22" s="13"/>
    </row>
    <row r="23" spans="1:17" s="92" customFormat="1" ht="147" hidden="1" customHeight="1" x14ac:dyDescent="0.2">
      <c r="A23" s="100"/>
      <c r="B23" s="100"/>
      <c r="C23" s="100"/>
      <c r="D23" s="119" t="s">
        <v>1794</v>
      </c>
      <c r="E23" s="111" t="s">
        <v>1795</v>
      </c>
      <c r="F23" s="92" t="s">
        <v>217</v>
      </c>
      <c r="G23" s="119" t="s">
        <v>218</v>
      </c>
      <c r="H23" s="119" t="s">
        <v>222</v>
      </c>
      <c r="I23" s="119" t="s">
        <v>221</v>
      </c>
      <c r="J23" s="119" t="s">
        <v>219</v>
      </c>
      <c r="K23" s="120" t="s">
        <v>274</v>
      </c>
      <c r="L23" s="120" t="s">
        <v>1796</v>
      </c>
      <c r="M23" s="119" t="s">
        <v>1797</v>
      </c>
      <c r="N23" s="121" t="s">
        <v>1798</v>
      </c>
      <c r="O23" s="121" t="s">
        <v>1799</v>
      </c>
    </row>
    <row r="24" spans="1:17" s="92" customFormat="1" hidden="1" x14ac:dyDescent="0.2">
      <c r="A24" s="100"/>
      <c r="B24" s="100"/>
      <c r="C24" s="100"/>
      <c r="D24" s="92">
        <f t="shared" ref="D24:D35" ca="1" si="2">RANK(M24,M$24:M$35)</f>
        <v>6</v>
      </c>
      <c r="E24" s="111" t="s">
        <v>225</v>
      </c>
      <c r="F24" s="92" t="e">
        <f>'[1]Group einfügens'!E3</f>
        <v>#REF!</v>
      </c>
      <c r="G24" s="92">
        <f ca="1">GrpA!$D$27</f>
        <v>0</v>
      </c>
      <c r="H24" s="92">
        <f ca="1">GrpA!$H$27</f>
        <v>0</v>
      </c>
      <c r="I24" s="92">
        <f ca="1">GrpA!$G$27</f>
        <v>0</v>
      </c>
      <c r="J24" s="92">
        <f ca="1">GrpA!$E$27</f>
        <v>0</v>
      </c>
      <c r="K24" s="92">
        <f ca="1">GrpA!$I$27*Config!H13</f>
        <v>0</v>
      </c>
      <c r="L24" s="92">
        <f t="shared" ref="L24:L35" ca="1" si="3">COUNTIF(F$24:F$35,"&gt;"&amp;F24)+1</f>
        <v>4</v>
      </c>
      <c r="M24" s="92">
        <f t="shared" ref="M24:M35" ca="1" si="4">H24+I24/I$37+J24/J$37+K24/K$37+L24/L$37</f>
        <v>4.0000000000000001E-10</v>
      </c>
      <c r="N24" s="111" t="str">
        <f t="shared" ref="N24:N35" ca="1" si="5">IF(D24&gt;8,"",E24)</f>
        <v>A</v>
      </c>
      <c r="O24" s="111" t="str">
        <f ca="1">CONCATENATE(N24,N25,N26,N27,N28,N29,N30,N31,N32,N33,N34,N35)</f>
        <v>ABCDEFGHI</v>
      </c>
      <c r="Q24" s="92" t="s">
        <v>1800</v>
      </c>
    </row>
    <row r="25" spans="1:17" s="92" customFormat="1" hidden="1" x14ac:dyDescent="0.2">
      <c r="A25" s="100"/>
      <c r="B25" s="100"/>
      <c r="C25" s="100"/>
      <c r="D25" s="92">
        <f t="shared" ca="1" si="2"/>
        <v>6</v>
      </c>
      <c r="E25" s="111" t="s">
        <v>226</v>
      </c>
      <c r="F25" s="92" t="e">
        <f>'[1]Group einfügens'!E7</f>
        <v>#REF!</v>
      </c>
      <c r="G25" s="92">
        <f ca="1">GrpB!$D$27</f>
        <v>0</v>
      </c>
      <c r="H25" s="92">
        <f ca="1">GrpB!$H$27</f>
        <v>0</v>
      </c>
      <c r="I25" s="92">
        <f ca="1">GrpB!$G$27</f>
        <v>0</v>
      </c>
      <c r="J25" s="92">
        <f ca="1">GrpB!$E$27</f>
        <v>0</v>
      </c>
      <c r="K25" s="92">
        <f ca="1">GrpB!$I$27*Config!$H$13</f>
        <v>0</v>
      </c>
      <c r="L25" s="92">
        <f t="shared" ca="1" si="3"/>
        <v>4</v>
      </c>
      <c r="M25" s="92">
        <f t="shared" ca="1" si="4"/>
        <v>4.0000000000000001E-10</v>
      </c>
      <c r="N25" s="111" t="str">
        <f t="shared" ca="1" si="5"/>
        <v>B</v>
      </c>
      <c r="O25" s="111"/>
      <c r="Q25" s="92" t="s">
        <v>1801</v>
      </c>
    </row>
    <row r="26" spans="1:17" s="92" customFormat="1" hidden="1" x14ac:dyDescent="0.2">
      <c r="A26" s="100"/>
      <c r="B26" s="100"/>
      <c r="C26" s="100"/>
      <c r="D26" s="92">
        <f t="shared" ca="1" si="2"/>
        <v>6</v>
      </c>
      <c r="E26" s="111" t="s">
        <v>227</v>
      </c>
      <c r="F26" s="92" t="e">
        <f>'[1]Group einfügens'!E11</f>
        <v>#REF!</v>
      </c>
      <c r="G26" s="92">
        <f ca="1">GrpC!$D$27</f>
        <v>0</v>
      </c>
      <c r="H26" s="92">
        <f ca="1">GrpC!$H$27</f>
        <v>0</v>
      </c>
      <c r="I26" s="92">
        <f ca="1">GrpC!$G$27</f>
        <v>0</v>
      </c>
      <c r="J26" s="92">
        <f ca="1">GrpC!$E$27</f>
        <v>0</v>
      </c>
      <c r="K26" s="92">
        <f ca="1">GrpC!$I$27*Config!$H$13</f>
        <v>0</v>
      </c>
      <c r="L26" s="92">
        <f t="shared" ca="1" si="3"/>
        <v>4</v>
      </c>
      <c r="M26" s="92">
        <f t="shared" ca="1" si="4"/>
        <v>4.0000000000000001E-10</v>
      </c>
      <c r="N26" s="111" t="str">
        <f t="shared" ca="1" si="5"/>
        <v>C</v>
      </c>
      <c r="O26" s="111"/>
      <c r="Q26" s="92" t="s">
        <v>1802</v>
      </c>
    </row>
    <row r="27" spans="1:17" s="92" customFormat="1" hidden="1" x14ac:dyDescent="0.2">
      <c r="A27" s="100"/>
      <c r="B27" s="100"/>
      <c r="C27" s="100"/>
      <c r="D27" s="92">
        <f t="shared" ca="1" si="2"/>
        <v>1</v>
      </c>
      <c r="E27" s="111" t="s">
        <v>228</v>
      </c>
      <c r="F27" s="92" t="str">
        <f ca="1">'Group Results'!E15</f>
        <v>Team D3</v>
      </c>
      <c r="G27" s="92">
        <f ca="1">GrpD!$D$27</f>
        <v>0</v>
      </c>
      <c r="H27" s="92">
        <f ca="1">GrpD!$H$27</f>
        <v>0</v>
      </c>
      <c r="I27" s="92">
        <f ca="1">GrpD!$G$27</f>
        <v>0</v>
      </c>
      <c r="J27" s="92">
        <f ca="1">GrpD!$E$27</f>
        <v>0</v>
      </c>
      <c r="K27" s="92">
        <f ca="1">GrpD!$I$27*Config!$H$13</f>
        <v>0</v>
      </c>
      <c r="L27" s="92">
        <f t="shared" ca="1" si="3"/>
        <v>9</v>
      </c>
      <c r="M27" s="92">
        <f t="shared" ca="1" si="4"/>
        <v>8.9999999999999999E-10</v>
      </c>
      <c r="N27" s="111" t="str">
        <f t="shared" ca="1" si="5"/>
        <v>D</v>
      </c>
      <c r="O27" s="111"/>
      <c r="Q27" s="92" t="s">
        <v>1803</v>
      </c>
    </row>
    <row r="28" spans="1:17" s="92" customFormat="1" hidden="1" x14ac:dyDescent="0.2">
      <c r="A28" s="100"/>
      <c r="B28" s="100"/>
      <c r="C28" s="100"/>
      <c r="D28" s="92">
        <f t="shared" ca="1" si="2"/>
        <v>2</v>
      </c>
      <c r="E28" s="111" t="s">
        <v>229</v>
      </c>
      <c r="F28" s="92" t="str">
        <f ca="1">'Group Results'!E19</f>
        <v>Team E3</v>
      </c>
      <c r="G28" s="92">
        <f ca="1">GrpE!$D$27</f>
        <v>0</v>
      </c>
      <c r="H28" s="92">
        <f ca="1">GrpE!$H$27</f>
        <v>0</v>
      </c>
      <c r="I28" s="92">
        <f ca="1">GrpE!$G$27</f>
        <v>0</v>
      </c>
      <c r="J28" s="92">
        <f ca="1">GrpE!$E$27</f>
        <v>0</v>
      </c>
      <c r="K28" s="92">
        <f ca="1">GrpE!$I$27*Config!$H$13</f>
        <v>0</v>
      </c>
      <c r="L28" s="92">
        <f t="shared" ca="1" si="3"/>
        <v>8</v>
      </c>
      <c r="M28" s="92">
        <f t="shared" ca="1" si="4"/>
        <v>8.0000000000000003E-10</v>
      </c>
      <c r="N28" s="111" t="str">
        <f t="shared" ca="1" si="5"/>
        <v>E</v>
      </c>
      <c r="O28" s="111"/>
      <c r="Q28" s="92" t="s">
        <v>1804</v>
      </c>
    </row>
    <row r="29" spans="1:17" s="92" customFormat="1" hidden="1" x14ac:dyDescent="0.2">
      <c r="A29" s="100"/>
      <c r="B29" s="100"/>
      <c r="C29" s="100"/>
      <c r="D29" s="92">
        <f t="shared" ca="1" si="2"/>
        <v>3</v>
      </c>
      <c r="E29" s="111" t="s">
        <v>230</v>
      </c>
      <c r="F29" s="92" t="str">
        <f ca="1">'Group Results'!E23</f>
        <v>Team F3</v>
      </c>
      <c r="G29" s="92">
        <f ca="1">GrpF!$D$27</f>
        <v>0</v>
      </c>
      <c r="H29" s="92">
        <f ca="1">GrpF!$H$27</f>
        <v>0</v>
      </c>
      <c r="I29" s="92">
        <f ca="1">GrpF!$G$27</f>
        <v>0</v>
      </c>
      <c r="J29" s="92">
        <f ca="1">GrpF!$E$27</f>
        <v>0</v>
      </c>
      <c r="K29" s="92">
        <f ca="1">GrpF!$I$27*Config!$H$13</f>
        <v>0</v>
      </c>
      <c r="L29" s="92">
        <f t="shared" ca="1" si="3"/>
        <v>7</v>
      </c>
      <c r="M29" s="92">
        <f t="shared" ca="1" si="4"/>
        <v>6.9999999999999996E-10</v>
      </c>
      <c r="N29" s="111" t="str">
        <f t="shared" ca="1" si="5"/>
        <v>F</v>
      </c>
      <c r="O29" s="111"/>
      <c r="Q29" s="92" t="s">
        <v>1805</v>
      </c>
    </row>
    <row r="30" spans="1:17" s="92" customFormat="1" hidden="1" x14ac:dyDescent="0.2">
      <c r="A30" s="100"/>
      <c r="B30" s="100"/>
      <c r="C30" s="100"/>
      <c r="D30" s="92">
        <f t="shared" ca="1" si="2"/>
        <v>4</v>
      </c>
      <c r="E30" s="111" t="s">
        <v>231</v>
      </c>
      <c r="F30" s="92" t="str">
        <f ca="1">'Group Results'!E27</f>
        <v>Team G3</v>
      </c>
      <c r="G30" s="92">
        <f ca="1">GrpG!$D$27</f>
        <v>0</v>
      </c>
      <c r="H30" s="92">
        <f ca="1">GrpG!$H$27</f>
        <v>0</v>
      </c>
      <c r="I30" s="92">
        <f ca="1">GrpG!$G$27</f>
        <v>0</v>
      </c>
      <c r="J30" s="92">
        <f ca="1">GrpG!$E$27</f>
        <v>0</v>
      </c>
      <c r="K30" s="92">
        <f ca="1">GrpG!$I$27*Config!$H$13</f>
        <v>0</v>
      </c>
      <c r="L30" s="92">
        <f t="shared" ca="1" si="3"/>
        <v>6</v>
      </c>
      <c r="M30" s="92">
        <f t="shared" ca="1" si="4"/>
        <v>6E-10</v>
      </c>
      <c r="N30" s="111" t="str">
        <f t="shared" ca="1" si="5"/>
        <v>G</v>
      </c>
      <c r="O30" s="111"/>
      <c r="Q30" s="92" t="s">
        <v>1806</v>
      </c>
    </row>
    <row r="31" spans="1:17" s="92" customFormat="1" hidden="1" x14ac:dyDescent="0.2">
      <c r="A31" s="100"/>
      <c r="B31" s="100"/>
      <c r="C31" s="100"/>
      <c r="D31" s="92">
        <f t="shared" ca="1" si="2"/>
        <v>5</v>
      </c>
      <c r="E31" s="111" t="s">
        <v>232</v>
      </c>
      <c r="F31" s="92" t="str">
        <f ca="1">'Group Results'!E31</f>
        <v>Team H3</v>
      </c>
      <c r="G31" s="92">
        <f ca="1">GrpH!$D$27</f>
        <v>0</v>
      </c>
      <c r="H31" s="92">
        <f ca="1">GrpH!$H$27</f>
        <v>0</v>
      </c>
      <c r="I31" s="92">
        <f ca="1">GrpH!$G$27</f>
        <v>0</v>
      </c>
      <c r="J31" s="92">
        <f ca="1">GrpH!$E$27</f>
        <v>0</v>
      </c>
      <c r="K31" s="92">
        <f ca="1">GrpH!$I$27*Config!$H$13</f>
        <v>0</v>
      </c>
      <c r="L31" s="92">
        <f t="shared" ca="1" si="3"/>
        <v>5</v>
      </c>
      <c r="M31" s="92">
        <f t="shared" ca="1" si="4"/>
        <v>5.0000000000000003E-10</v>
      </c>
      <c r="N31" s="111" t="str">
        <f t="shared" ca="1" si="5"/>
        <v>H</v>
      </c>
      <c r="O31" s="111"/>
      <c r="Q31" s="92" t="s">
        <v>1807</v>
      </c>
    </row>
    <row r="32" spans="1:17" s="92" customFormat="1" hidden="1" x14ac:dyDescent="0.2">
      <c r="A32" s="100"/>
      <c r="B32" s="100"/>
      <c r="C32" s="100"/>
      <c r="D32" s="92">
        <f t="shared" ca="1" si="2"/>
        <v>6</v>
      </c>
      <c r="E32" s="111" t="s">
        <v>233</v>
      </c>
      <c r="F32" s="92" t="str">
        <f ca="1">'Group Results'!E35</f>
        <v>Team I3</v>
      </c>
      <c r="G32" s="92">
        <f ca="1">GrpI!$D$27</f>
        <v>0</v>
      </c>
      <c r="H32" s="92">
        <f ca="1">GrpI!$H$27</f>
        <v>0</v>
      </c>
      <c r="I32" s="92">
        <f ca="1">GrpI!$G$27</f>
        <v>0</v>
      </c>
      <c r="J32" s="92">
        <f ca="1">GrpI!$E$27</f>
        <v>0</v>
      </c>
      <c r="K32" s="92">
        <f ca="1">GrpI!$I$27*Config!$H$13</f>
        <v>0</v>
      </c>
      <c r="L32" s="92">
        <f t="shared" ca="1" si="3"/>
        <v>4</v>
      </c>
      <c r="M32" s="92">
        <f t="shared" ca="1" si="4"/>
        <v>4.0000000000000001E-10</v>
      </c>
      <c r="N32" s="111" t="str">
        <f t="shared" ca="1" si="5"/>
        <v>I</v>
      </c>
      <c r="O32" s="111"/>
      <c r="Q32" s="92" t="s">
        <v>1808</v>
      </c>
    </row>
    <row r="33" spans="1:22" s="92" customFormat="1" hidden="1" x14ac:dyDescent="0.2">
      <c r="A33" s="100"/>
      <c r="B33" s="100"/>
      <c r="C33" s="100"/>
      <c r="D33" s="92">
        <f t="shared" ca="1" si="2"/>
        <v>10</v>
      </c>
      <c r="E33" s="111" t="s">
        <v>234</v>
      </c>
      <c r="F33" s="92" t="str">
        <f ca="1">'Group Results'!E39</f>
        <v>Team J3</v>
      </c>
      <c r="G33" s="92">
        <f ca="1">GrpJ!$D$27</f>
        <v>0</v>
      </c>
      <c r="H33" s="92">
        <f ca="1">GrpJ!$H$27</f>
        <v>0</v>
      </c>
      <c r="I33" s="92">
        <f ca="1">GrpJ!$G$27</f>
        <v>0</v>
      </c>
      <c r="J33" s="92">
        <f ca="1">GrpJ!$E$27</f>
        <v>0</v>
      </c>
      <c r="K33" s="92">
        <f ca="1">GrpJ!$I$27*Config!$H$13</f>
        <v>0</v>
      </c>
      <c r="L33" s="92">
        <f t="shared" ca="1" si="3"/>
        <v>3</v>
      </c>
      <c r="M33" s="92">
        <f t="shared" ca="1" si="4"/>
        <v>3E-10</v>
      </c>
      <c r="N33" s="111" t="str">
        <f t="shared" ca="1" si="5"/>
        <v/>
      </c>
      <c r="O33" s="111"/>
      <c r="Q33" s="92" t="s">
        <v>1809</v>
      </c>
    </row>
    <row r="34" spans="1:22" s="92" customFormat="1" hidden="1" x14ac:dyDescent="0.2">
      <c r="A34" s="100"/>
      <c r="B34" s="100"/>
      <c r="C34" s="100"/>
      <c r="D34" s="92">
        <f t="shared" ca="1" si="2"/>
        <v>11</v>
      </c>
      <c r="E34" s="111" t="s">
        <v>235</v>
      </c>
      <c r="F34" s="92" t="str">
        <f ca="1">'Group Results'!E43</f>
        <v>Team K3</v>
      </c>
      <c r="G34" s="92">
        <f ca="1">GrpK!$D$27</f>
        <v>0</v>
      </c>
      <c r="H34" s="92">
        <f ca="1">GrpK!$H$27</f>
        <v>0</v>
      </c>
      <c r="I34" s="92">
        <f ca="1">GrpK!$G$27</f>
        <v>0</v>
      </c>
      <c r="J34" s="92">
        <f ca="1">GrpK!$E$27</f>
        <v>0</v>
      </c>
      <c r="K34" s="92">
        <f ca="1">GrpK!$I$27*Config!$H$13</f>
        <v>0</v>
      </c>
      <c r="L34" s="92">
        <f t="shared" ca="1" si="3"/>
        <v>2</v>
      </c>
      <c r="M34" s="92">
        <f t="shared" ca="1" si="4"/>
        <v>2.0000000000000001E-10</v>
      </c>
      <c r="N34" s="111" t="str">
        <f t="shared" ca="1" si="5"/>
        <v/>
      </c>
      <c r="O34" s="111"/>
      <c r="Q34" s="92" t="s">
        <v>1810</v>
      </c>
    </row>
    <row r="35" spans="1:22" s="92" customFormat="1" hidden="1" x14ac:dyDescent="0.2">
      <c r="A35" s="100"/>
      <c r="B35" s="100"/>
      <c r="C35" s="100"/>
      <c r="D35" s="92">
        <f t="shared" ca="1" si="2"/>
        <v>12</v>
      </c>
      <c r="E35" s="111" t="s">
        <v>236</v>
      </c>
      <c r="F35" s="92" t="str">
        <f ca="1">'Group Results'!E47</f>
        <v>Team L3</v>
      </c>
      <c r="G35" s="92">
        <f ca="1">GrpL!$D$27</f>
        <v>0</v>
      </c>
      <c r="H35" s="92">
        <f ca="1">GrpL!$H$27</f>
        <v>0</v>
      </c>
      <c r="I35" s="92">
        <f ca="1">GrpL!$G$27</f>
        <v>0</v>
      </c>
      <c r="J35" s="92">
        <f ca="1">GrpL!$E$27</f>
        <v>0</v>
      </c>
      <c r="K35" s="92">
        <f ca="1">GrpL!$I$27*Config!$H$13</f>
        <v>0</v>
      </c>
      <c r="L35" s="92">
        <f t="shared" ca="1" si="3"/>
        <v>1</v>
      </c>
      <c r="M35" s="92">
        <f t="shared" ca="1" si="4"/>
        <v>1E-10</v>
      </c>
      <c r="N35" s="111" t="str">
        <f t="shared" ca="1" si="5"/>
        <v/>
      </c>
      <c r="O35" s="111"/>
      <c r="Q35" s="92" t="s">
        <v>1811</v>
      </c>
    </row>
    <row r="36" spans="1:22" s="92" customFormat="1" hidden="1" x14ac:dyDescent="0.2">
      <c r="A36" s="100"/>
      <c r="B36" s="100"/>
      <c r="C36" s="100"/>
      <c r="H36" s="119" t="s">
        <v>225</v>
      </c>
      <c r="I36" s="119" t="s">
        <v>226</v>
      </c>
      <c r="J36" s="119" t="s">
        <v>227</v>
      </c>
      <c r="K36" s="119" t="s">
        <v>228</v>
      </c>
      <c r="N36" s="111"/>
      <c r="O36" s="111"/>
      <c r="Q36" s="92" t="s">
        <v>1812</v>
      </c>
    </row>
    <row r="37" spans="1:22" s="92" customFormat="1" hidden="1" x14ac:dyDescent="0.2">
      <c r="A37" s="100"/>
      <c r="B37" s="100"/>
      <c r="C37" s="100"/>
      <c r="H37" s="122"/>
      <c r="I37" s="123">
        <f>VLOOKUP(I38,Config!$G2:$H15,2)</f>
        <v>1000</v>
      </c>
      <c r="J37" s="123">
        <f>VLOOKUP(J38,Config!$G2:$H15,2)</f>
        <v>100000</v>
      </c>
      <c r="K37" s="123">
        <f>VLOOKUP(K38,Config!$G2:$H15,2)</f>
        <v>100000000</v>
      </c>
      <c r="L37" s="124">
        <f>VLOOKUP(L38,Config!$G2:$H15,2)</f>
        <v>10000000000</v>
      </c>
      <c r="N37" s="111"/>
      <c r="O37" s="111"/>
    </row>
    <row r="38" spans="1:22" s="92" customFormat="1" hidden="1" x14ac:dyDescent="0.2">
      <c r="A38" s="100"/>
      <c r="B38" s="100"/>
      <c r="C38" s="100"/>
      <c r="H38" s="125" t="s">
        <v>1813</v>
      </c>
      <c r="I38" s="126" t="s">
        <v>1814</v>
      </c>
      <c r="J38" s="126" t="s">
        <v>1815</v>
      </c>
      <c r="K38" s="126" t="s">
        <v>1816</v>
      </c>
      <c r="L38" s="127" t="s">
        <v>1817</v>
      </c>
      <c r="N38" s="111"/>
      <c r="O38" s="111"/>
    </row>
    <row r="39" spans="1:22" s="92" customFormat="1" hidden="1" x14ac:dyDescent="0.2">
      <c r="A39" s="100"/>
      <c r="B39" s="100"/>
      <c r="C39" s="100"/>
      <c r="I39" s="119"/>
      <c r="J39" s="119"/>
      <c r="K39" s="119"/>
      <c r="L39" s="119"/>
      <c r="N39" s="111"/>
      <c r="O39" s="111"/>
    </row>
    <row r="40" spans="1:22" hidden="1" x14ac:dyDescent="0.2">
      <c r="D40" s="92"/>
      <c r="E40" s="92"/>
      <c r="F40" s="92"/>
      <c r="G40" s="92"/>
      <c r="H40" s="92"/>
      <c r="I40" s="92"/>
      <c r="J40" s="92"/>
      <c r="K40" s="92"/>
      <c r="L40" s="92"/>
      <c r="M40" s="92"/>
      <c r="N40" s="111"/>
      <c r="O40" s="111"/>
      <c r="P40" s="92"/>
      <c r="Q40" s="92"/>
      <c r="R40" s="92"/>
      <c r="S40" s="92"/>
      <c r="T40" s="92"/>
      <c r="U40" s="92"/>
      <c r="V40" s="92"/>
    </row>
    <row r="41" spans="1:22" hidden="1" x14ac:dyDescent="0.2">
      <c r="D41" s="92"/>
      <c r="E41" s="92"/>
      <c r="F41" s="92"/>
      <c r="G41" s="92"/>
      <c r="H41" s="92"/>
      <c r="I41" s="92"/>
      <c r="J41" s="92"/>
      <c r="K41" s="92"/>
      <c r="L41" s="92"/>
      <c r="M41" s="92"/>
      <c r="N41" s="111"/>
      <c r="O41" s="111"/>
      <c r="P41" s="92"/>
      <c r="Q41" s="92"/>
      <c r="R41" s="92"/>
      <c r="S41" s="92"/>
      <c r="T41" s="92"/>
      <c r="U41" s="92"/>
      <c r="V41" s="92"/>
    </row>
  </sheetData>
  <sheetProtection sheet="1" objects="1" scenarios="1" selectLockedCells="1"/>
  <mergeCells count="1">
    <mergeCell ref="E1:K1"/>
  </mergeCells>
  <hyperlinks>
    <hyperlink ref="B3" location="'1. Welcome'!A1" display="1. Welcome Page" xr:uid="{00000000-0004-0000-1700-000000000000}"/>
    <hyperlink ref="B5" location="'2. Tournament Teams'!A1" display="2. Tournament Teams" xr:uid="{00000000-0004-0000-1700-000001000000}"/>
    <hyperlink ref="B7" location="'3. Group Matches'!A1" display="3. Group Matches" xr:uid="{00000000-0004-0000-1700-000002000000}"/>
    <hyperlink ref="B9" location="'4. Fare Play Points'!A1" display="4. Fare Play Points" xr:uid="{00000000-0004-0000-1700-000003000000}"/>
    <hyperlink ref="B11" location="'5. Grp 3rd Place'!A1" display="5. Group 3rd Place Table" xr:uid="{00000000-0004-0000-1700-000004000000}"/>
    <hyperlink ref="B13" location="'6. Knockout Stage'!A1" display="6. Knockout Matches" xr:uid="{00000000-0004-0000-1700-000005000000}"/>
    <hyperlink ref="B15" location="'7. KO Chart'!A1" display="7. Knockout Diagram" xr:uid="{00000000-0004-0000-1700-000006000000}"/>
    <hyperlink ref="B17" location="'8. Tournament Result'!A1" display="8. Tournament Winners" xr:uid="{00000000-0004-0000-1700-000007000000}"/>
  </hyperlinks>
  <pageMargins left="0.7" right="0.7" top="0.75" bottom="0.75" header="0.3" footer="0.3"/>
  <pageSetup orientation="portrait"/>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ublished="0" codeName="Sheet23">
    <tabColor theme="7" tint="0.39997558519241921"/>
  </sheetPr>
  <dimension ref="A1:BJ50"/>
  <sheetViews>
    <sheetView zoomScaleNormal="100" workbookViewId="0">
      <selection activeCell="Q18" sqref="Q18"/>
    </sheetView>
  </sheetViews>
  <sheetFormatPr baseColWidth="10" defaultColWidth="0" defaultRowHeight="15" zeroHeight="1" x14ac:dyDescent="0.2"/>
  <cols>
    <col min="1" max="1" width="2.6640625" style="100" customWidth="1"/>
    <col min="2" max="2" width="33.5" style="100" bestFit="1" customWidth="1"/>
    <col min="3" max="3" width="2.5" style="100" customWidth="1"/>
    <col min="4" max="4" width="1.83203125" style="64" customWidth="1"/>
    <col min="5" max="5" width="7.33203125" style="101" bestFit="1" customWidth="1"/>
    <col min="6" max="6" width="69.6640625" style="100" hidden="1" customWidth="1"/>
    <col min="7" max="7" width="9.5" style="101" customWidth="1"/>
    <col min="8" max="8" width="14.5" style="100" hidden="1" customWidth="1"/>
    <col min="9" max="9" width="21.5" style="100" hidden="1" customWidth="1"/>
    <col min="10" max="10" width="11.1640625" style="101" hidden="1" customWidth="1"/>
    <col min="11" max="11" width="15.83203125" style="100" hidden="1" customWidth="1"/>
    <col min="12" max="12" width="6.5" style="100" bestFit="1" customWidth="1"/>
    <col min="13" max="13" width="5.5" style="100" bestFit="1" customWidth="1"/>
    <col min="14" max="14" width="21.1640625" style="100" bestFit="1" customWidth="1"/>
    <col min="15" max="15" width="17.83203125" style="100" bestFit="1" customWidth="1"/>
    <col min="16" max="16" width="17.5" style="100" bestFit="1" customWidth="1"/>
    <col min="17" max="20" width="9.33203125" style="101" customWidth="1"/>
    <col min="21" max="22" width="3.83203125" style="101" hidden="1" customWidth="1"/>
    <col min="23" max="23" width="15.5" style="101" hidden="1" customWidth="1"/>
    <col min="24" max="25" width="3.83203125" style="101" hidden="1" customWidth="1"/>
    <col min="26" max="26" width="15.5" style="101" hidden="1" customWidth="1"/>
    <col min="27" max="27" width="15.5" style="100" hidden="1" customWidth="1"/>
    <col min="28" max="28" width="14.5" style="100" hidden="1" customWidth="1"/>
    <col min="29" max="31" width="9.1640625" style="100" hidden="1" customWidth="1"/>
    <col min="32" max="33" width="18.83203125" style="100" hidden="1" customWidth="1"/>
    <col min="34" max="34" width="8.83203125" style="100" hidden="1" customWidth="1"/>
    <col min="35" max="37" width="9.1640625" style="100" hidden="1" customWidth="1"/>
    <col min="38" max="38" width="7.5" style="131" bestFit="1" customWidth="1"/>
    <col min="39" max="61" width="9.1640625" style="92" hidden="1" customWidth="1"/>
    <col min="62" max="62" width="7.6640625" style="92" hidden="1" customWidth="1"/>
    <col min="63" max="63" width="9.1640625" style="92" hidden="1" customWidth="1"/>
    <col min="64" max="16384" width="9.1640625" style="92" hidden="1"/>
  </cols>
  <sheetData>
    <row r="1" spans="1:38" ht="19" customHeight="1" x14ac:dyDescent="0.25">
      <c r="A1" s="115"/>
      <c r="B1" s="115" t="s">
        <v>0</v>
      </c>
      <c r="C1" s="115"/>
      <c r="D1" s="115"/>
      <c r="E1" s="115"/>
      <c r="F1" s="115"/>
      <c r="G1" s="607">
        <f>'1. Willkommen'!E1</f>
        <v>0</v>
      </c>
      <c r="H1" s="608"/>
      <c r="I1" s="608"/>
      <c r="J1" s="608"/>
      <c r="K1" s="608"/>
      <c r="L1" s="608"/>
      <c r="M1" s="608"/>
      <c r="N1" s="608"/>
      <c r="O1" s="608"/>
      <c r="P1" s="608"/>
      <c r="Q1" s="608"/>
      <c r="R1" s="608"/>
      <c r="S1" s="608"/>
      <c r="T1" s="115"/>
      <c r="U1" s="112"/>
      <c r="V1" s="112"/>
      <c r="W1" s="112"/>
      <c r="X1" s="112"/>
      <c r="Y1" s="112"/>
      <c r="Z1" s="112"/>
      <c r="AA1" s="10"/>
      <c r="AB1" s="10"/>
      <c r="AC1" s="10"/>
      <c r="AD1" s="10"/>
      <c r="AE1" s="10"/>
      <c r="AF1" s="10"/>
      <c r="AG1" s="10"/>
      <c r="AH1" s="10"/>
      <c r="AI1" s="10"/>
      <c r="AJ1" s="10"/>
      <c r="AK1" s="10"/>
      <c r="AL1" s="115"/>
    </row>
    <row r="2" spans="1:38" x14ac:dyDescent="0.2">
      <c r="B2" s="99"/>
      <c r="D2" s="100"/>
      <c r="E2" s="398"/>
      <c r="F2" s="399"/>
      <c r="G2" s="399"/>
      <c r="H2" s="399"/>
      <c r="I2" s="399"/>
      <c r="J2" s="399"/>
      <c r="K2" s="399"/>
      <c r="L2" s="399"/>
      <c r="M2" s="399"/>
      <c r="N2" s="399"/>
      <c r="O2" s="399"/>
      <c r="P2" s="399"/>
      <c r="Q2" s="611" t="s">
        <v>1818</v>
      </c>
      <c r="R2" s="612"/>
      <c r="S2" s="609" t="s">
        <v>1819</v>
      </c>
      <c r="T2" s="610"/>
      <c r="U2" s="66"/>
      <c r="V2" s="66"/>
      <c r="W2" s="66"/>
      <c r="X2" s="66"/>
      <c r="Y2" s="66"/>
      <c r="Z2" s="66"/>
      <c r="AA2" s="64"/>
      <c r="AB2" s="64"/>
      <c r="AC2" s="64"/>
      <c r="AD2" s="64"/>
      <c r="AE2" s="64"/>
      <c r="AF2" s="64"/>
      <c r="AG2" s="64"/>
      <c r="AH2" s="64"/>
      <c r="AI2" s="64"/>
      <c r="AJ2" s="64"/>
      <c r="AK2" s="64"/>
    </row>
    <row r="3" spans="1:38" ht="16" customHeight="1" thickBot="1" x14ac:dyDescent="0.25">
      <c r="B3" s="113" t="s">
        <v>10</v>
      </c>
      <c r="D3" s="100"/>
      <c r="E3" s="400" t="s">
        <v>1820</v>
      </c>
      <c r="F3" s="397" t="s">
        <v>1821</v>
      </c>
      <c r="G3" s="397" t="s">
        <v>1656</v>
      </c>
      <c r="H3" s="397" t="s">
        <v>1657</v>
      </c>
      <c r="I3" s="397" t="s">
        <v>1658</v>
      </c>
      <c r="J3" s="397" t="s">
        <v>1822</v>
      </c>
      <c r="K3" s="397" t="s">
        <v>1823</v>
      </c>
      <c r="L3" s="397" t="s">
        <v>1659</v>
      </c>
      <c r="M3" s="397" t="s">
        <v>1084</v>
      </c>
      <c r="N3" s="397" t="s">
        <v>1085</v>
      </c>
      <c r="O3" s="397" t="s">
        <v>1086</v>
      </c>
      <c r="P3" s="397" t="s">
        <v>1087</v>
      </c>
      <c r="Q3" s="397" t="s">
        <v>1086</v>
      </c>
      <c r="R3" s="397" t="s">
        <v>1087</v>
      </c>
      <c r="S3" s="397" t="s">
        <v>1086</v>
      </c>
      <c r="T3" s="401" t="s">
        <v>1087</v>
      </c>
      <c r="U3" s="68" t="s">
        <v>1824</v>
      </c>
      <c r="V3" s="68" t="s">
        <v>1825</v>
      </c>
      <c r="W3" s="68" t="s">
        <v>1826</v>
      </c>
      <c r="X3" s="68" t="s">
        <v>1827</v>
      </c>
      <c r="Y3" s="68" t="s">
        <v>1828</v>
      </c>
      <c r="Z3" s="68" t="s">
        <v>1829</v>
      </c>
      <c r="AA3" s="108" t="s">
        <v>1830</v>
      </c>
      <c r="AB3" s="64"/>
      <c r="AC3" s="64" t="s">
        <v>1831</v>
      </c>
      <c r="AD3" s="64" t="s">
        <v>1832</v>
      </c>
      <c r="AE3" s="64" t="s">
        <v>1833</v>
      </c>
      <c r="AF3" s="64" t="s">
        <v>1834</v>
      </c>
      <c r="AG3" s="64" t="str">
        <f>AF3</f>
        <v>Formula used for flags</v>
      </c>
      <c r="AH3" s="64"/>
      <c r="AI3" s="64" t="s">
        <v>1835</v>
      </c>
      <c r="AJ3" s="64" t="s">
        <v>1836</v>
      </c>
      <c r="AK3" s="64"/>
    </row>
    <row r="4" spans="1:38" x14ac:dyDescent="0.2">
      <c r="B4" s="99"/>
      <c r="D4" s="100"/>
      <c r="E4" s="402">
        <v>32</v>
      </c>
      <c r="F4" s="370" t="s">
        <v>1837</v>
      </c>
      <c r="G4" s="370">
        <v>73</v>
      </c>
      <c r="H4" s="370" t="s">
        <v>11</v>
      </c>
      <c r="I4" s="370" t="s">
        <v>27</v>
      </c>
      <c r="J4" s="370" t="str">
        <f t="shared" ref="J4:J19" si="0">CONCATENATE("W0",G4)</f>
        <v>W073</v>
      </c>
      <c r="K4" s="370" t="str">
        <f t="shared" ref="K4:K19" si="1">CONCATENATE("Winner Match ",G4)</f>
        <v>Winner Match 73</v>
      </c>
      <c r="L4" s="594">
        <f>VLOOKUP($G4,Venues!$CE$93:$CH$124,2)</f>
        <v>46201.875</v>
      </c>
      <c r="M4" s="595">
        <f>VLOOKUP($G4,Venues!$CE$93:$CH$124,3)</f>
        <v>46201.875</v>
      </c>
      <c r="N4" s="370" t="str">
        <f>VLOOKUP($G4,Venues!$CE$93:$CH$124,4)</f>
        <v>Los Angeles</v>
      </c>
      <c r="O4" s="370" t="str">
        <f ca="1">VLOOKUP(H4,'Group Results'!$A$1:$E$48,5)</f>
        <v>Team A2</v>
      </c>
      <c r="P4" s="370" t="str">
        <f ca="1">VLOOKUP(I4,'Group Results'!$A$1:$E$48,5)</f>
        <v>Team B2</v>
      </c>
      <c r="Q4" s="440"/>
      <c r="R4" s="494"/>
      <c r="S4" s="494"/>
      <c r="T4" s="494"/>
      <c r="U4" s="56" t="str">
        <f t="shared" ref="U4:U19" si="2">IF(COUNT(Q4:R4)=2,"Y","N")</f>
        <v>N</v>
      </c>
      <c r="V4" s="56" t="str">
        <f t="shared" ref="V4:V19" si="3">IF(U4="Y",IF(Q4=R4,"N","Y"),"N")</f>
        <v>N</v>
      </c>
      <c r="W4" s="56" t="str">
        <f t="shared" ref="W4:W19" si="4">IF(V4="Y",IF(Q4&gt;R4,O4,P4),"")</f>
        <v/>
      </c>
      <c r="X4" s="56" t="str">
        <f t="shared" ref="X4:X19" si="5">IF(U4="Y",IF(V4="N","Y","N"),"N")</f>
        <v>N</v>
      </c>
      <c r="Y4" s="56" t="str">
        <f t="shared" ref="Y4:Y19" si="6">IF( COUNT(S4:T4)=2,IF(X4="Y",IF(S4=T4,"N","Y"),"N"),"N")</f>
        <v>N</v>
      </c>
      <c r="Z4" s="56" t="str">
        <f t="shared" ref="Z4:Z19" si="7">IF(Y4="Y",IF(S4&gt;T4,O4,P4),"")</f>
        <v/>
      </c>
      <c r="AA4" s="63" t="str">
        <f t="shared" ref="AA4:AA19" si="8">IF(CONCATENATE(W4,Z4)="",K4,CONCATENATE(W4,Z4))</f>
        <v>Winner Match 73</v>
      </c>
      <c r="AC4" t="str">
        <f ca="1">VLOOKUP(O4,'FIFA Countries'!$A$2:$C$347,3)</f>
        <v>A2</v>
      </c>
      <c r="AD4" t="str">
        <f ca="1">VLOOKUP(P4,'FIFA Countries'!$A$2:$C$347,3)</f>
        <v>B2</v>
      </c>
      <c r="AE4" t="str">
        <f>VLOOKUP(AA4,'FIFA Countries'!$A$2:$C$347,3)</f>
        <v>W73</v>
      </c>
      <c r="AF4">
        <f ca="1">INDEX('FIFA Countries'!$D$2:$D$347,MATCH('6. KORUNDE'!$AI$4,'FIFA Countries'!$A$2:$A$347,0))</f>
        <v>0</v>
      </c>
      <c r="AG4">
        <f ca="1">INDEX('FIFA Countries'!$D$2:$D$347,MATCH('6. KORUNDE'!$AJ$4,'FIFA Countries'!$A$2:$A$347,0))</f>
        <v>0</v>
      </c>
      <c r="AI4" t="str">
        <f t="shared" ref="AI4:AI19" ca="1" si="9">O4</f>
        <v>Team A2</v>
      </c>
      <c r="AJ4" t="str">
        <f t="shared" ref="AJ4:AJ19" ca="1" si="10">P4</f>
        <v>Team B2</v>
      </c>
    </row>
    <row r="5" spans="1:38" x14ac:dyDescent="0.2">
      <c r="B5" s="113" t="s">
        <v>18</v>
      </c>
      <c r="D5" s="100"/>
      <c r="E5" s="403">
        <v>32</v>
      </c>
      <c r="F5" s="391" t="s">
        <v>1838</v>
      </c>
      <c r="G5" s="391">
        <f t="shared" ref="G5:G19" si="11">G4+1</f>
        <v>74</v>
      </c>
      <c r="H5" s="391" t="s">
        <v>72</v>
      </c>
      <c r="I5" s="391" t="s">
        <v>1839</v>
      </c>
      <c r="J5" s="391" t="str">
        <f t="shared" si="0"/>
        <v>W074</v>
      </c>
      <c r="K5" s="391" t="str">
        <f t="shared" si="1"/>
        <v>Winner Match 74</v>
      </c>
      <c r="L5" s="596">
        <f>VLOOKUP($G5,Venues!$CE$93:$CH$124,2)</f>
        <v>46202.9375</v>
      </c>
      <c r="M5" s="597">
        <f>VLOOKUP($G5,Venues!$CE$93:$CH$124,3)</f>
        <v>46202.9375</v>
      </c>
      <c r="N5" s="391" t="str">
        <f>VLOOKUP($G5,Venues!$CE$93:$CH$124,4)</f>
        <v>Boston</v>
      </c>
      <c r="O5" s="391" t="str">
        <f ca="1">VLOOKUP(H5,'Group Results'!$A$1:$E$48,5)</f>
        <v>Team E1</v>
      </c>
      <c r="P5" s="391" t="str">
        <f>'3rd Place combos'!AZ5</f>
        <v>ABCDF</v>
      </c>
      <c r="Q5" s="441"/>
      <c r="R5" s="495"/>
      <c r="S5" s="495"/>
      <c r="T5" s="495"/>
      <c r="U5" s="13" t="str">
        <f t="shared" si="2"/>
        <v>N</v>
      </c>
      <c r="V5" s="13" t="str">
        <f t="shared" si="3"/>
        <v>N</v>
      </c>
      <c r="W5" s="13" t="str">
        <f t="shared" si="4"/>
        <v/>
      </c>
      <c r="X5" s="13" t="str">
        <f t="shared" si="5"/>
        <v>N</v>
      </c>
      <c r="Y5" s="13" t="str">
        <f t="shared" si="6"/>
        <v>N</v>
      </c>
      <c r="Z5" s="13" t="str">
        <f t="shared" si="7"/>
        <v/>
      </c>
      <c r="AA5" s="44" t="str">
        <f t="shared" si="8"/>
        <v>Winner Match 74</v>
      </c>
      <c r="AC5" t="str">
        <f ca="1">VLOOKUP(O5,'FIFA Countries'!$A$2:$C$347,3)</f>
        <v>E1</v>
      </c>
      <c r="AD5" t="str">
        <f>VLOOKUP(P5,'FIFA Countries'!$A$2:$C$347,3)</f>
        <v>ABCDF</v>
      </c>
      <c r="AE5" t="str">
        <f>VLOOKUP(AA5,'FIFA Countries'!$A$2:$C$347,3)</f>
        <v>W74</v>
      </c>
      <c r="AF5">
        <f ca="1">INDEX('FIFA Countries'!$D$2:$D$347,MATCH('6. KORUNDE'!$AI$5,'FIFA Countries'!$A$2:$A$347,0))</f>
        <v>0</v>
      </c>
      <c r="AG5">
        <f>INDEX('FIFA Countries'!$D$2:$D$347,MATCH('6. KORUNDE'!$AJ$5,'FIFA Countries'!$A$2:$A$347,0))</f>
        <v>0</v>
      </c>
      <c r="AI5" t="str">
        <f t="shared" ca="1" si="9"/>
        <v>Team E1</v>
      </c>
      <c r="AJ5" t="str">
        <f t="shared" si="10"/>
        <v>ABCDF</v>
      </c>
    </row>
    <row r="6" spans="1:38" x14ac:dyDescent="0.2">
      <c r="B6" s="99"/>
      <c r="D6" s="100"/>
      <c r="E6" s="403">
        <v>32</v>
      </c>
      <c r="F6" s="370" t="s">
        <v>1840</v>
      </c>
      <c r="G6" s="370">
        <f t="shared" si="11"/>
        <v>75</v>
      </c>
      <c r="H6" s="370" t="s">
        <v>87</v>
      </c>
      <c r="I6" s="370" t="s">
        <v>43</v>
      </c>
      <c r="J6" s="370" t="str">
        <f t="shared" si="0"/>
        <v>W075</v>
      </c>
      <c r="K6" s="370" t="str">
        <f t="shared" si="1"/>
        <v>Winner Match 75</v>
      </c>
      <c r="L6" s="594">
        <f>VLOOKUP($G6,Venues!$CE$93:$CH$124,2)</f>
        <v>46203.125</v>
      </c>
      <c r="M6" s="595">
        <f>VLOOKUP($G6,Venues!$CE$93:$CH$124,3)</f>
        <v>46203.125</v>
      </c>
      <c r="N6" s="370" t="str">
        <f>VLOOKUP($G6,Venues!$CE$93:$CH$124,4)</f>
        <v>Monterrey</v>
      </c>
      <c r="O6" s="370" t="str">
        <f ca="1">VLOOKUP(H6,'Group Results'!$A$1:$E$48,5)</f>
        <v>Team F1</v>
      </c>
      <c r="P6" s="370" t="str">
        <f ca="1">VLOOKUP(I6,'Group Results'!$A$1:$E$48,5)</f>
        <v>Team C2</v>
      </c>
      <c r="Q6" s="498"/>
      <c r="R6" s="499"/>
      <c r="S6" s="499"/>
      <c r="T6" s="499"/>
      <c r="U6" s="13" t="str">
        <f t="shared" si="2"/>
        <v>N</v>
      </c>
      <c r="V6" s="13" t="str">
        <f t="shared" si="3"/>
        <v>N</v>
      </c>
      <c r="W6" s="13" t="str">
        <f t="shared" si="4"/>
        <v/>
      </c>
      <c r="X6" s="13" t="str">
        <f t="shared" si="5"/>
        <v>N</v>
      </c>
      <c r="Y6" s="13" t="str">
        <f t="shared" si="6"/>
        <v>N</v>
      </c>
      <c r="Z6" s="13" t="str">
        <f t="shared" si="7"/>
        <v/>
      </c>
      <c r="AA6" s="44" t="str">
        <f t="shared" si="8"/>
        <v>Winner Match 75</v>
      </c>
      <c r="AC6" t="str">
        <f ca="1">VLOOKUP(O6,'FIFA Countries'!$A$2:$C$347,3)</f>
        <v>F1</v>
      </c>
      <c r="AD6" t="str">
        <f ca="1">VLOOKUP(P6,'FIFA Countries'!$A$2:$C$347,3)</f>
        <v>C2</v>
      </c>
      <c r="AE6" t="str">
        <f>VLOOKUP(AA6,'FIFA Countries'!$A$2:$C$347,3)</f>
        <v>W75</v>
      </c>
      <c r="AF6">
        <f ca="1">INDEX('FIFA Countries'!$D$2:$D$347,MATCH('6. KORUNDE'!$AI$6,'FIFA Countries'!$A$2:$A$347,0))</f>
        <v>0</v>
      </c>
      <c r="AG6">
        <f ca="1">INDEX('FIFA Countries'!$D$2:$D$347,MATCH('6. KORUNDE'!$AJ$6,'FIFA Countries'!$A$2:$A$347,0))</f>
        <v>0</v>
      </c>
      <c r="AI6" t="str">
        <f t="shared" ca="1" si="9"/>
        <v>Team F1</v>
      </c>
      <c r="AJ6" t="str">
        <f t="shared" ca="1" si="10"/>
        <v>Team C2</v>
      </c>
    </row>
    <row r="7" spans="1:38" x14ac:dyDescent="0.2">
      <c r="B7" s="113" t="s">
        <v>26</v>
      </c>
      <c r="D7" s="100"/>
      <c r="E7" s="403">
        <v>32</v>
      </c>
      <c r="F7" s="391" t="s">
        <v>1841</v>
      </c>
      <c r="G7" s="391">
        <f t="shared" si="11"/>
        <v>76</v>
      </c>
      <c r="H7" s="391" t="s">
        <v>39</v>
      </c>
      <c r="I7" s="391" t="s">
        <v>91</v>
      </c>
      <c r="J7" s="391" t="str">
        <f t="shared" si="0"/>
        <v>W076</v>
      </c>
      <c r="K7" s="391" t="str">
        <f t="shared" si="1"/>
        <v>Winner Match 76</v>
      </c>
      <c r="L7" s="596">
        <f>VLOOKUP($G7,Venues!$CE$93:$CH$124,2)</f>
        <v>46202.791666666664</v>
      </c>
      <c r="M7" s="597">
        <f>VLOOKUP($G7,Venues!$CE$93:$CH$124,3)</f>
        <v>46202.791666666664</v>
      </c>
      <c r="N7" s="391" t="str">
        <f>VLOOKUP($G7,Venues!$CE$93:$CH$124,4)</f>
        <v>Houston</v>
      </c>
      <c r="O7" s="391" t="str">
        <f ca="1">VLOOKUP(H7,'Group Results'!$A$1:$E$48,5)</f>
        <v>Team C1</v>
      </c>
      <c r="P7" s="391" t="str">
        <f ca="1">VLOOKUP(I7,'Group Results'!$A$1:$E$48,5)</f>
        <v>Team F2</v>
      </c>
      <c r="Q7" s="441"/>
      <c r="R7" s="495"/>
      <c r="S7" s="495"/>
      <c r="T7" s="495"/>
      <c r="U7" s="13" t="str">
        <f t="shared" si="2"/>
        <v>N</v>
      </c>
      <c r="V7" s="13" t="str">
        <f t="shared" si="3"/>
        <v>N</v>
      </c>
      <c r="W7" s="13" t="str">
        <f t="shared" si="4"/>
        <v/>
      </c>
      <c r="X7" s="13" t="str">
        <f t="shared" si="5"/>
        <v>N</v>
      </c>
      <c r="Y7" s="13" t="str">
        <f t="shared" si="6"/>
        <v>N</v>
      </c>
      <c r="Z7" s="13" t="str">
        <f t="shared" si="7"/>
        <v/>
      </c>
      <c r="AA7" s="44" t="str">
        <f t="shared" si="8"/>
        <v>Winner Match 76</v>
      </c>
      <c r="AC7" t="str">
        <f ca="1">VLOOKUP(O7,'FIFA Countries'!$A$2:$C$347,3)</f>
        <v>C1</v>
      </c>
      <c r="AD7" t="str">
        <f ca="1">VLOOKUP(P7,'FIFA Countries'!$A$2:$C$347,3)</f>
        <v>F2</v>
      </c>
      <c r="AE7" t="str">
        <f>VLOOKUP(AA7,'FIFA Countries'!$A$2:$C$347,3)</f>
        <v>W76</v>
      </c>
      <c r="AF7">
        <f ca="1">INDEX('FIFA Countries'!$D$2:$D$347,MATCH('6. KORUNDE'!$AI$7,'FIFA Countries'!$A$2:$A$347,0))</f>
        <v>0</v>
      </c>
      <c r="AG7">
        <f ca="1">INDEX('FIFA Countries'!$D$2:$D$347,MATCH('6. KORUNDE'!$AJ$7,'FIFA Countries'!$A$2:$A$347,0))</f>
        <v>0</v>
      </c>
      <c r="AI7" t="str">
        <f t="shared" ca="1" si="9"/>
        <v>Team C1</v>
      </c>
      <c r="AJ7" t="str">
        <f t="shared" ca="1" si="10"/>
        <v>Team F2</v>
      </c>
    </row>
    <row r="8" spans="1:38" x14ac:dyDescent="0.2">
      <c r="B8" s="99"/>
      <c r="D8" s="100"/>
      <c r="E8" s="403">
        <v>32</v>
      </c>
      <c r="F8" s="370" t="s">
        <v>1842</v>
      </c>
      <c r="G8" s="370">
        <f t="shared" si="11"/>
        <v>77</v>
      </c>
      <c r="H8" s="370" t="s">
        <v>130</v>
      </c>
      <c r="I8" s="370" t="s">
        <v>1843</v>
      </c>
      <c r="J8" s="370" t="str">
        <f t="shared" si="0"/>
        <v>W077</v>
      </c>
      <c r="K8" s="370" t="str">
        <f t="shared" si="1"/>
        <v>Winner Match 77</v>
      </c>
      <c r="L8" s="594">
        <f>VLOOKUP($G8,Venues!$CE$93:$CH$124,2)</f>
        <v>46203.958333333336</v>
      </c>
      <c r="M8" s="595">
        <f>VLOOKUP($G8,Venues!$CE$93:$CH$124,3)</f>
        <v>46203.958333333336</v>
      </c>
      <c r="N8" s="370" t="str">
        <f>VLOOKUP($G8,Venues!$CE$93:$CH$124,4)</f>
        <v>New York New Jersey</v>
      </c>
      <c r="O8" s="370" t="str">
        <f ca="1">VLOOKUP(H8,'Group Results'!$A$1:$E$48,5)</f>
        <v>Team I1</v>
      </c>
      <c r="P8" s="370" t="str">
        <f>'3rd Place combos'!BB5</f>
        <v>CDFGH</v>
      </c>
      <c r="Q8" s="498"/>
      <c r="R8" s="499"/>
      <c r="S8" s="499"/>
      <c r="T8" s="499"/>
      <c r="U8" s="13" t="str">
        <f t="shared" si="2"/>
        <v>N</v>
      </c>
      <c r="V8" s="13" t="str">
        <f t="shared" si="3"/>
        <v>N</v>
      </c>
      <c r="W8" s="13" t="str">
        <f t="shared" si="4"/>
        <v/>
      </c>
      <c r="X8" s="13" t="str">
        <f t="shared" si="5"/>
        <v>N</v>
      </c>
      <c r="Y8" s="13" t="str">
        <f t="shared" si="6"/>
        <v>N</v>
      </c>
      <c r="Z8" s="13" t="str">
        <f t="shared" si="7"/>
        <v/>
      </c>
      <c r="AA8" s="44" t="str">
        <f t="shared" si="8"/>
        <v>Winner Match 77</v>
      </c>
      <c r="AC8" t="str">
        <f ca="1">VLOOKUP(O8,'FIFA Countries'!$A$2:$C$347,3)</f>
        <v>I1</v>
      </c>
      <c r="AD8" t="str">
        <f>VLOOKUP(P8,'FIFA Countries'!$A$2:$C$347,3)</f>
        <v>CDFGH</v>
      </c>
      <c r="AE8" t="str">
        <f>VLOOKUP(AA8,'FIFA Countries'!$A$2:$C$347,3)</f>
        <v>W77</v>
      </c>
      <c r="AF8">
        <f ca="1">INDEX('FIFA Countries'!$D$2:$D$347,MATCH('6. KORUNDE'!$AI$8,'FIFA Countries'!$A$2:$A$347,0))</f>
        <v>0</v>
      </c>
      <c r="AG8">
        <f>INDEX('FIFA Countries'!$D$2:$D$347,MATCH('6. KORUNDE'!$AJ$8,'FIFA Countries'!$A$2:$A$347,0))</f>
        <v>0</v>
      </c>
      <c r="AI8" t="str">
        <f t="shared" ca="1" si="9"/>
        <v>Team I1</v>
      </c>
      <c r="AJ8" t="str">
        <f t="shared" si="10"/>
        <v>CDFGH</v>
      </c>
    </row>
    <row r="9" spans="1:38" x14ac:dyDescent="0.2">
      <c r="B9" s="113" t="s">
        <v>35</v>
      </c>
      <c r="D9" s="100"/>
      <c r="E9" s="403">
        <v>32</v>
      </c>
      <c r="F9" s="391" t="s">
        <v>1844</v>
      </c>
      <c r="G9" s="391">
        <f t="shared" si="11"/>
        <v>78</v>
      </c>
      <c r="H9" s="391" t="s">
        <v>76</v>
      </c>
      <c r="I9" s="391" t="s">
        <v>134</v>
      </c>
      <c r="J9" s="391" t="str">
        <f t="shared" si="0"/>
        <v>W078</v>
      </c>
      <c r="K9" s="391" t="str">
        <f t="shared" si="1"/>
        <v>Winner Match 78</v>
      </c>
      <c r="L9" s="596">
        <f>VLOOKUP($G9,Venues!$CE$93:$CH$124,2)</f>
        <v>46203.791666666664</v>
      </c>
      <c r="M9" s="597">
        <f>VLOOKUP($G9,Venues!$CE$93:$CH$124,3)</f>
        <v>46203.791666666664</v>
      </c>
      <c r="N9" s="391" t="str">
        <f>VLOOKUP($G9,Venues!$CE$93:$CH$124,4)</f>
        <v>Dallas</v>
      </c>
      <c r="O9" s="391" t="str">
        <f ca="1">VLOOKUP(H9,'Group Results'!$A$1:$E$48,5)</f>
        <v>Team E2</v>
      </c>
      <c r="P9" s="391" t="str">
        <f ca="1">VLOOKUP(I9,'Group Results'!$A$1:$E$48,5)</f>
        <v>Team I2</v>
      </c>
      <c r="Q9" s="441"/>
      <c r="R9" s="495"/>
      <c r="S9" s="495"/>
      <c r="T9" s="495"/>
      <c r="U9" s="13" t="str">
        <f t="shared" si="2"/>
        <v>N</v>
      </c>
      <c r="V9" s="13" t="str">
        <f t="shared" si="3"/>
        <v>N</v>
      </c>
      <c r="W9" s="13" t="str">
        <f t="shared" si="4"/>
        <v/>
      </c>
      <c r="X9" s="13" t="str">
        <f t="shared" si="5"/>
        <v>N</v>
      </c>
      <c r="Y9" s="13" t="str">
        <f t="shared" si="6"/>
        <v>N</v>
      </c>
      <c r="Z9" s="13" t="str">
        <f t="shared" si="7"/>
        <v/>
      </c>
      <c r="AA9" s="44" t="str">
        <f t="shared" si="8"/>
        <v>Winner Match 78</v>
      </c>
      <c r="AC9" t="str">
        <f ca="1">VLOOKUP(O9,'FIFA Countries'!$A$2:$C$347,3)</f>
        <v>E2</v>
      </c>
      <c r="AD9" t="str">
        <f ca="1">VLOOKUP(P9,'FIFA Countries'!$A$2:$C$347,3)</f>
        <v>I2</v>
      </c>
      <c r="AE9" t="str">
        <f>VLOOKUP(AA9,'FIFA Countries'!$A$2:$C$347,3)</f>
        <v>W78</v>
      </c>
      <c r="AF9">
        <f ca="1">INDEX('FIFA Countries'!$D$2:$D$347,MATCH('6. KORUNDE'!$AI$9,'FIFA Countries'!$A$2:$A$347,0))</f>
        <v>0</v>
      </c>
      <c r="AG9">
        <f ca="1">INDEX('FIFA Countries'!$D$2:$D$347,MATCH('6. KORUNDE'!$AJ$9,'FIFA Countries'!$A$2:$A$347,0))</f>
        <v>0</v>
      </c>
      <c r="AI9" t="str">
        <f t="shared" ca="1" si="9"/>
        <v>Team E2</v>
      </c>
      <c r="AJ9" t="str">
        <f t="shared" ca="1" si="10"/>
        <v>Team I2</v>
      </c>
    </row>
    <row r="10" spans="1:38" x14ac:dyDescent="0.2">
      <c r="B10" s="99"/>
      <c r="D10" s="100"/>
      <c r="E10" s="403">
        <v>32</v>
      </c>
      <c r="F10" s="370" t="s">
        <v>1845</v>
      </c>
      <c r="G10" s="370">
        <f t="shared" si="11"/>
        <v>79</v>
      </c>
      <c r="H10" s="370" t="s">
        <v>7</v>
      </c>
      <c r="I10" s="370" t="s">
        <v>1846</v>
      </c>
      <c r="J10" s="370" t="str">
        <f t="shared" si="0"/>
        <v>W079</v>
      </c>
      <c r="K10" s="370" t="str">
        <f t="shared" si="1"/>
        <v>Winner Match 79</v>
      </c>
      <c r="L10" s="594">
        <f>VLOOKUP($G10,Venues!$CE$93:$CH$124,2)</f>
        <v>46204.125</v>
      </c>
      <c r="M10" s="595">
        <f>VLOOKUP($G10,Venues!$CE$93:$CH$124,3)</f>
        <v>46204.125</v>
      </c>
      <c r="N10" s="370" t="str">
        <f>VLOOKUP($G10,Venues!$CE$93:$CH$124,4)</f>
        <v>Mexico City</v>
      </c>
      <c r="O10" s="370" t="str">
        <f ca="1">VLOOKUP(H10,'Group Results'!$A$1:$E$48,5)</f>
        <v>Team A1</v>
      </c>
      <c r="P10" s="370" t="str">
        <f>'3rd Place combos'!AW5</f>
        <v>CEFHI</v>
      </c>
      <c r="Q10" s="498"/>
      <c r="R10" s="499"/>
      <c r="S10" s="499"/>
      <c r="T10" s="499"/>
      <c r="U10" s="13" t="str">
        <f t="shared" si="2"/>
        <v>N</v>
      </c>
      <c r="V10" s="13" t="str">
        <f t="shared" si="3"/>
        <v>N</v>
      </c>
      <c r="W10" s="13" t="str">
        <f t="shared" si="4"/>
        <v/>
      </c>
      <c r="X10" s="13" t="str">
        <f t="shared" si="5"/>
        <v>N</v>
      </c>
      <c r="Y10" s="13" t="str">
        <f t="shared" si="6"/>
        <v>N</v>
      </c>
      <c r="Z10" s="13" t="str">
        <f t="shared" si="7"/>
        <v/>
      </c>
      <c r="AA10" s="44" t="str">
        <f t="shared" si="8"/>
        <v>Winner Match 79</v>
      </c>
      <c r="AC10" t="str">
        <f ca="1">VLOOKUP(O10,'FIFA Countries'!$A$2:$C$347,3)</f>
        <v>A1</v>
      </c>
      <c r="AD10" t="str">
        <f>VLOOKUP(P10,'FIFA Countries'!$A$2:$C$347,3)</f>
        <v>CEFHI</v>
      </c>
      <c r="AE10" t="str">
        <f>VLOOKUP(AA10,'FIFA Countries'!$A$2:$C$347,3)</f>
        <v>W79</v>
      </c>
      <c r="AF10">
        <f ca="1">INDEX('FIFA Countries'!$D$2:$D$347,MATCH('6. KORUNDE'!$AI$10,'FIFA Countries'!$A$2:$A$347,0))</f>
        <v>0</v>
      </c>
      <c r="AG10">
        <f>INDEX('FIFA Countries'!$D$2:$D$347,MATCH('6. KORUNDE'!$AJ$10,'FIFA Countries'!$A$2:$A$347,0))</f>
        <v>0</v>
      </c>
      <c r="AI10" t="str">
        <f t="shared" ca="1" si="9"/>
        <v>Team A1</v>
      </c>
      <c r="AJ10" t="str">
        <f t="shared" si="10"/>
        <v>CEFHI</v>
      </c>
    </row>
    <row r="11" spans="1:38" x14ac:dyDescent="0.2">
      <c r="B11" s="113" t="s">
        <v>42</v>
      </c>
      <c r="D11" s="100"/>
      <c r="E11" s="403">
        <v>32</v>
      </c>
      <c r="F11" s="391" t="s">
        <v>1847</v>
      </c>
      <c r="G11" s="391">
        <f t="shared" si="11"/>
        <v>80</v>
      </c>
      <c r="H11" s="391" t="s">
        <v>171</v>
      </c>
      <c r="I11" s="391" t="s">
        <v>1848</v>
      </c>
      <c r="J11" s="391" t="str">
        <f t="shared" si="0"/>
        <v>W080</v>
      </c>
      <c r="K11" s="391" t="str">
        <f t="shared" si="1"/>
        <v>Winner Match 80</v>
      </c>
      <c r="L11" s="596">
        <f>VLOOKUP($G11,Venues!$CE$93:$CH$124,2)</f>
        <v>46204.75</v>
      </c>
      <c r="M11" s="597">
        <f>VLOOKUP($G11,Venues!$CE$93:$CH$124,3)</f>
        <v>46204.75</v>
      </c>
      <c r="N11" s="391" t="str">
        <f>VLOOKUP($G11,Venues!$CE$93:$CH$124,4)</f>
        <v>Atlanta</v>
      </c>
      <c r="O11" s="391" t="str">
        <f ca="1">VLOOKUP(H11,'Group Results'!$A$1:$E$48,5)</f>
        <v>Team L1</v>
      </c>
      <c r="P11" s="391" t="str">
        <f>'3rd Place combos'!BD5</f>
        <v>EHIJK</v>
      </c>
      <c r="Q11" s="441"/>
      <c r="R11" s="495"/>
      <c r="S11" s="495"/>
      <c r="T11" s="495"/>
      <c r="U11" s="13" t="str">
        <f t="shared" si="2"/>
        <v>N</v>
      </c>
      <c r="V11" s="13" t="str">
        <f t="shared" si="3"/>
        <v>N</v>
      </c>
      <c r="W11" s="13" t="str">
        <f t="shared" si="4"/>
        <v/>
      </c>
      <c r="X11" s="13" t="str">
        <f t="shared" si="5"/>
        <v>N</v>
      </c>
      <c r="Y11" s="13" t="str">
        <f t="shared" si="6"/>
        <v>N</v>
      </c>
      <c r="Z11" s="13" t="str">
        <f t="shared" si="7"/>
        <v/>
      </c>
      <c r="AA11" s="44" t="str">
        <f t="shared" si="8"/>
        <v>Winner Match 80</v>
      </c>
      <c r="AC11" t="str">
        <f ca="1">VLOOKUP(O11,'FIFA Countries'!$A$2:$C$347,3)</f>
        <v>L1</v>
      </c>
      <c r="AD11" t="str">
        <f>VLOOKUP(P11,'FIFA Countries'!$A$2:$C$347,3)</f>
        <v>EHIJK</v>
      </c>
      <c r="AE11" t="str">
        <f>VLOOKUP(AA11,'FIFA Countries'!$A$2:$C$347,3)</f>
        <v>W80</v>
      </c>
      <c r="AF11">
        <f ca="1">INDEX('FIFA Countries'!$D$2:$D$347,MATCH('6. KORUNDE'!$AI$11,'FIFA Countries'!$A$2:$A$347,0))</f>
        <v>0</v>
      </c>
      <c r="AG11">
        <f>INDEX('FIFA Countries'!$D$2:$D$347,MATCH('6. KORUNDE'!$AJ$11,'FIFA Countries'!$A$2:$A$347,0))</f>
        <v>0</v>
      </c>
      <c r="AI11" t="str">
        <f t="shared" ca="1" si="9"/>
        <v>Team L1</v>
      </c>
      <c r="AJ11" t="str">
        <f t="shared" si="10"/>
        <v>EHIJK</v>
      </c>
    </row>
    <row r="12" spans="1:38" x14ac:dyDescent="0.2">
      <c r="B12" s="99"/>
      <c r="D12" s="100"/>
      <c r="E12" s="403">
        <v>32</v>
      </c>
      <c r="F12" s="370" t="s">
        <v>1849</v>
      </c>
      <c r="G12" s="370">
        <f t="shared" si="11"/>
        <v>81</v>
      </c>
      <c r="H12" s="370" t="s">
        <v>56</v>
      </c>
      <c r="I12" s="370" t="s">
        <v>1850</v>
      </c>
      <c r="J12" s="370" t="str">
        <f t="shared" si="0"/>
        <v>W081</v>
      </c>
      <c r="K12" s="370" t="str">
        <f t="shared" si="1"/>
        <v>Winner Match 81</v>
      </c>
      <c r="L12" s="594">
        <f>VLOOKUP($G12,Venues!$CE$93:$CH$124,2)</f>
        <v>46205.083333333336</v>
      </c>
      <c r="M12" s="595">
        <f>VLOOKUP($G12,Venues!$CE$93:$CH$124,3)</f>
        <v>46205.083333333336</v>
      </c>
      <c r="N12" s="370" t="str">
        <f>VLOOKUP($G12,Venues!$CE$93:$CH$124,4)</f>
        <v>San Francisco Bay Area</v>
      </c>
      <c r="O12" s="370" t="str">
        <f ca="1">VLOOKUP(H12,'Group Results'!$A$1:$E$48,5)</f>
        <v>Team D1</v>
      </c>
      <c r="P12" s="370" t="str">
        <f>'3rd Place combos'!AY5</f>
        <v>BEFIJ</v>
      </c>
      <c r="Q12" s="498"/>
      <c r="R12" s="499"/>
      <c r="S12" s="499"/>
      <c r="T12" s="499"/>
      <c r="U12" s="13" t="str">
        <f t="shared" si="2"/>
        <v>N</v>
      </c>
      <c r="V12" s="13" t="str">
        <f t="shared" si="3"/>
        <v>N</v>
      </c>
      <c r="W12" s="13" t="str">
        <f t="shared" si="4"/>
        <v/>
      </c>
      <c r="X12" s="13" t="str">
        <f t="shared" si="5"/>
        <v>N</v>
      </c>
      <c r="Y12" s="13" t="str">
        <f t="shared" si="6"/>
        <v>N</v>
      </c>
      <c r="Z12" s="13" t="str">
        <f t="shared" si="7"/>
        <v/>
      </c>
      <c r="AA12" s="44" t="str">
        <f t="shared" si="8"/>
        <v>Winner Match 81</v>
      </c>
      <c r="AC12" t="str">
        <f ca="1">VLOOKUP(O12,'FIFA Countries'!$A$2:$C$347,3)</f>
        <v>D1</v>
      </c>
      <c r="AD12" t="str">
        <f>VLOOKUP(P12,'FIFA Countries'!$A$2:$C$347,3)</f>
        <v>BEFIJ</v>
      </c>
      <c r="AE12" t="str">
        <f>VLOOKUP(AA12,'FIFA Countries'!$A$2:$C$347,3)</f>
        <v>W81</v>
      </c>
      <c r="AF12">
        <f ca="1">INDEX('FIFA Countries'!$D$2:$D$347,MATCH('6. KORUNDE'!$AI$12,'FIFA Countries'!$A$2:$A$347,0))</f>
        <v>0</v>
      </c>
      <c r="AG12">
        <f>INDEX('FIFA Countries'!$D$2:$D$347,MATCH('6. KORUNDE'!$AJ$12,'FIFA Countries'!$A$2:$A$347,0))</f>
        <v>0</v>
      </c>
      <c r="AI12" t="str">
        <f t="shared" ca="1" si="9"/>
        <v>Team D1</v>
      </c>
      <c r="AJ12" t="str">
        <f t="shared" si="10"/>
        <v>BEFIJ</v>
      </c>
    </row>
    <row r="13" spans="1:38" x14ac:dyDescent="0.2">
      <c r="B13" s="113" t="s">
        <v>51</v>
      </c>
      <c r="D13" s="100"/>
      <c r="E13" s="403">
        <v>32</v>
      </c>
      <c r="F13" s="391" t="s">
        <v>1851</v>
      </c>
      <c r="G13" s="391">
        <f t="shared" si="11"/>
        <v>82</v>
      </c>
      <c r="H13" s="391" t="s">
        <v>102</v>
      </c>
      <c r="I13" s="391" t="s">
        <v>1852</v>
      </c>
      <c r="J13" s="391" t="str">
        <f t="shared" si="0"/>
        <v>W082</v>
      </c>
      <c r="K13" s="391" t="str">
        <f t="shared" si="1"/>
        <v>Winner Match 82</v>
      </c>
      <c r="L13" s="596">
        <f>VLOOKUP($G13,Venues!$CE$93:$CH$124,2)</f>
        <v>46204.916666666664</v>
      </c>
      <c r="M13" s="597">
        <f>VLOOKUP($G13,Venues!$CE$93:$CH$124,3)</f>
        <v>46204.916666666664</v>
      </c>
      <c r="N13" s="391" t="str">
        <f>VLOOKUP($G13,Venues!$CE$93:$CH$124,4)</f>
        <v>Seattle</v>
      </c>
      <c r="O13" s="391" t="str">
        <f ca="1">VLOOKUP(H13,'Group Results'!$A$1:$E$48,5)</f>
        <v>Team G1</v>
      </c>
      <c r="P13" s="391" t="str">
        <f>'3rd Place combos'!BA5</f>
        <v>AEHIJ</v>
      </c>
      <c r="Q13" s="441"/>
      <c r="R13" s="495"/>
      <c r="S13" s="495"/>
      <c r="T13" s="495"/>
      <c r="U13" s="13" t="str">
        <f t="shared" si="2"/>
        <v>N</v>
      </c>
      <c r="V13" s="13" t="str">
        <f t="shared" si="3"/>
        <v>N</v>
      </c>
      <c r="W13" s="13" t="str">
        <f t="shared" si="4"/>
        <v/>
      </c>
      <c r="X13" s="13" t="str">
        <f t="shared" si="5"/>
        <v>N</v>
      </c>
      <c r="Y13" s="13" t="str">
        <f t="shared" si="6"/>
        <v>N</v>
      </c>
      <c r="Z13" s="13" t="str">
        <f t="shared" si="7"/>
        <v/>
      </c>
      <c r="AA13" s="44" t="str">
        <f t="shared" si="8"/>
        <v>Winner Match 82</v>
      </c>
      <c r="AC13" t="str">
        <f ca="1">VLOOKUP(O13,'FIFA Countries'!$A$2:$C$347,3)</f>
        <v>G1</v>
      </c>
      <c r="AD13" t="str">
        <f>VLOOKUP(P13,'FIFA Countries'!$A$2:$C$347,3)</f>
        <v>AEHIJ</v>
      </c>
      <c r="AE13" t="str">
        <f>VLOOKUP(AA13,'FIFA Countries'!$A$2:$C$347,3)</f>
        <v>W82</v>
      </c>
      <c r="AF13">
        <f ca="1">INDEX('FIFA Countries'!$D$2:$D$347,MATCH('6. KORUNDE'!$AI$13,'FIFA Countries'!$A$2:$A$347,0))</f>
        <v>0</v>
      </c>
      <c r="AG13">
        <f>INDEX('FIFA Countries'!$D$2:$D$347,MATCH('6. KORUNDE'!$AJ$13,'FIFA Countries'!$A$2:$A$347,0))</f>
        <v>0</v>
      </c>
      <c r="AI13" t="str">
        <f t="shared" ca="1" si="9"/>
        <v>Team G1</v>
      </c>
      <c r="AJ13" t="str">
        <f t="shared" si="10"/>
        <v>AEHIJ</v>
      </c>
    </row>
    <row r="14" spans="1:38" x14ac:dyDescent="0.2">
      <c r="B14" s="99"/>
      <c r="D14" s="100"/>
      <c r="E14" s="403">
        <v>32</v>
      </c>
      <c r="F14" s="370" t="s">
        <v>1853</v>
      </c>
      <c r="G14" s="370">
        <f t="shared" si="11"/>
        <v>83</v>
      </c>
      <c r="H14" s="370" t="s">
        <v>161</v>
      </c>
      <c r="I14" s="370" t="s">
        <v>175</v>
      </c>
      <c r="J14" s="370" t="str">
        <f t="shared" si="0"/>
        <v>W083</v>
      </c>
      <c r="K14" s="370" t="str">
        <f t="shared" si="1"/>
        <v>Winner Match 83</v>
      </c>
      <c r="L14" s="594">
        <f>VLOOKUP($G14,Venues!$CE$93:$CH$124,2)</f>
        <v>46206.041666666664</v>
      </c>
      <c r="M14" s="595">
        <f>VLOOKUP($G14,Venues!$CE$93:$CH$124,3)</f>
        <v>46206.041666666664</v>
      </c>
      <c r="N14" s="370" t="str">
        <f>VLOOKUP($G14,Venues!$CE$93:$CH$124,4)</f>
        <v>Toronto</v>
      </c>
      <c r="O14" s="370" t="str">
        <f ca="1">VLOOKUP(H14,'Group Results'!$A$1:$E$48,5)</f>
        <v>Team K2</v>
      </c>
      <c r="P14" s="370" t="str">
        <f ca="1">VLOOKUP(I14,'Group Results'!$A$1:$E$48,5)</f>
        <v>Team L2</v>
      </c>
      <c r="Q14" s="498"/>
      <c r="R14" s="499"/>
      <c r="S14" s="499"/>
      <c r="T14" s="499"/>
      <c r="U14" s="13" t="str">
        <f t="shared" si="2"/>
        <v>N</v>
      </c>
      <c r="V14" s="13" t="str">
        <f t="shared" si="3"/>
        <v>N</v>
      </c>
      <c r="W14" s="13" t="str">
        <f t="shared" si="4"/>
        <v/>
      </c>
      <c r="X14" s="13" t="str">
        <f t="shared" si="5"/>
        <v>N</v>
      </c>
      <c r="Y14" s="13" t="str">
        <f t="shared" si="6"/>
        <v>N</v>
      </c>
      <c r="Z14" s="13" t="str">
        <f t="shared" si="7"/>
        <v/>
      </c>
      <c r="AA14" s="44" t="str">
        <f t="shared" si="8"/>
        <v>Winner Match 83</v>
      </c>
      <c r="AC14" t="str">
        <f ca="1">VLOOKUP(O14,'FIFA Countries'!$A$2:$C$347,3)</f>
        <v>K2</v>
      </c>
      <c r="AD14" t="str">
        <f ca="1">VLOOKUP(P14,'FIFA Countries'!$A$2:$C$347,3)</f>
        <v>L2</v>
      </c>
      <c r="AE14" t="str">
        <f>VLOOKUP(AA14,'FIFA Countries'!$A$2:$C$347,3)</f>
        <v>W83</v>
      </c>
      <c r="AF14">
        <f ca="1">INDEX('FIFA Countries'!$D$2:$D$347,MATCH('6. KORUNDE'!$AI$14,'FIFA Countries'!$A$2:$A$347,0))</f>
        <v>0</v>
      </c>
      <c r="AG14">
        <f ca="1">INDEX('FIFA Countries'!$D$2:$D$347,MATCH('6. KORUNDE'!$AJ$14,'FIFA Countries'!$A$2:$A$347,0))</f>
        <v>0</v>
      </c>
      <c r="AI14" t="str">
        <f t="shared" ca="1" si="9"/>
        <v>Team K2</v>
      </c>
      <c r="AJ14" t="str">
        <f t="shared" ca="1" si="10"/>
        <v>Team L2</v>
      </c>
    </row>
    <row r="15" spans="1:38" x14ac:dyDescent="0.2">
      <c r="B15" s="113" t="s">
        <v>59</v>
      </c>
      <c r="D15" s="100"/>
      <c r="E15" s="403">
        <v>32</v>
      </c>
      <c r="F15" s="391" t="s">
        <v>1854</v>
      </c>
      <c r="G15" s="391">
        <f t="shared" si="11"/>
        <v>84</v>
      </c>
      <c r="H15" s="391" t="s">
        <v>116</v>
      </c>
      <c r="I15" s="391" t="s">
        <v>148</v>
      </c>
      <c r="J15" s="391" t="str">
        <f t="shared" si="0"/>
        <v>W084</v>
      </c>
      <c r="K15" s="391" t="str">
        <f t="shared" si="1"/>
        <v>Winner Match 84</v>
      </c>
      <c r="L15" s="596">
        <f>VLOOKUP($G15,Venues!$CE$93:$CH$124,2)</f>
        <v>46205.875</v>
      </c>
      <c r="M15" s="597">
        <f>VLOOKUP($G15,Venues!$CE$93:$CH$124,3)</f>
        <v>46205.875</v>
      </c>
      <c r="N15" s="391" t="str">
        <f>VLOOKUP($G15,Venues!$CE$93:$CH$124,4)</f>
        <v>Los Angeles</v>
      </c>
      <c r="O15" s="391" t="str">
        <f ca="1">VLOOKUP(H15,'Group Results'!$A$1:$E$48,5)</f>
        <v>Team H1</v>
      </c>
      <c r="P15" s="391" t="str">
        <f ca="1">VLOOKUP(I15,'Group Results'!$A$1:$E$48,5)</f>
        <v>Team J2</v>
      </c>
      <c r="Q15" s="441"/>
      <c r="R15" s="495"/>
      <c r="S15" s="495"/>
      <c r="T15" s="495"/>
      <c r="U15" s="13" t="str">
        <f t="shared" si="2"/>
        <v>N</v>
      </c>
      <c r="V15" s="13" t="str">
        <f t="shared" si="3"/>
        <v>N</v>
      </c>
      <c r="W15" s="13" t="str">
        <f t="shared" si="4"/>
        <v/>
      </c>
      <c r="X15" s="13" t="str">
        <f t="shared" si="5"/>
        <v>N</v>
      </c>
      <c r="Y15" s="13" t="str">
        <f t="shared" si="6"/>
        <v>N</v>
      </c>
      <c r="Z15" s="13" t="str">
        <f t="shared" si="7"/>
        <v/>
      </c>
      <c r="AA15" s="44" t="str">
        <f t="shared" si="8"/>
        <v>Winner Match 84</v>
      </c>
      <c r="AC15" t="str">
        <f ca="1">VLOOKUP(O15,'FIFA Countries'!$A$2:$C$347,3)</f>
        <v>H1</v>
      </c>
      <c r="AD15" t="str">
        <f ca="1">VLOOKUP(P15,'FIFA Countries'!$A$2:$C$347,3)</f>
        <v>J2</v>
      </c>
      <c r="AE15" t="str">
        <f>VLOOKUP(AA15,'FIFA Countries'!$A$2:$C$347,3)</f>
        <v>W84</v>
      </c>
      <c r="AF15">
        <f ca="1">INDEX('FIFA Countries'!$D$2:$D$347,MATCH('6. KORUNDE'!$AI$15,'FIFA Countries'!$A$2:$A$347,0))</f>
        <v>0</v>
      </c>
      <c r="AG15">
        <f ca="1">INDEX('FIFA Countries'!$D$2:$D$347,MATCH('6. KORUNDE'!$AJ$15,'FIFA Countries'!$A$2:$A$347,0))</f>
        <v>0</v>
      </c>
      <c r="AI15" t="str">
        <f t="shared" ca="1" si="9"/>
        <v>Team H1</v>
      </c>
      <c r="AJ15" t="str">
        <f t="shared" ca="1" si="10"/>
        <v>Team J2</v>
      </c>
    </row>
    <row r="16" spans="1:38" x14ac:dyDescent="0.2">
      <c r="B16" s="99"/>
      <c r="D16" s="100"/>
      <c r="E16" s="403">
        <v>32</v>
      </c>
      <c r="F16" s="370" t="s">
        <v>1855</v>
      </c>
      <c r="G16" s="370">
        <f t="shared" si="11"/>
        <v>85</v>
      </c>
      <c r="H16" s="370" t="s">
        <v>22</v>
      </c>
      <c r="I16" s="370" t="s">
        <v>1856</v>
      </c>
      <c r="J16" s="370" t="str">
        <f t="shared" si="0"/>
        <v>W085</v>
      </c>
      <c r="K16" s="370" t="str">
        <f t="shared" si="1"/>
        <v>Winner Match 85</v>
      </c>
      <c r="L16" s="594">
        <f>VLOOKUP($G16,Venues!$CE$93:$CH$124,2)</f>
        <v>46206.208333333336</v>
      </c>
      <c r="M16" s="595">
        <f>VLOOKUP($G16,Venues!$CE$93:$CH$124,3)</f>
        <v>46206.208333333336</v>
      </c>
      <c r="N16" s="370" t="str">
        <f>VLOOKUP($G16,Venues!$CE$93:$CH$124,4)</f>
        <v>Vancouver</v>
      </c>
      <c r="O16" s="370" t="str">
        <f ca="1">VLOOKUP(H16,'Group Results'!$A$1:$E$48,5)</f>
        <v>Team B1</v>
      </c>
      <c r="P16" s="370" t="str">
        <f>'3rd Place combos'!AX5</f>
        <v>EFGIJ</v>
      </c>
      <c r="Q16" s="498"/>
      <c r="R16" s="499"/>
      <c r="S16" s="499"/>
      <c r="T16" s="499"/>
      <c r="U16" s="13" t="str">
        <f t="shared" si="2"/>
        <v>N</v>
      </c>
      <c r="V16" s="13" t="str">
        <f t="shared" si="3"/>
        <v>N</v>
      </c>
      <c r="W16" s="13" t="str">
        <f t="shared" si="4"/>
        <v/>
      </c>
      <c r="X16" s="13" t="str">
        <f t="shared" si="5"/>
        <v>N</v>
      </c>
      <c r="Y16" s="13" t="str">
        <f t="shared" si="6"/>
        <v>N</v>
      </c>
      <c r="Z16" s="13" t="str">
        <f t="shared" si="7"/>
        <v/>
      </c>
      <c r="AA16" s="44" t="str">
        <f t="shared" si="8"/>
        <v>Winner Match 85</v>
      </c>
      <c r="AC16" t="str">
        <f ca="1">VLOOKUP(O16,'FIFA Countries'!$A$2:$C$347,3)</f>
        <v>B1</v>
      </c>
      <c r="AD16" t="str">
        <f>VLOOKUP(P16,'FIFA Countries'!$A$2:$C$347,3)</f>
        <v>EFGIJ</v>
      </c>
      <c r="AE16" t="str">
        <f>VLOOKUP(AA16,'FIFA Countries'!$A$2:$C$347,3)</f>
        <v>W85</v>
      </c>
      <c r="AF16">
        <f ca="1">INDEX('FIFA Countries'!$D$2:$D$347,MATCH('6. KORUNDE'!$AI$16,'FIFA Countries'!$A$2:$A$347,0))</f>
        <v>0</v>
      </c>
      <c r="AG16">
        <f>INDEX('FIFA Countries'!$D$2:$D$347,MATCH('6. KORUNDE'!$AJ$16,'FIFA Countries'!$A$2:$A$347,0))</f>
        <v>0</v>
      </c>
      <c r="AI16" t="str">
        <f t="shared" ca="1" si="9"/>
        <v>Team B1</v>
      </c>
      <c r="AJ16" t="str">
        <f t="shared" si="10"/>
        <v>EFGIJ</v>
      </c>
    </row>
    <row r="17" spans="2:37" x14ac:dyDescent="0.2">
      <c r="B17" s="113" t="s">
        <v>67</v>
      </c>
      <c r="D17" s="100"/>
      <c r="E17" s="403">
        <v>32</v>
      </c>
      <c r="F17" s="391" t="s">
        <v>1857</v>
      </c>
      <c r="G17" s="391">
        <f t="shared" si="11"/>
        <v>86</v>
      </c>
      <c r="H17" s="391" t="s">
        <v>144</v>
      </c>
      <c r="I17" s="391" t="s">
        <v>120</v>
      </c>
      <c r="J17" s="391" t="str">
        <f t="shared" si="0"/>
        <v>W086</v>
      </c>
      <c r="K17" s="391" t="str">
        <f t="shared" si="1"/>
        <v>Winner Match 86</v>
      </c>
      <c r="L17" s="596">
        <f>VLOOKUP($G17,Venues!$CE$93:$CH$124,2)</f>
        <v>46207</v>
      </c>
      <c r="M17" s="597">
        <f>VLOOKUP($G17,Venues!$CE$93:$CH$124,3)</f>
        <v>46207</v>
      </c>
      <c r="N17" s="391" t="str">
        <f>VLOOKUP($G17,Venues!$CE$93:$CH$124,4)</f>
        <v>Miami</v>
      </c>
      <c r="O17" s="391" t="str">
        <f ca="1">VLOOKUP(H17,'Group Results'!$A$1:$E$48,5)</f>
        <v>Team J1</v>
      </c>
      <c r="P17" s="391" t="str">
        <f ca="1">VLOOKUP(I17,'Group Results'!$A$1:$E$48,5)</f>
        <v>Team H2</v>
      </c>
      <c r="Q17" s="441"/>
      <c r="R17" s="495"/>
      <c r="S17" s="495"/>
      <c r="T17" s="495"/>
      <c r="U17" s="13" t="str">
        <f t="shared" si="2"/>
        <v>N</v>
      </c>
      <c r="V17" s="13" t="str">
        <f t="shared" si="3"/>
        <v>N</v>
      </c>
      <c r="W17" s="13" t="str">
        <f t="shared" si="4"/>
        <v/>
      </c>
      <c r="X17" s="13" t="str">
        <f t="shared" si="5"/>
        <v>N</v>
      </c>
      <c r="Y17" s="13" t="str">
        <f t="shared" si="6"/>
        <v>N</v>
      </c>
      <c r="Z17" s="13" t="str">
        <f t="shared" si="7"/>
        <v/>
      </c>
      <c r="AA17" s="44" t="str">
        <f t="shared" si="8"/>
        <v>Winner Match 86</v>
      </c>
      <c r="AC17" t="str">
        <f ca="1">VLOOKUP(O17,'FIFA Countries'!$A$2:$C$347,3)</f>
        <v>J1</v>
      </c>
      <c r="AD17" t="str">
        <f ca="1">VLOOKUP(P17,'FIFA Countries'!$A$2:$C$347,3)</f>
        <v>H2</v>
      </c>
      <c r="AE17" t="str">
        <f>VLOOKUP(AA17,'FIFA Countries'!$A$2:$C$347,3)</f>
        <v>W86</v>
      </c>
      <c r="AF17">
        <f ca="1">INDEX('FIFA Countries'!$D$2:$D$347,MATCH('6. KORUNDE'!$AI$17,'FIFA Countries'!$A$2:$A$347,0))</f>
        <v>0</v>
      </c>
      <c r="AG17">
        <f ca="1">INDEX('FIFA Countries'!$D$2:$D$347,MATCH('6. KORUNDE'!$AJ$17,'FIFA Countries'!$A$2:$A$347,0))</f>
        <v>0</v>
      </c>
      <c r="AI17" t="str">
        <f t="shared" ca="1" si="9"/>
        <v>Team J1</v>
      </c>
      <c r="AJ17" t="str">
        <f t="shared" ca="1" si="10"/>
        <v>Team H2</v>
      </c>
    </row>
    <row r="18" spans="2:37" x14ac:dyDescent="0.2">
      <c r="D18" s="100"/>
      <c r="E18" s="403">
        <v>32</v>
      </c>
      <c r="F18" s="370" t="s">
        <v>1858</v>
      </c>
      <c r="G18" s="370">
        <f t="shared" si="11"/>
        <v>87</v>
      </c>
      <c r="H18" s="370" t="s">
        <v>158</v>
      </c>
      <c r="I18" s="370" t="s">
        <v>1859</v>
      </c>
      <c r="J18" s="370" t="str">
        <f t="shared" si="0"/>
        <v>W087</v>
      </c>
      <c r="K18" s="370" t="str">
        <f t="shared" si="1"/>
        <v>Winner Match 87</v>
      </c>
      <c r="L18" s="594">
        <f>VLOOKUP($G18,Venues!$CE$93:$CH$124,2)</f>
        <v>46207.145833333328</v>
      </c>
      <c r="M18" s="595">
        <f>VLOOKUP($G18,Venues!$CE$93:$CH$124,3)</f>
        <v>46207.145833333328</v>
      </c>
      <c r="N18" s="370" t="str">
        <f>VLOOKUP($G18,Venues!$CE$93:$CH$124,4)</f>
        <v>Kansas City</v>
      </c>
      <c r="O18" s="370" t="str">
        <f ca="1">VLOOKUP(H18,'Group Results'!$A$1:$E$48,5)</f>
        <v>Team K1</v>
      </c>
      <c r="P18" s="370" t="str">
        <f>'3rd Place combos'!BC5</f>
        <v>DEIJL</v>
      </c>
      <c r="Q18" s="498"/>
      <c r="R18" s="499"/>
      <c r="S18" s="499"/>
      <c r="T18" s="499"/>
      <c r="U18" s="13" t="str">
        <f t="shared" si="2"/>
        <v>N</v>
      </c>
      <c r="V18" s="13" t="str">
        <f t="shared" si="3"/>
        <v>N</v>
      </c>
      <c r="W18" s="13" t="str">
        <f t="shared" si="4"/>
        <v/>
      </c>
      <c r="X18" s="13" t="str">
        <f t="shared" si="5"/>
        <v>N</v>
      </c>
      <c r="Y18" s="13" t="str">
        <f t="shared" si="6"/>
        <v>N</v>
      </c>
      <c r="Z18" s="13" t="str">
        <f t="shared" si="7"/>
        <v/>
      </c>
      <c r="AA18" s="44" t="str">
        <f t="shared" si="8"/>
        <v>Winner Match 87</v>
      </c>
      <c r="AC18" t="str">
        <f ca="1">VLOOKUP(O18,'FIFA Countries'!$A$2:$C$347,3)</f>
        <v>K1</v>
      </c>
      <c r="AD18" t="str">
        <f>VLOOKUP(P18,'FIFA Countries'!$A$2:$C$347,3)</f>
        <v>DEIJL</v>
      </c>
      <c r="AE18" t="str">
        <f>VLOOKUP(AA18,'FIFA Countries'!$A$2:$C$347,3)</f>
        <v>W87</v>
      </c>
      <c r="AF18">
        <f ca="1">INDEX('FIFA Countries'!$D$2:$D$347,MATCH('6. KORUNDE'!$AI$18,'FIFA Countries'!$A$2:$A$347,0))</f>
        <v>0</v>
      </c>
      <c r="AG18">
        <f>INDEX('FIFA Countries'!$D$2:$D$347,MATCH('6. KORUNDE'!$AJ$18,'FIFA Countries'!$A$2:$A$347,0))</f>
        <v>0</v>
      </c>
      <c r="AI18" t="str">
        <f t="shared" ca="1" si="9"/>
        <v>Team K1</v>
      </c>
      <c r="AJ18" t="str">
        <f t="shared" si="10"/>
        <v>DEIJL</v>
      </c>
    </row>
    <row r="19" spans="2:37" ht="16" customHeight="1" thickBot="1" x14ac:dyDescent="0.25">
      <c r="D19" s="100"/>
      <c r="E19" s="404">
        <v>32</v>
      </c>
      <c r="F19" s="391" t="s">
        <v>1860</v>
      </c>
      <c r="G19" s="391">
        <f t="shared" si="11"/>
        <v>88</v>
      </c>
      <c r="H19" s="391" t="s">
        <v>60</v>
      </c>
      <c r="I19" s="391" t="s">
        <v>106</v>
      </c>
      <c r="J19" s="391" t="str">
        <f t="shared" si="0"/>
        <v>W088</v>
      </c>
      <c r="K19" s="391" t="str">
        <f t="shared" si="1"/>
        <v>Winner Match 88</v>
      </c>
      <c r="L19" s="596">
        <f>VLOOKUP($G19,Venues!$CE$93:$CH$124,2)</f>
        <v>46206.833333333328</v>
      </c>
      <c r="M19" s="597">
        <f>VLOOKUP($G19,Venues!$CE$93:$CH$124,3)</f>
        <v>46206.833333333328</v>
      </c>
      <c r="N19" s="391" t="str">
        <f>VLOOKUP($G19,Venues!$CE$93:$CH$124,4)</f>
        <v>Dallas</v>
      </c>
      <c r="O19" s="391" t="str">
        <f ca="1">VLOOKUP(H19,'Group Results'!$A$1:$E$48,5)</f>
        <v>Team D2</v>
      </c>
      <c r="P19" s="391" t="str">
        <f ca="1">VLOOKUP(I19,'Group Results'!$A$1:$E$48,5)</f>
        <v>Team G2</v>
      </c>
      <c r="Q19" s="500"/>
      <c r="R19" s="501"/>
      <c r="S19" s="501"/>
      <c r="T19" s="501"/>
      <c r="U19" s="59" t="str">
        <f t="shared" si="2"/>
        <v>N</v>
      </c>
      <c r="V19" s="59" t="str">
        <f t="shared" si="3"/>
        <v>N</v>
      </c>
      <c r="W19" s="59" t="str">
        <f t="shared" si="4"/>
        <v/>
      </c>
      <c r="X19" s="59" t="str">
        <f t="shared" si="5"/>
        <v>N</v>
      </c>
      <c r="Y19" s="59" t="str">
        <f t="shared" si="6"/>
        <v>N</v>
      </c>
      <c r="Z19" s="59" t="str">
        <f t="shared" si="7"/>
        <v/>
      </c>
      <c r="AA19" s="45" t="str">
        <f t="shared" si="8"/>
        <v>Winner Match 88</v>
      </c>
      <c r="AC19" t="str">
        <f ca="1">VLOOKUP(O19,'FIFA Countries'!$A$2:$C$347,3)</f>
        <v>D2</v>
      </c>
      <c r="AD19" t="str">
        <f ca="1">VLOOKUP(P19,'FIFA Countries'!$A$2:$C$347,3)</f>
        <v>G2</v>
      </c>
      <c r="AE19" t="str">
        <f>VLOOKUP(AA19,'FIFA Countries'!$A$2:$C$347,3)</f>
        <v>W88</v>
      </c>
      <c r="AF19">
        <f ca="1">INDEX('FIFA Countries'!$D$2:$D$347,MATCH('6. KORUNDE'!$AI$19,'FIFA Countries'!$A$2:$A$347,0))</f>
        <v>0</v>
      </c>
      <c r="AG19">
        <f ca="1">INDEX('FIFA Countries'!$D$2:$D$347,MATCH('6. KORUNDE'!$AJ$19,'FIFA Countries'!$A$2:$A$347,0))</f>
        <v>0</v>
      </c>
      <c r="AI19" t="str">
        <f t="shared" ca="1" si="9"/>
        <v>Team D2</v>
      </c>
      <c r="AJ19" t="str">
        <f t="shared" ca="1" si="10"/>
        <v>Team G2</v>
      </c>
    </row>
    <row r="20" spans="2:37" ht="16" customHeight="1" thickBot="1" x14ac:dyDescent="0.25">
      <c r="D20" s="100"/>
      <c r="E20" s="400" t="str">
        <f t="shared" ref="E20:T20" si="12">E3</f>
        <v>Runde</v>
      </c>
      <c r="F20" s="400" t="str">
        <f t="shared" si="12"/>
        <v>Cut and Pasted from regulations</v>
      </c>
      <c r="G20" s="400" t="str">
        <f t="shared" si="12"/>
        <v>Spiel-Nr.</v>
      </c>
      <c r="H20" s="400" t="str">
        <f t="shared" si="12"/>
        <v>Heimteam</v>
      </c>
      <c r="I20" s="400" t="str">
        <f t="shared" si="12"/>
        <v>Auswärtsteam</v>
      </c>
      <c r="J20" s="400" t="str">
        <f t="shared" si="12"/>
        <v>Winner Ref</v>
      </c>
      <c r="K20" s="400" t="str">
        <f t="shared" si="12"/>
        <v>Winner Ref Desc</v>
      </c>
      <c r="L20" s="400" t="str">
        <f t="shared" si="12"/>
        <v>Datum</v>
      </c>
      <c r="M20" s="400" t="str">
        <f t="shared" si="12"/>
        <v>Uhrzeit</v>
      </c>
      <c r="N20" s="400" t="str">
        <f t="shared" si="12"/>
        <v>Ort</v>
      </c>
      <c r="O20" s="400" t="str">
        <f t="shared" si="12"/>
        <v>Team A</v>
      </c>
      <c r="P20" s="400" t="str">
        <f t="shared" si="12"/>
        <v>Team B</v>
      </c>
      <c r="Q20" s="400" t="str">
        <f t="shared" si="12"/>
        <v>Team A</v>
      </c>
      <c r="R20" s="400" t="str">
        <f t="shared" si="12"/>
        <v>Team B</v>
      </c>
      <c r="S20" s="400" t="str">
        <f t="shared" si="12"/>
        <v>Team A</v>
      </c>
      <c r="T20" s="400" t="str">
        <f t="shared" si="12"/>
        <v>Team B</v>
      </c>
      <c r="U20" s="400"/>
      <c r="V20" s="400"/>
      <c r="W20" s="400"/>
      <c r="X20" s="400"/>
      <c r="Y20" s="400"/>
      <c r="Z20" s="400"/>
      <c r="AA20" s="400" t="str">
        <f>AA3</f>
        <v>Match Winner</v>
      </c>
      <c r="AB20" s="64"/>
      <c r="AC20" s="64"/>
      <c r="AD20" s="64"/>
      <c r="AE20" s="64"/>
      <c r="AF20" s="64"/>
      <c r="AG20" s="64"/>
      <c r="AH20" s="64"/>
      <c r="AI20" s="64"/>
      <c r="AJ20" s="64"/>
      <c r="AK20" s="64"/>
    </row>
    <row r="21" spans="2:37" x14ac:dyDescent="0.2">
      <c r="D21" s="100"/>
      <c r="E21" s="405">
        <v>16</v>
      </c>
      <c r="F21" s="392" t="s">
        <v>1861</v>
      </c>
      <c r="G21" s="394">
        <v>89</v>
      </c>
      <c r="H21" s="394" t="s">
        <v>1862</v>
      </c>
      <c r="I21" s="394" t="s">
        <v>1863</v>
      </c>
      <c r="J21" s="394" t="str">
        <f t="shared" ref="J21:J28" si="13">CONCATENATE("W0",G21)</f>
        <v>W089</v>
      </c>
      <c r="K21" s="394" t="str">
        <f t="shared" ref="K21:K28" si="14">CONCATENATE("Winner Match ",G21)</f>
        <v>Winner Match 89</v>
      </c>
      <c r="L21" s="598">
        <f>VLOOKUP($G21,Venues!$CE$93:$CH$124,2)</f>
        <v>46207.958333333336</v>
      </c>
      <c r="M21" s="599">
        <f>VLOOKUP($G21,Venues!$CE$93:$CH$124,3)</f>
        <v>46207.958333333336</v>
      </c>
      <c r="N21" s="395" t="str">
        <f>VLOOKUP($G21,Venues!$CE$93:$CH$124,4)</f>
        <v>Philadephia</v>
      </c>
      <c r="O21" s="394" t="str">
        <f t="shared" ref="O21:P28" si="15">INDEX($J$4:$AA$19,MATCH(H21,$J$4:$J$19),18)</f>
        <v>Winner Match 74</v>
      </c>
      <c r="P21" s="394" t="str">
        <f t="shared" si="15"/>
        <v>Winner Match 77</v>
      </c>
      <c r="Q21" s="440"/>
      <c r="R21" s="494"/>
      <c r="S21" s="494"/>
      <c r="T21" s="494"/>
      <c r="U21" s="56" t="str">
        <f t="shared" ref="U21:U28" si="16">IF(COUNT(Q21:R21)=2,"Y","N")</f>
        <v>N</v>
      </c>
      <c r="V21" s="56" t="str">
        <f t="shared" ref="V21:V28" si="17">IF(U21="Y",IF(Q21=R21,"N","Y"),"N")</f>
        <v>N</v>
      </c>
      <c r="W21" s="56" t="str">
        <f t="shared" ref="W21:W28" si="18">IF(V21="Y",IF(Q21&gt;R21,O21,P21),"")</f>
        <v/>
      </c>
      <c r="X21" s="56" t="str">
        <f t="shared" ref="X21:X28" si="19">IF(U21="Y",IF(V21="N","Y","N"),"N")</f>
        <v>N</v>
      </c>
      <c r="Y21" s="56" t="str">
        <f t="shared" ref="Y21:Y28" si="20">IF( COUNT(S21:T21)=2,IF(X21="Y",IF(S21=T21,"N","Y"),"N"),"N")</f>
        <v>N</v>
      </c>
      <c r="Z21" s="56" t="str">
        <f t="shared" ref="Z21:Z28" si="21">IF(Y21="Y",IF(S21&gt;T21,O21,P21),"")</f>
        <v/>
      </c>
      <c r="AA21" s="63" t="str">
        <f t="shared" ref="AA21:AA28" si="22">IF(CONCATENATE(W21,Z21)="",K21,CONCATENATE(W21,Z21))</f>
        <v>Winner Match 89</v>
      </c>
      <c r="AC21" t="str">
        <f>VLOOKUP(O21,'FIFA Countries'!$A$2:$C$347,3)</f>
        <v>W74</v>
      </c>
      <c r="AD21" t="str">
        <f>VLOOKUP(P21,'FIFA Countries'!$A$2:$C$347,3)</f>
        <v>W77</v>
      </c>
      <c r="AE21" t="str">
        <f>VLOOKUP(AA21,'FIFA Countries'!$A$2:$C$347,3)</f>
        <v>W89</v>
      </c>
      <c r="AF21">
        <f>INDEX('FIFA Countries'!$D$2:$D$347,MATCH('6. KORUNDE'!$AC$21,'FIFA Countries'!$C$2:$C$347,0))</f>
        <v>0</v>
      </c>
      <c r="AG21">
        <f>INDEX('FIFA Countries'!$D$2:$D$347,MATCH('6. KORUNDE'!$AD$21,'FIFA Countries'!$C$2:$C$347,0))</f>
        <v>0</v>
      </c>
      <c r="AI21" t="str">
        <f t="shared" ref="AI21:AJ28" si="23">CONCATENATE("Flag",RIGHT(AF21,2))</f>
        <v>Flag0</v>
      </c>
      <c r="AJ21" t="str">
        <f t="shared" si="23"/>
        <v>Flag0</v>
      </c>
    </row>
    <row r="22" spans="2:37" x14ac:dyDescent="0.2">
      <c r="D22" s="100"/>
      <c r="E22" s="406">
        <v>16</v>
      </c>
      <c r="F22" s="393" t="s">
        <v>1864</v>
      </c>
      <c r="G22" s="396">
        <f t="shared" ref="G22:G28" si="24">G21+1</f>
        <v>90</v>
      </c>
      <c r="H22" s="396" t="s">
        <v>1865</v>
      </c>
      <c r="I22" s="396" t="s">
        <v>1866</v>
      </c>
      <c r="J22" s="396" t="str">
        <f t="shared" si="13"/>
        <v>W090</v>
      </c>
      <c r="K22" s="396" t="str">
        <f t="shared" si="14"/>
        <v>Winner Match 90</v>
      </c>
      <c r="L22" s="600">
        <f>VLOOKUP($G22,Venues!$CE$93:$CH$124,2)</f>
        <v>46207.791666666664</v>
      </c>
      <c r="M22" s="601">
        <f>VLOOKUP($G22,Venues!$CE$93:$CH$124,3)</f>
        <v>46207.791666666664</v>
      </c>
      <c r="N22" s="396" t="str">
        <f>VLOOKUP($G22,Venues!$CE$93:$CH$124,4)</f>
        <v>Houston</v>
      </c>
      <c r="O22" s="396" t="str">
        <f t="shared" si="15"/>
        <v>Winner Match 73</v>
      </c>
      <c r="P22" s="396" t="str">
        <f t="shared" si="15"/>
        <v>Winner Match 75</v>
      </c>
      <c r="Q22" s="441"/>
      <c r="R22" s="495"/>
      <c r="S22" s="495"/>
      <c r="T22" s="495"/>
      <c r="U22" s="13" t="str">
        <f t="shared" si="16"/>
        <v>N</v>
      </c>
      <c r="V22" s="13" t="str">
        <f t="shared" si="17"/>
        <v>N</v>
      </c>
      <c r="W22" s="13" t="str">
        <f t="shared" si="18"/>
        <v/>
      </c>
      <c r="X22" s="13" t="str">
        <f t="shared" si="19"/>
        <v>N</v>
      </c>
      <c r="Y22" s="13" t="str">
        <f t="shared" si="20"/>
        <v>N</v>
      </c>
      <c r="Z22" s="13" t="str">
        <f t="shared" si="21"/>
        <v/>
      </c>
      <c r="AA22" s="44" t="str">
        <f t="shared" si="22"/>
        <v>Winner Match 90</v>
      </c>
      <c r="AC22" t="str">
        <f>VLOOKUP(O22,'FIFA Countries'!$A$2:$C$347,3)</f>
        <v>W73</v>
      </c>
      <c r="AD22" t="str">
        <f>VLOOKUP(P22,'FIFA Countries'!$A$2:$C$347,3)</f>
        <v>W75</v>
      </c>
      <c r="AE22" t="str">
        <f>VLOOKUP(AA22,'FIFA Countries'!$A$2:$C$347,3)</f>
        <v>W90</v>
      </c>
      <c r="AF22">
        <f>INDEX('FIFA Countries'!$D$2:$D$347,MATCH('6. KORUNDE'!$AC$22,'FIFA Countries'!$C$2:$C$347,0))</f>
        <v>0</v>
      </c>
      <c r="AG22">
        <f>INDEX('FIFA Countries'!$D$2:$D$347,MATCH('6. KORUNDE'!$AD$22,'FIFA Countries'!$C$2:$C$347,0))</f>
        <v>0</v>
      </c>
      <c r="AI22" t="str">
        <f t="shared" si="23"/>
        <v>Flag0</v>
      </c>
      <c r="AJ22" t="str">
        <f t="shared" si="23"/>
        <v>Flag0</v>
      </c>
    </row>
    <row r="23" spans="2:37" x14ac:dyDescent="0.2">
      <c r="D23" s="100"/>
      <c r="E23" s="406">
        <v>16</v>
      </c>
      <c r="F23" s="392" t="s">
        <v>1867</v>
      </c>
      <c r="G23" s="394">
        <f t="shared" si="24"/>
        <v>91</v>
      </c>
      <c r="H23" s="394" t="s">
        <v>1868</v>
      </c>
      <c r="I23" s="394" t="s">
        <v>1869</v>
      </c>
      <c r="J23" s="394" t="str">
        <f t="shared" si="13"/>
        <v>W091</v>
      </c>
      <c r="K23" s="394" t="str">
        <f t="shared" si="14"/>
        <v>Winner Match 91</v>
      </c>
      <c r="L23" s="598">
        <f>VLOOKUP($G23,Venues!$CE$93:$CH$124,2)</f>
        <v>46208.916666666664</v>
      </c>
      <c r="M23" s="599">
        <f>VLOOKUP($G23,Venues!$CE$93:$CH$124,3)</f>
        <v>46208.916666666664</v>
      </c>
      <c r="N23" s="395" t="str">
        <f>VLOOKUP($G23,Venues!$CE$93:$CH$124,4)</f>
        <v>New York New Jersey</v>
      </c>
      <c r="O23" s="394" t="str">
        <f t="shared" si="15"/>
        <v>Winner Match 76</v>
      </c>
      <c r="P23" s="394" t="str">
        <f t="shared" si="15"/>
        <v>Winner Match 78</v>
      </c>
      <c r="Q23" s="498"/>
      <c r="R23" s="499"/>
      <c r="S23" s="499"/>
      <c r="T23" s="499"/>
      <c r="U23" s="13" t="str">
        <f t="shared" si="16"/>
        <v>N</v>
      </c>
      <c r="V23" s="13" t="str">
        <f t="shared" si="17"/>
        <v>N</v>
      </c>
      <c r="W23" s="13" t="str">
        <f t="shared" si="18"/>
        <v/>
      </c>
      <c r="X23" s="13" t="str">
        <f t="shared" si="19"/>
        <v>N</v>
      </c>
      <c r="Y23" s="13" t="str">
        <f t="shared" si="20"/>
        <v>N</v>
      </c>
      <c r="Z23" s="13" t="str">
        <f t="shared" si="21"/>
        <v/>
      </c>
      <c r="AA23" s="44" t="str">
        <f t="shared" si="22"/>
        <v>Winner Match 91</v>
      </c>
      <c r="AC23" t="str">
        <f>VLOOKUP(O23,'FIFA Countries'!$A$2:$C$347,3)</f>
        <v>W76</v>
      </c>
      <c r="AD23" t="str">
        <f>VLOOKUP(P23,'FIFA Countries'!$A$2:$C$347,3)</f>
        <v>W78</v>
      </c>
      <c r="AE23" t="str">
        <f>VLOOKUP(AA23,'FIFA Countries'!$A$2:$C$347,3)</f>
        <v>W91</v>
      </c>
      <c r="AF23">
        <f>INDEX('FIFA Countries'!$D$2:$D$347,MATCH('6. KORUNDE'!$AC$23,'FIFA Countries'!$C$2:$C$347,0))</f>
        <v>0</v>
      </c>
      <c r="AG23">
        <f>INDEX('FIFA Countries'!$D$2:$D$347,MATCH('6. KORUNDE'!$AD$23,'FIFA Countries'!$C$2:$C$347,0))</f>
        <v>0</v>
      </c>
      <c r="AI23" t="str">
        <f t="shared" si="23"/>
        <v>Flag0</v>
      </c>
      <c r="AJ23" t="str">
        <f t="shared" si="23"/>
        <v>Flag0</v>
      </c>
    </row>
    <row r="24" spans="2:37" x14ac:dyDescent="0.2">
      <c r="D24" s="100"/>
      <c r="E24" s="406">
        <v>16</v>
      </c>
      <c r="F24" s="393" t="s">
        <v>1870</v>
      </c>
      <c r="G24" s="396">
        <f t="shared" si="24"/>
        <v>92</v>
      </c>
      <c r="H24" s="396" t="s">
        <v>1871</v>
      </c>
      <c r="I24" s="396" t="s">
        <v>1872</v>
      </c>
      <c r="J24" s="396" t="str">
        <f t="shared" si="13"/>
        <v>W092</v>
      </c>
      <c r="K24" s="396" t="str">
        <f t="shared" si="14"/>
        <v>Winner Match 92</v>
      </c>
      <c r="L24" s="600">
        <f>VLOOKUP($G24,Venues!$CE$93:$CH$124,2)</f>
        <v>46209.083333333336</v>
      </c>
      <c r="M24" s="601">
        <f>VLOOKUP($G24,Venues!$CE$93:$CH$124,3)</f>
        <v>46209.083333333336</v>
      </c>
      <c r="N24" s="396" t="str">
        <f>VLOOKUP($G24,Venues!$CE$93:$CH$124,4)</f>
        <v>Mexico City</v>
      </c>
      <c r="O24" s="396" t="str">
        <f t="shared" si="15"/>
        <v>Winner Match 79</v>
      </c>
      <c r="P24" s="396" t="str">
        <f t="shared" si="15"/>
        <v>Winner Match 80</v>
      </c>
      <c r="Q24" s="441"/>
      <c r="R24" s="495"/>
      <c r="S24" s="495"/>
      <c r="T24" s="495"/>
      <c r="U24" s="13" t="str">
        <f t="shared" si="16"/>
        <v>N</v>
      </c>
      <c r="V24" s="13" t="str">
        <f t="shared" si="17"/>
        <v>N</v>
      </c>
      <c r="W24" s="13" t="str">
        <f t="shared" si="18"/>
        <v/>
      </c>
      <c r="X24" s="13" t="str">
        <f t="shared" si="19"/>
        <v>N</v>
      </c>
      <c r="Y24" s="13" t="str">
        <f t="shared" si="20"/>
        <v>N</v>
      </c>
      <c r="Z24" s="13" t="str">
        <f t="shared" si="21"/>
        <v/>
      </c>
      <c r="AA24" s="44" t="str">
        <f t="shared" si="22"/>
        <v>Winner Match 92</v>
      </c>
      <c r="AC24" t="str">
        <f>VLOOKUP(O24,'FIFA Countries'!$A$2:$C$347,3)</f>
        <v>W79</v>
      </c>
      <c r="AD24" t="str">
        <f>VLOOKUP(P24,'FIFA Countries'!$A$2:$C$347,3)</f>
        <v>W80</v>
      </c>
      <c r="AE24" t="str">
        <f>VLOOKUP(AA24,'FIFA Countries'!$A$2:$C$347,3)</f>
        <v>W92</v>
      </c>
      <c r="AF24">
        <f>INDEX('FIFA Countries'!$D$2:$D$347,MATCH('6. KORUNDE'!$AC$24,'FIFA Countries'!$C$2:$C$347,0))</f>
        <v>0</v>
      </c>
      <c r="AG24">
        <f>INDEX('FIFA Countries'!$D$2:$D$347,MATCH('6. KORUNDE'!$AD$24,'FIFA Countries'!$C$2:$C$347,0))</f>
        <v>0</v>
      </c>
      <c r="AI24" t="str">
        <f t="shared" si="23"/>
        <v>Flag0</v>
      </c>
      <c r="AJ24" t="str">
        <f t="shared" si="23"/>
        <v>Flag0</v>
      </c>
    </row>
    <row r="25" spans="2:37" x14ac:dyDescent="0.2">
      <c r="D25" s="100"/>
      <c r="E25" s="406">
        <v>16</v>
      </c>
      <c r="F25" s="392" t="s">
        <v>1873</v>
      </c>
      <c r="G25" s="394">
        <f t="shared" si="24"/>
        <v>93</v>
      </c>
      <c r="H25" s="394" t="s">
        <v>1874</v>
      </c>
      <c r="I25" s="394" t="s">
        <v>1875</v>
      </c>
      <c r="J25" s="394" t="str">
        <f t="shared" si="13"/>
        <v>W093</v>
      </c>
      <c r="K25" s="394" t="str">
        <f t="shared" si="14"/>
        <v>Winner Match 93</v>
      </c>
      <c r="L25" s="598">
        <f>VLOOKUP($G25,Venues!$CE$93:$CH$124,2)</f>
        <v>46209.875</v>
      </c>
      <c r="M25" s="599">
        <f>VLOOKUP($G25,Venues!$CE$93:$CH$124,3)</f>
        <v>46209.875</v>
      </c>
      <c r="N25" s="395" t="str">
        <f>VLOOKUP($G25,Venues!$CE$93:$CH$124,4)</f>
        <v>Dallas</v>
      </c>
      <c r="O25" s="394" t="str">
        <f t="shared" si="15"/>
        <v>Winner Match 83</v>
      </c>
      <c r="P25" s="394" t="str">
        <f t="shared" si="15"/>
        <v>Winner Match 84</v>
      </c>
      <c r="Q25" s="498"/>
      <c r="R25" s="499"/>
      <c r="S25" s="499"/>
      <c r="T25" s="499"/>
      <c r="U25" s="13" t="str">
        <f t="shared" si="16"/>
        <v>N</v>
      </c>
      <c r="V25" s="13" t="str">
        <f t="shared" si="17"/>
        <v>N</v>
      </c>
      <c r="W25" s="13" t="str">
        <f t="shared" si="18"/>
        <v/>
      </c>
      <c r="X25" s="13" t="str">
        <f t="shared" si="19"/>
        <v>N</v>
      </c>
      <c r="Y25" s="13" t="str">
        <f t="shared" si="20"/>
        <v>N</v>
      </c>
      <c r="Z25" s="13" t="str">
        <f t="shared" si="21"/>
        <v/>
      </c>
      <c r="AA25" s="44" t="str">
        <f t="shared" si="22"/>
        <v>Winner Match 93</v>
      </c>
      <c r="AC25" t="str">
        <f>VLOOKUP(O25,'FIFA Countries'!$A$2:$C$347,3)</f>
        <v>W83</v>
      </c>
      <c r="AD25" t="str">
        <f>VLOOKUP(P25,'FIFA Countries'!$A$2:$C$347,3)</f>
        <v>W84</v>
      </c>
      <c r="AE25" t="str">
        <f>VLOOKUP(AA25,'FIFA Countries'!$A$2:$C$347,3)</f>
        <v>W93</v>
      </c>
      <c r="AF25">
        <f>INDEX('FIFA Countries'!$D$2:$D$347,MATCH('6. KORUNDE'!$AC$25,'FIFA Countries'!$C$2:$C$347,0))</f>
        <v>0</v>
      </c>
      <c r="AG25">
        <f>INDEX('FIFA Countries'!$D$2:$D$347,MATCH('6. KORUNDE'!$AD$25,'FIFA Countries'!$C$2:$C$347,0))</f>
        <v>0</v>
      </c>
      <c r="AI25" t="str">
        <f t="shared" si="23"/>
        <v>Flag0</v>
      </c>
      <c r="AJ25" t="str">
        <f t="shared" si="23"/>
        <v>Flag0</v>
      </c>
    </row>
    <row r="26" spans="2:37" x14ac:dyDescent="0.2">
      <c r="D26" s="100"/>
      <c r="E26" s="406">
        <v>16</v>
      </c>
      <c r="F26" s="393" t="s">
        <v>1876</v>
      </c>
      <c r="G26" s="396">
        <f t="shared" si="24"/>
        <v>94</v>
      </c>
      <c r="H26" s="396" t="s">
        <v>1877</v>
      </c>
      <c r="I26" s="396" t="s">
        <v>1878</v>
      </c>
      <c r="J26" s="396" t="str">
        <f t="shared" si="13"/>
        <v>W094</v>
      </c>
      <c r="K26" s="396" t="str">
        <f t="shared" si="14"/>
        <v>Winner Match 94</v>
      </c>
      <c r="L26" s="600">
        <f>VLOOKUP($G26,Venues!$CE$93:$CH$124,2)</f>
        <v>46210.083333333336</v>
      </c>
      <c r="M26" s="601">
        <f>VLOOKUP($G26,Venues!$CE$93:$CH$124,3)</f>
        <v>46210.083333333336</v>
      </c>
      <c r="N26" s="396" t="str">
        <f>VLOOKUP($G26,Venues!$CE$93:$CH$124,4)</f>
        <v>Seattle</v>
      </c>
      <c r="O26" s="396" t="str">
        <f t="shared" si="15"/>
        <v>Winner Match 81</v>
      </c>
      <c r="P26" s="396" t="str">
        <f t="shared" si="15"/>
        <v>Winner Match 82</v>
      </c>
      <c r="Q26" s="441"/>
      <c r="R26" s="495"/>
      <c r="S26" s="495"/>
      <c r="T26" s="495"/>
      <c r="U26" s="13" t="str">
        <f t="shared" si="16"/>
        <v>N</v>
      </c>
      <c r="V26" s="13" t="str">
        <f t="shared" si="17"/>
        <v>N</v>
      </c>
      <c r="W26" s="13" t="str">
        <f t="shared" si="18"/>
        <v/>
      </c>
      <c r="X26" s="13" t="str">
        <f t="shared" si="19"/>
        <v>N</v>
      </c>
      <c r="Y26" s="13" t="str">
        <f t="shared" si="20"/>
        <v>N</v>
      </c>
      <c r="Z26" s="13" t="str">
        <f t="shared" si="21"/>
        <v/>
      </c>
      <c r="AA26" s="44" t="str">
        <f t="shared" si="22"/>
        <v>Winner Match 94</v>
      </c>
      <c r="AC26" t="str">
        <f>VLOOKUP(O26,'FIFA Countries'!$A$2:$C$347,3)</f>
        <v>W81</v>
      </c>
      <c r="AD26" t="str">
        <f>VLOOKUP(P26,'FIFA Countries'!$A$2:$C$347,3)</f>
        <v>W82</v>
      </c>
      <c r="AE26" t="str">
        <f>VLOOKUP(AA26,'FIFA Countries'!$A$2:$C$347,3)</f>
        <v>W94</v>
      </c>
      <c r="AF26">
        <f>INDEX('FIFA Countries'!$D$2:$D$347,MATCH('6. KORUNDE'!$AC$26,'FIFA Countries'!$C$2:$C$347,0))</f>
        <v>0</v>
      </c>
      <c r="AG26">
        <f>INDEX('FIFA Countries'!$D$2:$D$347,MATCH('6. KORUNDE'!$AD$26,'FIFA Countries'!$C$2:$C$347,0))</f>
        <v>0</v>
      </c>
      <c r="AI26" t="str">
        <f t="shared" si="23"/>
        <v>Flag0</v>
      </c>
      <c r="AJ26" t="str">
        <f t="shared" si="23"/>
        <v>Flag0</v>
      </c>
    </row>
    <row r="27" spans="2:37" x14ac:dyDescent="0.2">
      <c r="D27" s="100"/>
      <c r="E27" s="406">
        <v>16</v>
      </c>
      <c r="F27" s="392" t="s">
        <v>1879</v>
      </c>
      <c r="G27" s="394">
        <f t="shared" si="24"/>
        <v>95</v>
      </c>
      <c r="H27" s="394" t="s">
        <v>1880</v>
      </c>
      <c r="I27" s="394" t="s">
        <v>1881</v>
      </c>
      <c r="J27" s="394" t="str">
        <f t="shared" si="13"/>
        <v>W095</v>
      </c>
      <c r="K27" s="394" t="str">
        <f t="shared" si="14"/>
        <v>Winner Match 95</v>
      </c>
      <c r="L27" s="598">
        <f>VLOOKUP($G27,Venues!$CE$93:$CH$124,2)</f>
        <v>46210.75</v>
      </c>
      <c r="M27" s="599">
        <f>VLOOKUP($G27,Venues!$CE$93:$CH$124,3)</f>
        <v>46210.75</v>
      </c>
      <c r="N27" s="395" t="str">
        <f>VLOOKUP($G27,Venues!$CE$93:$CH$124,4)</f>
        <v>Atlanta</v>
      </c>
      <c r="O27" s="394" t="str">
        <f t="shared" si="15"/>
        <v>Winner Match 86</v>
      </c>
      <c r="P27" s="394" t="str">
        <f t="shared" si="15"/>
        <v>Winner Match 88</v>
      </c>
      <c r="Q27" s="498"/>
      <c r="R27" s="499"/>
      <c r="S27" s="499"/>
      <c r="T27" s="499"/>
      <c r="U27" s="13" t="str">
        <f t="shared" si="16"/>
        <v>N</v>
      </c>
      <c r="V27" s="13" t="str">
        <f t="shared" si="17"/>
        <v>N</v>
      </c>
      <c r="W27" s="13" t="str">
        <f t="shared" si="18"/>
        <v/>
      </c>
      <c r="X27" s="13" t="str">
        <f t="shared" si="19"/>
        <v>N</v>
      </c>
      <c r="Y27" s="13" t="str">
        <f t="shared" si="20"/>
        <v>N</v>
      </c>
      <c r="Z27" s="13" t="str">
        <f t="shared" si="21"/>
        <v/>
      </c>
      <c r="AA27" s="44" t="str">
        <f t="shared" si="22"/>
        <v>Winner Match 95</v>
      </c>
      <c r="AC27" t="str">
        <f>VLOOKUP(O27,'FIFA Countries'!$A$2:$C$347,3)</f>
        <v>W86</v>
      </c>
      <c r="AD27" t="str">
        <f>VLOOKUP(P27,'FIFA Countries'!$A$2:$C$347,3)</f>
        <v>W88</v>
      </c>
      <c r="AE27" t="str">
        <f>VLOOKUP(AA27,'FIFA Countries'!$A$2:$C$347,3)</f>
        <v>W95</v>
      </c>
      <c r="AF27">
        <f>INDEX('FIFA Countries'!$D$2:$D$347,MATCH('6. KORUNDE'!$AC$27,'FIFA Countries'!$C$2:$C$347,0))</f>
        <v>0</v>
      </c>
      <c r="AG27">
        <f>INDEX('FIFA Countries'!$D$2:$D$347,MATCH('6. KORUNDE'!$AD$27,'FIFA Countries'!$C$2:$C$347,0))</f>
        <v>0</v>
      </c>
      <c r="AI27" t="str">
        <f t="shared" si="23"/>
        <v>Flag0</v>
      </c>
      <c r="AJ27" t="str">
        <f t="shared" si="23"/>
        <v>Flag0</v>
      </c>
    </row>
    <row r="28" spans="2:37" ht="16" customHeight="1" thickBot="1" x14ac:dyDescent="0.25">
      <c r="D28" s="100"/>
      <c r="E28" s="407">
        <v>16</v>
      </c>
      <c r="F28" s="393" t="s">
        <v>1882</v>
      </c>
      <c r="G28" s="396">
        <f t="shared" si="24"/>
        <v>96</v>
      </c>
      <c r="H28" s="396" t="s">
        <v>1883</v>
      </c>
      <c r="I28" s="396" t="s">
        <v>1884</v>
      </c>
      <c r="J28" s="396" t="str">
        <f t="shared" si="13"/>
        <v>W096</v>
      </c>
      <c r="K28" s="396" t="str">
        <f t="shared" si="14"/>
        <v>Winner Match 96</v>
      </c>
      <c r="L28" s="600">
        <f>VLOOKUP($G28,Venues!$CE$93:$CH$124,2)</f>
        <v>46210.916666666664</v>
      </c>
      <c r="M28" s="601">
        <f>VLOOKUP($G28,Venues!$CE$93:$CH$124,3)</f>
        <v>46210.916666666664</v>
      </c>
      <c r="N28" s="396" t="str">
        <f>VLOOKUP($G28,Venues!$CE$93:$CH$124,4)</f>
        <v>Vancouver</v>
      </c>
      <c r="O28" s="396" t="str">
        <f t="shared" si="15"/>
        <v>Winner Match 85</v>
      </c>
      <c r="P28" s="396" t="str">
        <f t="shared" si="15"/>
        <v>Winner Match 87</v>
      </c>
      <c r="Q28" s="500" t="s">
        <v>1987</v>
      </c>
      <c r="R28" s="501"/>
      <c r="S28" s="501"/>
      <c r="T28" s="501"/>
      <c r="U28" s="59" t="str">
        <f t="shared" si="16"/>
        <v>N</v>
      </c>
      <c r="V28" s="59" t="str">
        <f t="shared" si="17"/>
        <v>N</v>
      </c>
      <c r="W28" s="59" t="str">
        <f t="shared" si="18"/>
        <v/>
      </c>
      <c r="X28" s="59" t="str">
        <f t="shared" si="19"/>
        <v>N</v>
      </c>
      <c r="Y28" s="59" t="str">
        <f t="shared" si="20"/>
        <v>N</v>
      </c>
      <c r="Z28" s="59" t="str">
        <f t="shared" si="21"/>
        <v/>
      </c>
      <c r="AA28" s="45" t="str">
        <f t="shared" si="22"/>
        <v>Winner Match 96</v>
      </c>
      <c r="AC28" t="str">
        <f>VLOOKUP(O28,'FIFA Countries'!$A$2:$C$347,3)</f>
        <v>W85</v>
      </c>
      <c r="AD28" t="str">
        <f>VLOOKUP(P28,'FIFA Countries'!$A$2:$C$347,3)</f>
        <v>W87</v>
      </c>
      <c r="AE28" t="str">
        <f>VLOOKUP(AA28,'FIFA Countries'!$A$2:$C$347,3)</f>
        <v>W96</v>
      </c>
      <c r="AF28">
        <f>INDEX('FIFA Countries'!$D$2:$D$347,MATCH('6. KORUNDE'!$AC$28,'FIFA Countries'!$C$2:$C$347,0))</f>
        <v>0</v>
      </c>
      <c r="AG28">
        <f>INDEX('FIFA Countries'!$D$2:$D$347,MATCH('6. KORUNDE'!$AD$28,'FIFA Countries'!$C$2:$C$347,0))</f>
        <v>0</v>
      </c>
      <c r="AI28" t="str">
        <f t="shared" si="23"/>
        <v>Flag0</v>
      </c>
      <c r="AJ28" t="str">
        <f t="shared" si="23"/>
        <v>Flag0</v>
      </c>
    </row>
    <row r="29" spans="2:37" ht="16" customHeight="1" thickBot="1" x14ac:dyDescent="0.25">
      <c r="D29" s="100"/>
      <c r="E29" s="400" t="str">
        <f t="shared" ref="E29:T29" si="25">E20</f>
        <v>Runde</v>
      </c>
      <c r="F29" s="397" t="str">
        <f t="shared" si="25"/>
        <v>Cut and Pasted from regulations</v>
      </c>
      <c r="G29" s="397" t="str">
        <f t="shared" si="25"/>
        <v>Spiel-Nr.</v>
      </c>
      <c r="H29" s="397" t="str">
        <f t="shared" si="25"/>
        <v>Heimteam</v>
      </c>
      <c r="I29" s="397" t="str">
        <f t="shared" si="25"/>
        <v>Auswärtsteam</v>
      </c>
      <c r="J29" s="397" t="str">
        <f t="shared" si="25"/>
        <v>Winner Ref</v>
      </c>
      <c r="K29" s="397" t="str">
        <f t="shared" si="25"/>
        <v>Winner Ref Desc</v>
      </c>
      <c r="L29" s="397" t="str">
        <f t="shared" si="25"/>
        <v>Datum</v>
      </c>
      <c r="M29" s="397" t="str">
        <f t="shared" si="25"/>
        <v>Uhrzeit</v>
      </c>
      <c r="N29" s="397" t="str">
        <f t="shared" si="25"/>
        <v>Ort</v>
      </c>
      <c r="O29" s="397" t="str">
        <f t="shared" si="25"/>
        <v>Team A</v>
      </c>
      <c r="P29" s="397" t="str">
        <f t="shared" si="25"/>
        <v>Team B</v>
      </c>
      <c r="Q29" s="397" t="str">
        <f t="shared" si="25"/>
        <v>Team A</v>
      </c>
      <c r="R29" s="397" t="str">
        <f t="shared" si="25"/>
        <v>Team B</v>
      </c>
      <c r="S29" s="397" t="str">
        <f t="shared" si="25"/>
        <v>Team A</v>
      </c>
      <c r="T29" s="401" t="str">
        <f t="shared" si="25"/>
        <v>Team B</v>
      </c>
      <c r="U29" s="68"/>
      <c r="V29" s="68"/>
      <c r="W29" s="68">
        <f>W20</f>
        <v>0</v>
      </c>
      <c r="X29" s="68"/>
      <c r="Y29" s="68"/>
      <c r="Z29" s="68">
        <f>Z20</f>
        <v>0</v>
      </c>
      <c r="AA29" s="68" t="str">
        <f>AA20</f>
        <v>Match Winner</v>
      </c>
      <c r="AB29" s="64"/>
      <c r="AC29" s="64"/>
      <c r="AD29" s="64"/>
      <c r="AE29" s="64"/>
      <c r="AF29" s="64"/>
      <c r="AG29" s="64"/>
      <c r="AH29" s="64"/>
      <c r="AI29" s="64"/>
      <c r="AJ29" s="64"/>
      <c r="AK29" s="64"/>
    </row>
    <row r="30" spans="2:37" x14ac:dyDescent="0.2">
      <c r="D30" s="100"/>
      <c r="E30" s="402" t="s">
        <v>1885</v>
      </c>
      <c r="F30" s="370" t="s">
        <v>1886</v>
      </c>
      <c r="G30" s="370">
        <f>G28+1</f>
        <v>97</v>
      </c>
      <c r="H30" s="370" t="s">
        <v>1887</v>
      </c>
      <c r="I30" s="370" t="s">
        <v>1888</v>
      </c>
      <c r="J30" s="370" t="str">
        <f>CONCATENATE("W0",G30)</f>
        <v>W097</v>
      </c>
      <c r="K30" s="370" t="str">
        <f>CONCATENATE("Winner Match ",G30)</f>
        <v>Winner Match 97</v>
      </c>
      <c r="L30" s="594">
        <f>VLOOKUP($G30,Venues!$CE$93:$CH$124,2)</f>
        <v>46212.916666666664</v>
      </c>
      <c r="M30" s="595">
        <f>VLOOKUP($G30,Venues!$CE$93:$CH$124,3)</f>
        <v>46212.916666666664</v>
      </c>
      <c r="N30" s="370" t="str">
        <f>VLOOKUP($G30,Venues!$CE$93:$CH$124,4)</f>
        <v>Boston</v>
      </c>
      <c r="O30" s="370" t="str">
        <f t="shared" ref="O30:P33" si="26">INDEX($J$21:$AA$28,MATCH(H30,$J$21:$J$28),18)</f>
        <v>Winner Match 89</v>
      </c>
      <c r="P30" s="370" t="str">
        <f t="shared" si="26"/>
        <v>Winner Match 90</v>
      </c>
      <c r="Q30" s="440"/>
      <c r="R30" s="494"/>
      <c r="S30" s="494"/>
      <c r="T30" s="494"/>
      <c r="U30" s="56" t="str">
        <f>IF(COUNT(Q30:R30)=2,"Y","N")</f>
        <v>N</v>
      </c>
      <c r="V30" s="56" t="str">
        <f>IF(U30="Y",IF(Q30=R30,"N","Y"),"N")</f>
        <v>N</v>
      </c>
      <c r="W30" s="56" t="str">
        <f>IF(V30="Y",IF(Q30&gt;R30,O30,P30),"")</f>
        <v/>
      </c>
      <c r="X30" s="56" t="str">
        <f>IF(U30="Y",IF(V30="N","Y","N"),"N")</f>
        <v>N</v>
      </c>
      <c r="Y30" s="56" t="str">
        <f>IF( COUNT(S30:T30)=2,IF(X30="Y",IF(S30=T30,"N","Y"),"N"),"N")</f>
        <v>N</v>
      </c>
      <c r="Z30" s="56" t="str">
        <f>IF(Y30="Y",IF(S30&gt;T30,O30,P30),"")</f>
        <v/>
      </c>
      <c r="AA30" s="63" t="str">
        <f>IF(CONCATENATE(W30,Z30)="",K30,CONCATENATE(W30,Z30))</f>
        <v>Winner Match 97</v>
      </c>
      <c r="AC30" t="str">
        <f>VLOOKUP(O30,'FIFA Countries'!$A$2:$C$347,3)</f>
        <v>W89</v>
      </c>
      <c r="AD30" t="str">
        <f>VLOOKUP(P30,'FIFA Countries'!$A$2:$C$347,3)</f>
        <v>W90</v>
      </c>
      <c r="AE30" t="str">
        <f>VLOOKUP(AA30,'FIFA Countries'!$A$2:$C$347,3)</f>
        <v>W97</v>
      </c>
      <c r="AF30">
        <f>INDEX('FIFA Countries'!$D$2:$D$347,MATCH('6. KORUNDE'!$AC$30,'FIFA Countries'!$C$2:$C$347,0))</f>
        <v>0</v>
      </c>
      <c r="AG30">
        <f>INDEX('FIFA Countries'!$D$2:$D$347,MATCH('6. KORUNDE'!$AD$30,'FIFA Countries'!$C$2:$C$347,0))</f>
        <v>0</v>
      </c>
      <c r="AH30" s="1">
        <f>INDEX('FIFA Countries'!$D$2:$D$347,MATCH($AE$30,'FIFA Countries'!$C$2:$C$347,0))</f>
        <v>0</v>
      </c>
      <c r="AI30" t="str">
        <f t="shared" ref="AI30:AJ33" si="27">CONCATENATE("Flag",RIGHT(AF30,2))</f>
        <v>Flag0</v>
      </c>
      <c r="AJ30" t="str">
        <f t="shared" si="27"/>
        <v>Flag0</v>
      </c>
    </row>
    <row r="31" spans="2:37" x14ac:dyDescent="0.2">
      <c r="D31" s="100"/>
      <c r="E31" s="403" t="s">
        <v>1885</v>
      </c>
      <c r="F31" s="391" t="s">
        <v>1889</v>
      </c>
      <c r="G31" s="391">
        <f>G30+1</f>
        <v>98</v>
      </c>
      <c r="H31" s="391" t="s">
        <v>1890</v>
      </c>
      <c r="I31" s="391" t="s">
        <v>1891</v>
      </c>
      <c r="J31" s="391" t="str">
        <f>CONCATENATE("W0",G31)</f>
        <v>W098</v>
      </c>
      <c r="K31" s="391" t="str">
        <f>CONCATENATE("Winner Match ",G31)</f>
        <v>Winner Match 98</v>
      </c>
      <c r="L31" s="596">
        <f>VLOOKUP($G31,Venues!$CE$93:$CH$124,2)</f>
        <v>46213.875</v>
      </c>
      <c r="M31" s="597">
        <f>VLOOKUP($G31,Venues!$CE$93:$CH$124,3)</f>
        <v>46213.875</v>
      </c>
      <c r="N31" s="391" t="str">
        <f>VLOOKUP($G31,Venues!$CE$93:$CH$124,4)</f>
        <v>Los Angeles</v>
      </c>
      <c r="O31" s="391" t="str">
        <f t="shared" si="26"/>
        <v>Winner Match 93</v>
      </c>
      <c r="P31" s="391" t="str">
        <f t="shared" si="26"/>
        <v>Winner Match 94</v>
      </c>
      <c r="Q31" s="441"/>
      <c r="R31" s="495"/>
      <c r="S31" s="495"/>
      <c r="T31" s="495"/>
      <c r="U31" s="13" t="str">
        <f>IF(COUNT(Q31:R31)=2,"Y","N")</f>
        <v>N</v>
      </c>
      <c r="V31" s="13" t="str">
        <f>IF(U31="Y",IF(Q31=R31,"N","Y"),"N")</f>
        <v>N</v>
      </c>
      <c r="W31" s="13" t="str">
        <f>IF(V31="Y",IF(Q31&gt;R31,O31,P31),"")</f>
        <v/>
      </c>
      <c r="X31" s="13" t="str">
        <f>IF(U31="Y",IF(V31="N","Y","N"),"N")</f>
        <v>N</v>
      </c>
      <c r="Y31" s="13" t="str">
        <f>IF( COUNT(S31:T31)=2,IF(X31="Y",IF(S31=T31,"N","Y"),"N"),"N")</f>
        <v>N</v>
      </c>
      <c r="Z31" s="13" t="str">
        <f>IF(Y31="Y",IF(S31&gt;T31,O31,P31),"")</f>
        <v/>
      </c>
      <c r="AA31" s="44" t="str">
        <f>IF(CONCATENATE(W31,Z31)="",K31,CONCATENATE(W31,Z31))</f>
        <v>Winner Match 98</v>
      </c>
      <c r="AC31" t="str">
        <f>VLOOKUP(O31,'FIFA Countries'!$A$2:$C$347,3)</f>
        <v>W93</v>
      </c>
      <c r="AD31" t="str">
        <f>VLOOKUP(P31,'FIFA Countries'!$A$2:$C$347,3)</f>
        <v>W94</v>
      </c>
      <c r="AE31" t="str">
        <f>VLOOKUP(AA31,'FIFA Countries'!$A$2:$C$347,3)</f>
        <v>W98</v>
      </c>
      <c r="AF31">
        <f>INDEX('FIFA Countries'!$D$2:$D$347,MATCH('6. KORUNDE'!$AC$31,'FIFA Countries'!$C$2:$C$347,0))</f>
        <v>0</v>
      </c>
      <c r="AG31">
        <f>INDEX('FIFA Countries'!$D$2:$D$347,MATCH('6. KORUNDE'!$AD$31,'FIFA Countries'!$C$2:$C$347,0))</f>
        <v>0</v>
      </c>
      <c r="AH31" s="1">
        <f>INDEX('FIFA Countries'!$D$2:$D$347,MATCH($AE$31,'FIFA Countries'!$C$2:$C$347,0))</f>
        <v>0</v>
      </c>
      <c r="AI31" t="str">
        <f t="shared" si="27"/>
        <v>Flag0</v>
      </c>
      <c r="AJ31" t="str">
        <f t="shared" si="27"/>
        <v>Flag0</v>
      </c>
    </row>
    <row r="32" spans="2:37" x14ac:dyDescent="0.2">
      <c r="D32" s="100"/>
      <c r="E32" s="403" t="s">
        <v>1885</v>
      </c>
      <c r="F32" s="370" t="s">
        <v>1892</v>
      </c>
      <c r="G32" s="370">
        <f>G31+1</f>
        <v>99</v>
      </c>
      <c r="H32" s="370" t="s">
        <v>1893</v>
      </c>
      <c r="I32" s="370" t="s">
        <v>1894</v>
      </c>
      <c r="J32" s="370" t="str">
        <f>CONCATENATE("W0",G32)</f>
        <v>W099</v>
      </c>
      <c r="K32" s="370" t="str">
        <f>CONCATENATE("Winner Match ",G32)</f>
        <v>Winner Match 99</v>
      </c>
      <c r="L32" s="594">
        <f>VLOOKUP($G32,Venues!$CE$93:$CH$124,2)</f>
        <v>46214.958333333336</v>
      </c>
      <c r="M32" s="595">
        <f>VLOOKUP($G32,Venues!$CE$93:$CH$124,3)</f>
        <v>46214.958333333336</v>
      </c>
      <c r="N32" s="370" t="str">
        <f>VLOOKUP($G32,Venues!$CE$93:$CH$124,4)</f>
        <v>Miami</v>
      </c>
      <c r="O32" s="370" t="str">
        <f t="shared" si="26"/>
        <v>Winner Match 91</v>
      </c>
      <c r="P32" s="370" t="str">
        <f t="shared" si="26"/>
        <v>Winner Match 92</v>
      </c>
      <c r="Q32" s="498"/>
      <c r="R32" s="499"/>
      <c r="S32" s="499"/>
      <c r="T32" s="499"/>
      <c r="U32" s="13" t="str">
        <f>IF(COUNT(Q32:R32)=2,"Y","N")</f>
        <v>N</v>
      </c>
      <c r="V32" s="13" t="str">
        <f>IF(U32="Y",IF(Q32=R32,"N","Y"),"N")</f>
        <v>N</v>
      </c>
      <c r="W32" s="13" t="str">
        <f>IF(V32="Y",IF(Q32&gt;R32,O32,P32),"")</f>
        <v/>
      </c>
      <c r="X32" s="13" t="str">
        <f>IF(U32="Y",IF(V32="N","Y","N"),"N")</f>
        <v>N</v>
      </c>
      <c r="Y32" s="13" t="str">
        <f>IF( COUNT(S32:T32)=2,IF(X32="Y",IF(S32=T32,"N","Y"),"N"),"N")</f>
        <v>N</v>
      </c>
      <c r="Z32" s="13" t="str">
        <f>IF(Y32="Y",IF(S32&gt;T32,O32,P32),"")</f>
        <v/>
      </c>
      <c r="AA32" s="44" t="str">
        <f>IF(CONCATENATE(W32,Z32)="",K32,CONCATENATE(W32,Z32))</f>
        <v>Winner Match 99</v>
      </c>
      <c r="AC32" t="str">
        <f>VLOOKUP(O32,'FIFA Countries'!$A$2:$C$347,3)</f>
        <v>W91</v>
      </c>
      <c r="AD32" t="str">
        <f>VLOOKUP(P32,'FIFA Countries'!$A$2:$C$347,3)</f>
        <v>W92</v>
      </c>
      <c r="AE32" t="str">
        <f>VLOOKUP(AA32,'FIFA Countries'!$A$2:$C$347,3)</f>
        <v>W99</v>
      </c>
      <c r="AF32">
        <f>INDEX('FIFA Countries'!$D$2:$D$347,MATCH('6. KORUNDE'!$AC$32,'FIFA Countries'!$C$2:$C$347,0))</f>
        <v>0</v>
      </c>
      <c r="AG32">
        <f>INDEX('FIFA Countries'!$D$2:$D$347,MATCH('6. KORUNDE'!$AD$32,'FIFA Countries'!$C$2:$C$347,0))</f>
        <v>0</v>
      </c>
      <c r="AH32" s="1">
        <f>INDEX('FIFA Countries'!$D$2:$D$347,MATCH($AE$32,'FIFA Countries'!$C$2:$C$347,0))</f>
        <v>0</v>
      </c>
      <c r="AI32" t="str">
        <f t="shared" si="27"/>
        <v>Flag0</v>
      </c>
      <c r="AJ32" t="str">
        <f t="shared" si="27"/>
        <v>Flag0</v>
      </c>
    </row>
    <row r="33" spans="4:37" ht="16" customHeight="1" thickBot="1" x14ac:dyDescent="0.25">
      <c r="D33" s="100"/>
      <c r="E33" s="404" t="s">
        <v>1885</v>
      </c>
      <c r="F33" s="391" t="s">
        <v>1895</v>
      </c>
      <c r="G33" s="391">
        <f>G32+1</f>
        <v>100</v>
      </c>
      <c r="H33" s="391" t="s">
        <v>1896</v>
      </c>
      <c r="I33" s="391" t="s">
        <v>1897</v>
      </c>
      <c r="J33" s="391" t="str">
        <f>CONCATENATE("W",G33)</f>
        <v>W100</v>
      </c>
      <c r="K33" s="391" t="str">
        <f>CONCATENATE("Winner Match ",G33)</f>
        <v>Winner Match 100</v>
      </c>
      <c r="L33" s="596">
        <f>VLOOKUP($G33,Venues!$CE$93:$CH$124,2)</f>
        <v>46215.125</v>
      </c>
      <c r="M33" s="597">
        <f>VLOOKUP($G33,Venues!$CE$93:$CH$124,3)</f>
        <v>46215.125</v>
      </c>
      <c r="N33" s="391" t="str">
        <f>VLOOKUP($G33,Venues!$CE$93:$CH$124,4)</f>
        <v>Kansas City</v>
      </c>
      <c r="O33" s="391" t="str">
        <f t="shared" si="26"/>
        <v>Winner Match 95</v>
      </c>
      <c r="P33" s="391" t="str">
        <f t="shared" si="26"/>
        <v>Winner Match 96</v>
      </c>
      <c r="Q33" s="500"/>
      <c r="R33" s="501"/>
      <c r="S33" s="501"/>
      <c r="T33" s="501"/>
      <c r="U33" s="59" t="str">
        <f>IF(COUNT(Q33:R33)=2,"Y","N")</f>
        <v>N</v>
      </c>
      <c r="V33" s="59" t="str">
        <f>IF(U33="Y",IF(Q33=R33,"N","Y"),"N")</f>
        <v>N</v>
      </c>
      <c r="W33" s="59" t="str">
        <f>IF(V33="Y",IF(Q33&gt;R33,O33,P33),"")</f>
        <v/>
      </c>
      <c r="X33" s="59" t="str">
        <f>IF(U33="Y",IF(V33="N","Y","N"),"N")</f>
        <v>N</v>
      </c>
      <c r="Y33" s="59" t="str">
        <f>IF( COUNT(S33:T33)=2,IF(X33="Y",IF(S33=T33,"N","Y"),"N"),"N")</f>
        <v>N</v>
      </c>
      <c r="Z33" s="59" t="str">
        <f>IF(Y33="Y",IF(S33&gt;T33,O33,P33),"")</f>
        <v/>
      </c>
      <c r="AA33" s="45" t="str">
        <f>IF(CONCATENATE(W33,Z33)="",K33,CONCATENATE(W33,Z33))</f>
        <v>Winner Match 100</v>
      </c>
      <c r="AC33" t="str">
        <f>VLOOKUP(O33,'FIFA Countries'!$A$2:$C$347,3)</f>
        <v>W95</v>
      </c>
      <c r="AD33" t="str">
        <f>VLOOKUP(P33,'FIFA Countries'!$A$2:$C$347,3)</f>
        <v>W96</v>
      </c>
      <c r="AE33" t="str">
        <f>VLOOKUP(AA33,'FIFA Countries'!$A$2:$C$347,3)</f>
        <v>W100</v>
      </c>
      <c r="AF33">
        <f>INDEX('FIFA Countries'!$D$2:$D$347,MATCH('6. KORUNDE'!$AC$33,'FIFA Countries'!$C$2:$C$347,0))</f>
        <v>0</v>
      </c>
      <c r="AG33">
        <f>INDEX('FIFA Countries'!$D$2:$D$347,MATCH('6. KORUNDE'!$AD$33,'FIFA Countries'!$C$2:$C$347,0))</f>
        <v>0</v>
      </c>
      <c r="AH33" s="1">
        <f>INDEX('FIFA Countries'!$D$2:$D$347,MATCH($AE$33,'FIFA Countries'!$C$2:$C$347,0))</f>
        <v>0</v>
      </c>
      <c r="AI33" t="str">
        <f t="shared" si="27"/>
        <v>Flag0</v>
      </c>
      <c r="AJ33" t="str">
        <f t="shared" si="27"/>
        <v>Flag0</v>
      </c>
    </row>
    <row r="34" spans="4:37" ht="16" customHeight="1" thickBot="1" x14ac:dyDescent="0.25">
      <c r="D34" s="100"/>
      <c r="E34" s="400" t="str">
        <f t="shared" ref="E34:T34" si="28">E29</f>
        <v>Runde</v>
      </c>
      <c r="F34" s="397" t="str">
        <f t="shared" si="28"/>
        <v>Cut and Pasted from regulations</v>
      </c>
      <c r="G34" s="397" t="str">
        <f t="shared" si="28"/>
        <v>Spiel-Nr.</v>
      </c>
      <c r="H34" s="397" t="str">
        <f t="shared" si="28"/>
        <v>Heimteam</v>
      </c>
      <c r="I34" s="397" t="str">
        <f t="shared" si="28"/>
        <v>Auswärtsteam</v>
      </c>
      <c r="J34" s="397" t="str">
        <f t="shared" si="28"/>
        <v>Winner Ref</v>
      </c>
      <c r="K34" s="397" t="str">
        <f t="shared" si="28"/>
        <v>Winner Ref Desc</v>
      </c>
      <c r="L34" s="397" t="str">
        <f t="shared" si="28"/>
        <v>Datum</v>
      </c>
      <c r="M34" s="397" t="str">
        <f t="shared" si="28"/>
        <v>Uhrzeit</v>
      </c>
      <c r="N34" s="397" t="str">
        <f t="shared" si="28"/>
        <v>Ort</v>
      </c>
      <c r="O34" s="397" t="str">
        <f t="shared" si="28"/>
        <v>Team A</v>
      </c>
      <c r="P34" s="397" t="str">
        <f t="shared" si="28"/>
        <v>Team B</v>
      </c>
      <c r="Q34" s="397" t="str">
        <f t="shared" si="28"/>
        <v>Team A</v>
      </c>
      <c r="R34" s="397" t="str">
        <f t="shared" si="28"/>
        <v>Team B</v>
      </c>
      <c r="S34" s="397" t="str">
        <f t="shared" si="28"/>
        <v>Team A</v>
      </c>
      <c r="T34" s="401" t="str">
        <f t="shared" si="28"/>
        <v>Team B</v>
      </c>
      <c r="U34" s="68"/>
      <c r="V34" s="68"/>
      <c r="W34" s="68">
        <f>W29</f>
        <v>0</v>
      </c>
      <c r="X34" s="68"/>
      <c r="Y34" s="68"/>
      <c r="Z34" s="68">
        <f>Z29</f>
        <v>0</v>
      </c>
      <c r="AA34" s="68" t="str">
        <f>AA29</f>
        <v>Match Winner</v>
      </c>
      <c r="AB34" s="68" t="s">
        <v>1898</v>
      </c>
      <c r="AC34" s="64"/>
      <c r="AD34" s="64"/>
      <c r="AE34" s="64"/>
      <c r="AF34" s="64"/>
      <c r="AG34" s="64"/>
      <c r="AH34" s="64"/>
      <c r="AI34" s="64"/>
      <c r="AJ34" s="64"/>
      <c r="AK34" s="64"/>
    </row>
    <row r="35" spans="4:37" x14ac:dyDescent="0.2">
      <c r="D35" s="100"/>
      <c r="E35" s="405" t="s">
        <v>1899</v>
      </c>
      <c r="F35" s="392" t="s">
        <v>1900</v>
      </c>
      <c r="G35" s="394">
        <f>G33+1</f>
        <v>101</v>
      </c>
      <c r="H35" s="394" t="s">
        <v>1901</v>
      </c>
      <c r="I35" s="394" t="s">
        <v>1902</v>
      </c>
      <c r="J35" s="394" t="str">
        <f>CONCATENATE("W",G35)</f>
        <v>W101</v>
      </c>
      <c r="K35" s="394" t="str">
        <f>CONCATENATE("Winner Match ",G35)</f>
        <v>Winner Match 101</v>
      </c>
      <c r="L35" s="598">
        <f>VLOOKUP($G35,Venues!$CE$93:$CH$124,2)</f>
        <v>46217.875</v>
      </c>
      <c r="M35" s="599">
        <f>VLOOKUP($G35,Venues!$CE$93:$CH$124,3)</f>
        <v>46217.875</v>
      </c>
      <c r="N35" s="395" t="str">
        <f>VLOOKUP($G35,Venues!$CE$93:$CH$124,4)</f>
        <v>Dallas</v>
      </c>
      <c r="O35" s="394" t="str">
        <f>INDEX($J$30:$AA$33,MATCH(H35,$J$30:$J$33),18)</f>
        <v>Winner Match 97</v>
      </c>
      <c r="P35" s="394" t="str">
        <f>INDEX($J$30:$AA$33,MATCH(I35,$J$30:$J$33),18)</f>
        <v>Winner Match 98</v>
      </c>
      <c r="Q35" s="440"/>
      <c r="R35" s="494"/>
      <c r="S35" s="494"/>
      <c r="T35" s="494"/>
      <c r="U35" s="56" t="str">
        <f>IF(COUNT(Q35:R35)=2,"Y","N")</f>
        <v>N</v>
      </c>
      <c r="V35" s="56" t="str">
        <f>IF(U35="Y",IF(Q35=R35,"N","Y"),"N")</f>
        <v>N</v>
      </c>
      <c r="W35" s="56" t="str">
        <f>IF(V35="Y",IF(Q35&gt;R35,O35,P35),"")</f>
        <v/>
      </c>
      <c r="X35" s="56" t="str">
        <f>IF(U35="Y",IF(V35="N","Y","N"),"N")</f>
        <v>N</v>
      </c>
      <c r="Y35" s="56" t="str">
        <f>IF( COUNT(S35:T35)=2,IF(X35="Y",IF(S35=T35,"N","Y"),"N"),"N")</f>
        <v>N</v>
      </c>
      <c r="Z35" s="56" t="str">
        <f>IF(Y35="Y",IF(S35&gt;T35,O35,P35),"")</f>
        <v/>
      </c>
      <c r="AA35" s="98" t="str">
        <f>IF(CONCATENATE(W35,Z35)="",K35,CONCATENATE(W35,Z35))</f>
        <v>Winner Match 101</v>
      </c>
      <c r="AB35" s="63" t="str">
        <f>IF(AA35=K35,CONCATENATE("Loser Match ",G35),IF(AA35=O35,P35,O35))</f>
        <v>Loser Match 101</v>
      </c>
      <c r="AC35" t="str">
        <f>VLOOKUP(O35,'FIFA Countries'!$A$2:$C$347,3)</f>
        <v>W97</v>
      </c>
      <c r="AD35" t="str">
        <f>VLOOKUP(P35,'FIFA Countries'!$A$2:$C$347,3)</f>
        <v>W98</v>
      </c>
      <c r="AE35" t="str">
        <f>VLOOKUP(AA35,'FIFA Countries'!$A$2:$C$347,3)</f>
        <v>W101</v>
      </c>
      <c r="AF35">
        <f>INDEX('FIFA Countries'!$D$2:$D$347,MATCH('6. KORUNDE'!$AC$35,'FIFA Countries'!$C$2:$C$347,0))</f>
        <v>0</v>
      </c>
      <c r="AG35">
        <f>INDEX('FIFA Countries'!$D$2:$D$347,MATCH('6. KORUNDE'!$AD$35,'FIFA Countries'!$C$2:$C$347,0))</f>
        <v>0</v>
      </c>
      <c r="AI35" t="str">
        <f>CONCATENATE("Flag",RIGHT(AF35,2))</f>
        <v>Flag0</v>
      </c>
      <c r="AJ35" t="str">
        <f>CONCATENATE("Flag",RIGHT(AG35,2))</f>
        <v>Flag0</v>
      </c>
    </row>
    <row r="36" spans="4:37" ht="16" customHeight="1" thickBot="1" x14ac:dyDescent="0.25">
      <c r="D36" s="100"/>
      <c r="E36" s="407" t="s">
        <v>1899</v>
      </c>
      <c r="F36" s="393" t="s">
        <v>1903</v>
      </c>
      <c r="G36" s="396">
        <f>G35+1</f>
        <v>102</v>
      </c>
      <c r="H36" s="396" t="s">
        <v>1904</v>
      </c>
      <c r="I36" s="396" t="s">
        <v>1009</v>
      </c>
      <c r="J36" s="396" t="str">
        <f>CONCATENATE("W",G36)</f>
        <v>W102</v>
      </c>
      <c r="K36" s="396" t="str">
        <f>CONCATENATE("Winner Match ",G36)</f>
        <v>Winner Match 102</v>
      </c>
      <c r="L36" s="600">
        <f>VLOOKUP($G36,Venues!$CE$93:$CH$124,2)</f>
        <v>46218.875</v>
      </c>
      <c r="M36" s="601">
        <f>VLOOKUP($G36,Venues!$CE$93:$CH$124,3)</f>
        <v>46218.875</v>
      </c>
      <c r="N36" s="396" t="str">
        <f>VLOOKUP($G36,Venues!$CE$93:$CH$124,4)</f>
        <v>Atlanta</v>
      </c>
      <c r="O36" s="396" t="str">
        <f>INDEX($J$30:$AA$33,MATCH(H36,$J$30:$J$33),18)</f>
        <v>Winner Match 99</v>
      </c>
      <c r="P36" s="396" t="str">
        <f>INDEX($J$30:$AA$33,MATCH(I36,$J$30:$J$33),18)</f>
        <v>Winner Match 100</v>
      </c>
      <c r="Q36" s="500"/>
      <c r="R36" s="501"/>
      <c r="S36" s="501"/>
      <c r="T36" s="501"/>
      <c r="U36" s="59" t="str">
        <f>IF(COUNT(Q36:R36)=2,"Y","N")</f>
        <v>N</v>
      </c>
      <c r="V36" s="59" t="str">
        <f>IF(U36="Y",IF(Q36=R36,"N","Y"),"N")</f>
        <v>N</v>
      </c>
      <c r="W36" s="59" t="str">
        <f>IF(V36="Y",IF(Q36&gt;R36,O36,P36),"")</f>
        <v/>
      </c>
      <c r="X36" s="59" t="str">
        <f>IF(U36="Y",IF(V36="N","Y","N"),"N")</f>
        <v>N</v>
      </c>
      <c r="Y36" s="59" t="str">
        <f>IF( COUNT(S36:T36)=2,IF(X36="Y",IF(S36=T36,"N","Y"),"N"),"N")</f>
        <v>N</v>
      </c>
      <c r="Z36" s="59" t="str">
        <f>IF(Y36="Y",IF(S36&gt;T36,O36,P36),"")</f>
        <v/>
      </c>
      <c r="AA36" s="102" t="str">
        <f>IF(CONCATENATE(W36,Z36)="",K36,CONCATENATE(W36,Z36))</f>
        <v>Winner Match 102</v>
      </c>
      <c r="AB36" s="45" t="str">
        <f>IF(AA36=K36,CONCATENATE("Loser Match ",G36),IF(AA36=O36,P36,O36))</f>
        <v>Loser Match 102</v>
      </c>
      <c r="AC36" t="str">
        <f>VLOOKUP(O36,'FIFA Countries'!$A$2:$C$347,3)</f>
        <v>W99</v>
      </c>
      <c r="AD36" t="str">
        <f>VLOOKUP(P36,'FIFA Countries'!$A$2:$C$347,3)</f>
        <v>W100</v>
      </c>
      <c r="AE36" t="str">
        <f>VLOOKUP(AA36,'FIFA Countries'!$A$2:$C$347,3)</f>
        <v>W102</v>
      </c>
      <c r="AF36">
        <f>INDEX('FIFA Countries'!$D$2:$D$347,MATCH('6. KORUNDE'!$AC$36,'FIFA Countries'!$C$2:$C$347,0))</f>
        <v>0</v>
      </c>
      <c r="AG36">
        <f>INDEX('FIFA Countries'!$D$2:$D$347,MATCH('6. KORUNDE'!$AD$36,'FIFA Countries'!$C$2:$C$347,0))</f>
        <v>0</v>
      </c>
      <c r="AH36" s="1" t="s">
        <v>1905</v>
      </c>
      <c r="AI36" t="str">
        <f>CONCATENATE("Flag",RIGHT(AF36,2))</f>
        <v>Flag0</v>
      </c>
      <c r="AJ36" t="s">
        <v>1906</v>
      </c>
    </row>
    <row r="37" spans="4:37" ht="16" customHeight="1" thickBot="1" x14ac:dyDescent="0.25">
      <c r="D37" s="100"/>
      <c r="E37" s="400" t="str">
        <f t="shared" ref="E37:T37" si="29">E34</f>
        <v>Runde</v>
      </c>
      <c r="F37" s="397" t="str">
        <f t="shared" si="29"/>
        <v>Cut and Pasted from regulations</v>
      </c>
      <c r="G37" s="397" t="str">
        <f t="shared" si="29"/>
        <v>Spiel-Nr.</v>
      </c>
      <c r="H37" s="397" t="str">
        <f t="shared" si="29"/>
        <v>Heimteam</v>
      </c>
      <c r="I37" s="397" t="str">
        <f t="shared" si="29"/>
        <v>Auswärtsteam</v>
      </c>
      <c r="J37" s="397" t="str">
        <f t="shared" si="29"/>
        <v>Winner Ref</v>
      </c>
      <c r="K37" s="397" t="str">
        <f t="shared" si="29"/>
        <v>Winner Ref Desc</v>
      </c>
      <c r="L37" s="397" t="str">
        <f t="shared" si="29"/>
        <v>Datum</v>
      </c>
      <c r="M37" s="397" t="str">
        <f t="shared" si="29"/>
        <v>Uhrzeit</v>
      </c>
      <c r="N37" s="397" t="str">
        <f t="shared" si="29"/>
        <v>Ort</v>
      </c>
      <c r="O37" s="397" t="str">
        <f t="shared" si="29"/>
        <v>Team A</v>
      </c>
      <c r="P37" s="397" t="str">
        <f t="shared" si="29"/>
        <v>Team B</v>
      </c>
      <c r="Q37" s="397" t="str">
        <f t="shared" si="29"/>
        <v>Team A</v>
      </c>
      <c r="R37" s="397" t="str">
        <f t="shared" si="29"/>
        <v>Team B</v>
      </c>
      <c r="S37" s="397" t="str">
        <f t="shared" si="29"/>
        <v>Team A</v>
      </c>
      <c r="T37" s="401" t="str">
        <f t="shared" si="29"/>
        <v>Team B</v>
      </c>
      <c r="U37" s="68"/>
      <c r="V37" s="68"/>
      <c r="W37" s="68">
        <f>W34</f>
        <v>0</v>
      </c>
      <c r="X37" s="68"/>
      <c r="Y37" s="68"/>
      <c r="Z37" s="68">
        <f>Z34</f>
        <v>0</v>
      </c>
      <c r="AA37" s="68" t="str">
        <f>AA34</f>
        <v>Match Winner</v>
      </c>
      <c r="AB37" s="68" t="str">
        <f>AB34</f>
        <v>Spielverlierer</v>
      </c>
      <c r="AC37" s="64"/>
      <c r="AD37" s="64"/>
      <c r="AE37" s="109" t="str">
        <f>VLOOKUP(AB38,'FIFA Countries'!$A$2:$C$347,3)</f>
        <v>L103</v>
      </c>
      <c r="AF37" s="110"/>
      <c r="AG37" s="110"/>
      <c r="AH37" s="110">
        <f>INDEX('FIFA Countries'!$D$2:$D$347,MATCH($AE$37,'FIFA Countries'!$C$2:$C$347,0))</f>
        <v>0</v>
      </c>
      <c r="AI37" s="64" t="s">
        <v>1907</v>
      </c>
      <c r="AJ37" s="64" t="s">
        <v>1908</v>
      </c>
      <c r="AK37" s="64"/>
    </row>
    <row r="38" spans="4:37" ht="18" customHeight="1" thickBot="1" x14ac:dyDescent="0.25">
      <c r="D38" s="100"/>
      <c r="E38" s="408" t="s">
        <v>1909</v>
      </c>
      <c r="F38" s="391" t="s">
        <v>1910</v>
      </c>
      <c r="G38" s="391">
        <f>G36+1</f>
        <v>103</v>
      </c>
      <c r="H38" s="391" t="s">
        <v>710</v>
      </c>
      <c r="I38" s="391" t="s">
        <v>712</v>
      </c>
      <c r="J38" s="391" t="str">
        <f>CONCATENATE("W",G38)</f>
        <v>W103</v>
      </c>
      <c r="K38" s="391" t="str">
        <f>CONCATENATE("Winner Match ",G38)</f>
        <v>Winner Match 103</v>
      </c>
      <c r="L38" s="596">
        <f>VLOOKUP($G38,Venues!$CE$93:$CH$124,2)</f>
        <v>46221.958333333336</v>
      </c>
      <c r="M38" s="597">
        <f>VLOOKUP($G38,Venues!$CE$93:$CH$124,3)</f>
        <v>46221.958333333336</v>
      </c>
      <c r="N38" s="391" t="str">
        <f>VLOOKUP($G38,Venues!$CE$93:$CH$124,4)</f>
        <v>Miami</v>
      </c>
      <c r="O38" s="391" t="str">
        <f>AB35</f>
        <v>Loser Match 101</v>
      </c>
      <c r="P38" s="391" t="str">
        <f>AB36</f>
        <v>Loser Match 102</v>
      </c>
      <c r="Q38" s="502"/>
      <c r="R38" s="503"/>
      <c r="S38" s="503"/>
      <c r="T38" s="503"/>
      <c r="U38" s="105" t="str">
        <f>IF(COUNT(Q38:R38)=2,"Y","N")</f>
        <v>N</v>
      </c>
      <c r="V38" s="105" t="str">
        <f>IF(U38="Y",IF(Q38=R38,"N","Y"),"N")</f>
        <v>N</v>
      </c>
      <c r="W38" s="105" t="str">
        <f>IF(V38="Y",IF(Q38&gt;R38,O38,P38),"")</f>
        <v/>
      </c>
      <c r="X38" s="105" t="str">
        <f>IF(U38="Y",IF(V38="N","Y","N"),"N")</f>
        <v>N</v>
      </c>
      <c r="Y38" s="105" t="str">
        <f>IF( COUNT(S38:T38)=2,IF(X38="Y",IF(S38=T38,"N","Y"),"N"),"N")</f>
        <v>N</v>
      </c>
      <c r="Z38" s="105" t="str">
        <f>IF(Y38="Y",IF(S38&gt;T38,O38,P38),"")</f>
        <v/>
      </c>
      <c r="AA38" s="106" t="str">
        <f>IF(CONCATENATE(W38,Z38)="",K38,CONCATENATE(W38,Z38))</f>
        <v>Winner Match 103</v>
      </c>
      <c r="AB38" s="11" t="str">
        <f>IF(AA38=K38,CONCATENATE("Loser Match ",G38),IF(AA38=O38,P38,O38))</f>
        <v>Loser Match 103</v>
      </c>
      <c r="AC38" s="106" t="str">
        <f>VLOOKUP(O38,'FIFA Countries'!$A$2:$C$347,3)</f>
        <v>L101</v>
      </c>
      <c r="AD38" s="107" t="str">
        <f>VLOOKUP(P38,'FIFA Countries'!$A$2:$C$347,3)</f>
        <v>L102</v>
      </c>
      <c r="AE38" s="45" t="str">
        <f>VLOOKUP(AA38,'FIFA Countries'!$A$2:$C$347,3)</f>
        <v>W103</v>
      </c>
      <c r="AF38" s="1">
        <f>INDEX('FIFA Countries'!$D$2:$D$347,MATCH('6. KORUNDE'!$AC$38,'FIFA Countries'!$C$2:$C$347,0))</f>
        <v>0</v>
      </c>
      <c r="AG38" s="1">
        <f>INDEX('FIFA Countries'!$D$2:$D$347,MATCH('6. KORUNDE'!$AD$38,'FIFA Countries'!$C$2:$C$347,0))</f>
        <v>0</v>
      </c>
      <c r="AH38" s="1">
        <f>INDEX('FIFA Countries'!$D$2:$D$347,MATCH($AE$38,'FIFA Countries'!$C$2:$C$347,0))</f>
        <v>0</v>
      </c>
      <c r="AI38" t="s">
        <v>1911</v>
      </c>
      <c r="AJ38" t="s">
        <v>1912</v>
      </c>
    </row>
    <row r="39" spans="4:37" ht="16" customHeight="1" thickBot="1" x14ac:dyDescent="0.25">
      <c r="D39" s="100"/>
      <c r="E39" s="400" t="str">
        <f t="shared" ref="E39:T39" si="30">E37</f>
        <v>Runde</v>
      </c>
      <c r="F39" s="397" t="str">
        <f t="shared" si="30"/>
        <v>Cut and Pasted from regulations</v>
      </c>
      <c r="G39" s="397" t="str">
        <f t="shared" si="30"/>
        <v>Spiel-Nr.</v>
      </c>
      <c r="H39" s="397" t="str">
        <f t="shared" si="30"/>
        <v>Heimteam</v>
      </c>
      <c r="I39" s="397" t="str">
        <f t="shared" si="30"/>
        <v>Auswärtsteam</v>
      </c>
      <c r="J39" s="397" t="str">
        <f t="shared" si="30"/>
        <v>Winner Ref</v>
      </c>
      <c r="K39" s="397" t="str">
        <f t="shared" si="30"/>
        <v>Winner Ref Desc</v>
      </c>
      <c r="L39" s="397" t="str">
        <f t="shared" si="30"/>
        <v>Datum</v>
      </c>
      <c r="M39" s="397" t="str">
        <f t="shared" si="30"/>
        <v>Uhrzeit</v>
      </c>
      <c r="N39" s="397" t="str">
        <f t="shared" si="30"/>
        <v>Ort</v>
      </c>
      <c r="O39" s="397" t="str">
        <f t="shared" si="30"/>
        <v>Team A</v>
      </c>
      <c r="P39" s="397" t="str">
        <f t="shared" si="30"/>
        <v>Team B</v>
      </c>
      <c r="Q39" s="397" t="str">
        <f t="shared" si="30"/>
        <v>Team A</v>
      </c>
      <c r="R39" s="397" t="str">
        <f t="shared" si="30"/>
        <v>Team B</v>
      </c>
      <c r="S39" s="397" t="str">
        <f t="shared" si="30"/>
        <v>Team A</v>
      </c>
      <c r="T39" s="401" t="str">
        <f t="shared" si="30"/>
        <v>Team B</v>
      </c>
      <c r="U39" s="68"/>
      <c r="V39" s="68"/>
      <c r="W39" s="68">
        <f>W37</f>
        <v>0</v>
      </c>
      <c r="X39" s="68"/>
      <c r="Y39" s="68"/>
      <c r="Z39" s="68">
        <f>Z37</f>
        <v>0</v>
      </c>
      <c r="AA39" s="68" t="str">
        <f>AA37</f>
        <v>Match Winner</v>
      </c>
      <c r="AB39" s="68" t="str">
        <f>AB37</f>
        <v>Spielverlierer</v>
      </c>
      <c r="AC39" s="64"/>
      <c r="AD39" s="64"/>
      <c r="AE39" s="109" t="str">
        <f>VLOOKUP(AB40,'FIFA Countries'!$A$2:$C$347,3)</f>
        <v>L104</v>
      </c>
      <c r="AF39" s="110"/>
      <c r="AG39" s="110"/>
      <c r="AH39" s="110">
        <f>INDEX('FIFA Countries'!$D$2:$D$347,MATCH($AE$39,'FIFA Countries'!$C$2:$C$347,0))</f>
        <v>0</v>
      </c>
      <c r="AI39" s="64" t="s">
        <v>1913</v>
      </c>
      <c r="AJ39" s="64" t="s">
        <v>1914</v>
      </c>
      <c r="AK39" s="64"/>
    </row>
    <row r="40" spans="4:37" ht="16" customHeight="1" thickBot="1" x14ac:dyDescent="0.25">
      <c r="D40" s="100"/>
      <c r="E40" s="409" t="s">
        <v>1915</v>
      </c>
      <c r="F40" s="410" t="s">
        <v>1916</v>
      </c>
      <c r="G40" s="411">
        <f>G38+1</f>
        <v>104</v>
      </c>
      <c r="H40" s="411" t="s">
        <v>1011</v>
      </c>
      <c r="I40" s="411" t="s">
        <v>1013</v>
      </c>
      <c r="J40" s="411" t="str">
        <f>CONCATENATE("W",G40)</f>
        <v>W104</v>
      </c>
      <c r="K40" s="411" t="str">
        <f>CONCATENATE("Winner Match ",G40)</f>
        <v>Winner Match 104</v>
      </c>
      <c r="L40" s="602">
        <f>VLOOKUP($G40,Venues!$CE$93:$CH$124,2)</f>
        <v>46222.875</v>
      </c>
      <c r="M40" s="603">
        <f>VLOOKUP($G40,Venues!$CE$93:$CH$124,3)</f>
        <v>46222.875</v>
      </c>
      <c r="N40" s="411" t="str">
        <f>VLOOKUP($G40,Venues!$CE$93:$CH$124,4)</f>
        <v>New York New Jersey</v>
      </c>
      <c r="O40" s="411" t="str">
        <f>INDEX($J$35:$AA$36,MATCH(H40,$J$35:$J$36),18)</f>
        <v>Winner Match 101</v>
      </c>
      <c r="P40" s="411" t="str">
        <f>INDEX($J$35:$AA$36,MATCH(I40,$J$35:$J$36),18)</f>
        <v>Winner Match 102</v>
      </c>
      <c r="Q40" s="441"/>
      <c r="R40" s="495"/>
      <c r="S40" s="495"/>
      <c r="T40" s="495"/>
      <c r="U40" s="105" t="str">
        <f>IF(COUNT(Q40:R40)=2,"Y","N")</f>
        <v>N</v>
      </c>
      <c r="V40" s="105" t="str">
        <f>IF(U40="Y",IF(Q40=R40,"N","Y"),"N")</f>
        <v>N</v>
      </c>
      <c r="W40" s="105" t="str">
        <f>IF(V40="Y",IF(Q40&gt;R40,O40,P40),"")</f>
        <v/>
      </c>
      <c r="X40" s="105" t="str">
        <f>IF(U40="Y",IF(V40="N","Y","N"),"N")</f>
        <v>N</v>
      </c>
      <c r="Y40" s="105" t="str">
        <f>IF( COUNT(S40:T40)=2,IF(X40="Y",IF(S40=T40,"N","Y"),"N"),"N")</f>
        <v>N</v>
      </c>
      <c r="Z40" s="105" t="str">
        <f>IF(Y40="Y",IF(S40&gt;T40,O40,P40),"")</f>
        <v/>
      </c>
      <c r="AA40" s="106" t="str">
        <f>IF(CONCATENATE(W40,Z40)="",K40,CONCATENATE(W40,Z40))</f>
        <v>Winner Match 104</v>
      </c>
      <c r="AB40" s="11" t="str">
        <f>IF(AA40=K40,CONCATENATE("Loser Match ",G40),IF(AA40=O40,P40,O40))</f>
        <v>Loser Match 104</v>
      </c>
      <c r="AC40" s="106" t="str">
        <f>VLOOKUP(O40,'FIFA Countries'!$A$2:$C$347,3)</f>
        <v>W101</v>
      </c>
      <c r="AD40" s="107" t="str">
        <f>VLOOKUP(P40,'FIFA Countries'!$A$2:$C$347,3)</f>
        <v>W102</v>
      </c>
      <c r="AE40" s="45" t="str">
        <f>VLOOKUP(AA40,'FIFA Countries'!$A$2:$C$347,3)</f>
        <v>W104</v>
      </c>
      <c r="AF40" s="1">
        <f>INDEX('FIFA Countries'!$D$2:$D$347,MATCH('6. KORUNDE'!$AC$40,'FIFA Countries'!$C$2:$C$347,0))</f>
        <v>0</v>
      </c>
      <c r="AG40" s="1">
        <f>INDEX('FIFA Countries'!$D$2:$D$347,MATCH('6. KORUNDE'!$AD$40,'FIFA Countries'!$C$2:$C$347,0))</f>
        <v>0</v>
      </c>
      <c r="AH40" s="1">
        <f>INDEX('FIFA Countries'!$D$2:$D$347,MATCH($AE$40,'FIFA Countries'!$C$2:$C$347,0))</f>
        <v>0</v>
      </c>
      <c r="AI40" t="s">
        <v>1917</v>
      </c>
      <c r="AJ40" t="s">
        <v>1918</v>
      </c>
    </row>
    <row r="41" spans="4:37" x14ac:dyDescent="0.2">
      <c r="D41" s="100"/>
    </row>
    <row r="42" spans="4:37" hidden="1" x14ac:dyDescent="0.2">
      <c r="D42" s="100"/>
      <c r="K42" s="99"/>
      <c r="L42" s="99"/>
      <c r="M42" s="99"/>
    </row>
    <row r="43" spans="4:37" hidden="1" x14ac:dyDescent="0.2">
      <c r="D43" s="100"/>
      <c r="K43" s="99"/>
      <c r="L43" s="99"/>
      <c r="M43" s="99"/>
    </row>
    <row r="44" spans="4:37" hidden="1" x14ac:dyDescent="0.2">
      <c r="D44" s="100"/>
      <c r="K44" s="99"/>
      <c r="L44" s="99"/>
      <c r="M44" s="99"/>
    </row>
    <row r="45" spans="4:37" hidden="1" x14ac:dyDescent="0.2">
      <c r="D45" s="100"/>
      <c r="K45" s="99"/>
      <c r="L45" s="99"/>
      <c r="M45" s="99"/>
    </row>
    <row r="46" spans="4:37" hidden="1" x14ac:dyDescent="0.2">
      <c r="D46" s="100"/>
    </row>
    <row r="47" spans="4:37" hidden="1" x14ac:dyDescent="0.2">
      <c r="D47" s="100"/>
    </row>
    <row r="48" spans="4:37" hidden="1" x14ac:dyDescent="0.2">
      <c r="D48" s="100"/>
    </row>
    <row r="49" spans="4:4" hidden="1" x14ac:dyDescent="0.2">
      <c r="D49" s="100"/>
    </row>
    <row r="50" spans="4:4" hidden="1" x14ac:dyDescent="0.2">
      <c r="D50" s="100"/>
    </row>
  </sheetData>
  <sheetProtection algorithmName="SHA-512" hashValue="XBYHtfUfUN9zhVTGWY06n8O4kyOhldkW2vUqGV9ZRFdh5siO2r5sxMz/OWueNg9/Yd1WT0Dzhkp3/3vISL6SEQ==" saltValue="ughmq1zgfPcPHT8u0ZcO9g==" spinCount="100000" sheet="1" objects="1" scenarios="1" selectLockedCells="1"/>
  <mergeCells count="3">
    <mergeCell ref="G1:S1"/>
    <mergeCell ref="S2:T2"/>
    <mergeCell ref="Q2:R2"/>
  </mergeCells>
  <dataValidations count="1">
    <dataValidation type="whole" allowBlank="1" showInputMessage="1" showErrorMessage="1" sqref="Q4:T19" xr:uid="{00000000-0002-0000-1800-000000000000}">
      <formula1>0</formula1>
      <formula2>30</formula2>
    </dataValidation>
  </dataValidations>
  <hyperlinks>
    <hyperlink ref="G1" r:id="rId1" display="FIFA WORLD CUP 26 PREDICTOR BY WORLDCUPSPREADSHEETS ON ETSY" xr:uid="{00000000-0004-0000-1800-000000000000}"/>
    <hyperlink ref="B3" location="'1. Welcome'!A1" display="1. Welcome Page" xr:uid="{00000000-0004-0000-1800-000001000000}"/>
    <hyperlink ref="B5" location="'2. Tournament Teams'!A1" display="2. Tournament Teams" xr:uid="{00000000-0004-0000-1800-000002000000}"/>
    <hyperlink ref="B7" location="'3. Group Matches'!A1" display="3. Group Matches" xr:uid="{00000000-0004-0000-1800-000003000000}"/>
    <hyperlink ref="B9" location="'4. Fare Play Points'!A1" display="4. Fare Play Points" xr:uid="{00000000-0004-0000-1800-000004000000}"/>
    <hyperlink ref="B11" location="'5. Grp 3rd Place'!A1" display="5. Group 3rd Place Table" xr:uid="{00000000-0004-0000-1800-000005000000}"/>
    <hyperlink ref="B13" location="'6. Knockout Stage'!A1" display="6. Knockout Matches" xr:uid="{00000000-0004-0000-1800-000006000000}"/>
    <hyperlink ref="B15" location="'7. KO Chart'!A1" display="7. Knockout Diagram" xr:uid="{00000000-0004-0000-1800-000007000000}"/>
    <hyperlink ref="B17" location="'8. Tournament Result'!A1" display="8. Tournament Winners" xr:uid="{00000000-0004-0000-1800-000008000000}"/>
  </hyperlinks>
  <pageMargins left="0.7" right="0.7" top="0.75" bottom="0.75" header="0.3" footer="0.3"/>
  <pageSetup orientation="portrait"/>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ublished="0" codeName="Sheet2">
    <tabColor rgb="FF00B0F0"/>
  </sheetPr>
  <dimension ref="A1:AY85"/>
  <sheetViews>
    <sheetView zoomScaleNormal="100" workbookViewId="0">
      <selection sqref="A1:XFD1048576"/>
    </sheetView>
  </sheetViews>
  <sheetFormatPr baseColWidth="10" defaultColWidth="0" defaultRowHeight="15" zeroHeight="1" x14ac:dyDescent="0.2"/>
  <cols>
    <col min="1" max="1" width="2.6640625" style="100" customWidth="1"/>
    <col min="2" max="2" width="33.5" style="100" bestFit="1" customWidth="1"/>
    <col min="3" max="3" width="2.5" style="100" customWidth="1"/>
    <col min="4" max="4" width="9.1640625" style="64" customWidth="1"/>
    <col min="5" max="5" width="3" style="64" bestFit="1" customWidth="1"/>
    <col min="6" max="6" width="4.1640625" style="64" customWidth="1"/>
    <col min="7" max="7" width="5.5" style="64" customWidth="1"/>
    <col min="8" max="8" width="3" style="66" bestFit="1" customWidth="1"/>
    <col min="9" max="9" width="4.1640625" style="64" customWidth="1"/>
    <col min="10" max="10" width="7" style="64" bestFit="1" customWidth="1"/>
    <col min="11" max="12" width="3.33203125" style="100" customWidth="1"/>
    <col min="13" max="13" width="3.33203125" style="64" customWidth="1"/>
    <col min="14" max="14" width="4.1640625" style="64" customWidth="1"/>
    <col min="15" max="15" width="5.5" style="64" customWidth="1"/>
    <col min="16" max="16" width="3" style="64" bestFit="1" customWidth="1"/>
    <col min="17" max="17" width="4.1640625" style="64" customWidth="1"/>
    <col min="18" max="18" width="5.5" style="64" customWidth="1"/>
    <col min="19" max="20" width="3.33203125" style="100" customWidth="1"/>
    <col min="21" max="21" width="4" style="64" bestFit="1" customWidth="1"/>
    <col min="22" max="22" width="4.1640625" style="64" customWidth="1"/>
    <col min="23" max="23" width="5.5" style="64" customWidth="1"/>
    <col min="24" max="24" width="2.5" style="64" bestFit="1" customWidth="1"/>
    <col min="25" max="25" width="4.1640625" style="64" customWidth="1"/>
    <col min="26" max="26" width="5.5" style="64" customWidth="1"/>
    <col min="27" max="28" width="3.33203125" style="100" customWidth="1"/>
    <col min="29" max="29" width="4" style="64" bestFit="1" customWidth="1"/>
    <col min="30" max="30" width="4.1640625" style="64" customWidth="1"/>
    <col min="31" max="31" width="5.5" style="64" customWidth="1"/>
    <col min="32" max="32" width="2.5" style="64" bestFit="1" customWidth="1"/>
    <col min="33" max="33" width="4.1640625" style="64" customWidth="1"/>
    <col min="34" max="34" width="5.5" style="64" customWidth="1"/>
    <col min="35" max="36" width="3.33203125" style="100" customWidth="1"/>
    <col min="37" max="37" width="4" style="64" bestFit="1" customWidth="1"/>
    <col min="38" max="38" width="4.1640625" style="64" customWidth="1"/>
    <col min="39" max="39" width="5.5" style="64" customWidth="1"/>
    <col min="40" max="40" width="2.5" style="64" bestFit="1" customWidth="1"/>
    <col min="41" max="41" width="4.1640625" style="64" customWidth="1"/>
    <col min="42" max="42" width="5.5" style="64" customWidth="1"/>
    <col min="43" max="44" width="3.33203125" style="100" customWidth="1"/>
    <col min="45" max="45" width="4.1640625" style="64" customWidth="1"/>
    <col min="46" max="46" width="5.5" style="64" customWidth="1"/>
    <col min="47" max="47" width="9.1640625" style="64" customWidth="1"/>
    <col min="48" max="50" width="9.1640625" style="100" customWidth="1"/>
    <col min="51" max="51" width="0" style="64" hidden="1" customWidth="1"/>
    <col min="52" max="52" width="9.1640625" style="64" hidden="1" customWidth="1"/>
    <col min="53" max="16384" width="9.1640625" style="64" hidden="1"/>
  </cols>
  <sheetData>
    <row r="1" spans="1:51" s="71" customFormat="1" ht="19" customHeight="1" x14ac:dyDescent="0.25">
      <c r="A1" s="115"/>
      <c r="B1" s="115" t="s">
        <v>0</v>
      </c>
      <c r="C1" s="115"/>
      <c r="D1" s="115"/>
      <c r="E1" s="618">
        <f>'1. Willkommen'!E1</f>
        <v>0</v>
      </c>
      <c r="F1" s="1028"/>
      <c r="G1" s="1028"/>
      <c r="H1" s="1028"/>
      <c r="I1" s="1028"/>
      <c r="J1" s="1028"/>
      <c r="K1" s="1028"/>
      <c r="L1" s="1028"/>
      <c r="M1" s="1028"/>
      <c r="N1" s="1028"/>
      <c r="O1" s="1028"/>
      <c r="P1" s="1028"/>
      <c r="Q1" s="1028"/>
      <c r="R1" s="1028"/>
      <c r="S1" s="1028"/>
      <c r="T1" s="1028"/>
      <c r="U1" s="1028"/>
      <c r="V1" s="1028"/>
      <c r="W1" s="1028"/>
      <c r="X1" s="1028"/>
      <c r="Y1" s="1028"/>
      <c r="Z1" s="1028"/>
      <c r="AA1" s="1028"/>
      <c r="AB1" s="1028"/>
      <c r="AC1" s="115"/>
      <c r="AD1" s="115"/>
      <c r="AE1" s="115"/>
      <c r="AF1" s="115"/>
      <c r="AG1" s="115"/>
      <c r="AH1" s="115"/>
      <c r="AI1" s="115"/>
      <c r="AJ1" s="115"/>
      <c r="AK1" s="115"/>
      <c r="AL1" s="115"/>
      <c r="AM1" s="115"/>
      <c r="AN1" s="115"/>
      <c r="AO1" s="115"/>
      <c r="AP1" s="115"/>
      <c r="AQ1" s="115"/>
      <c r="AR1" s="115"/>
      <c r="AS1" s="115"/>
      <c r="AT1" s="115"/>
      <c r="AU1" s="115"/>
      <c r="AV1" s="115"/>
      <c r="AW1" s="115"/>
      <c r="AX1" s="115"/>
      <c r="AY1" s="115"/>
    </row>
    <row r="2" spans="1:51" s="71" customFormat="1" x14ac:dyDescent="0.2">
      <c r="A2" s="100"/>
      <c r="B2" s="99"/>
      <c r="C2" s="100"/>
      <c r="D2" s="134"/>
      <c r="E2" s="101"/>
      <c r="F2" s="1027"/>
      <c r="G2" s="1017"/>
      <c r="H2" s="101"/>
      <c r="I2" s="1027"/>
      <c r="J2" s="1017"/>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row>
    <row r="3" spans="1:51" s="71" customFormat="1" ht="7.5" customHeight="1" x14ac:dyDescent="0.2">
      <c r="A3" s="100"/>
      <c r="B3" s="1029" t="s">
        <v>10</v>
      </c>
      <c r="C3" s="100"/>
      <c r="D3" s="134"/>
      <c r="E3" s="1020">
        <v>74</v>
      </c>
      <c r="F3" s="1025"/>
      <c r="G3" s="1024" t="str">
        <f ca="1">VLOOKUP(E3,'6. KORUNDE'!$G$4:$AE$19,23)</f>
        <v>E1</v>
      </c>
      <c r="H3" s="1024" t="s">
        <v>199</v>
      </c>
      <c r="I3" s="1024"/>
      <c r="J3" s="1022" t="str">
        <f>VLOOKUP(E3,'6. KORUNDE'!$G$4:$AE$19,24)</f>
        <v>ABCDF</v>
      </c>
      <c r="K3" s="136"/>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row>
    <row r="4" spans="1:51" s="71" customFormat="1" ht="7.5" customHeight="1" x14ac:dyDescent="0.2">
      <c r="A4" s="100"/>
      <c r="B4" s="1028"/>
      <c r="C4" s="100"/>
      <c r="D4" s="134"/>
      <c r="E4" s="1021"/>
      <c r="F4" s="1026"/>
      <c r="G4" s="1017"/>
      <c r="H4" s="1017"/>
      <c r="I4" s="1017"/>
      <c r="J4" s="1023"/>
      <c r="K4" s="134"/>
      <c r="L4" s="137"/>
      <c r="M4" s="1020">
        <v>89</v>
      </c>
      <c r="N4" s="1025"/>
      <c r="O4" s="1024" t="str">
        <f>VLOOKUP(M4,'6. KORUNDE'!$G$21:$AE$28,23)</f>
        <v>W74</v>
      </c>
      <c r="P4" s="1024" t="s">
        <v>199</v>
      </c>
      <c r="Q4" s="1024"/>
      <c r="R4" s="1022" t="str">
        <f>VLOOKUP(M4,'6. KORUNDE'!$G$21:$AE$28,24)</f>
        <v>W77</v>
      </c>
      <c r="S4" s="136"/>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row>
    <row r="5" spans="1:51" s="71" customFormat="1" ht="7.5" customHeight="1" x14ac:dyDescent="0.2">
      <c r="A5" s="100"/>
      <c r="B5" s="113"/>
      <c r="C5" s="100"/>
      <c r="D5" s="134"/>
      <c r="E5" s="1020">
        <v>77</v>
      </c>
      <c r="F5" s="1025"/>
      <c r="G5" s="1024" t="str">
        <f ca="1">VLOOKUP(E5,'6. KORUNDE'!$G$4:$AE$19,23)</f>
        <v>I1</v>
      </c>
      <c r="H5" s="1024" t="s">
        <v>199</v>
      </c>
      <c r="I5" s="1024"/>
      <c r="J5" s="1022" t="str">
        <f>VLOOKUP(E5,'6. KORUNDE'!$G$4:$AE$19,24)</f>
        <v>CDFGH</v>
      </c>
      <c r="K5" s="136"/>
      <c r="L5" s="138"/>
      <c r="M5" s="1021"/>
      <c r="N5" s="1026"/>
      <c r="O5" s="1017"/>
      <c r="P5" s="1017"/>
      <c r="Q5" s="1017"/>
      <c r="R5" s="1023"/>
      <c r="S5" s="139"/>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row>
    <row r="6" spans="1:51" s="71" customFormat="1" ht="7.5" customHeight="1" x14ac:dyDescent="0.2">
      <c r="A6" s="100"/>
      <c r="B6" s="99"/>
      <c r="C6" s="100"/>
      <c r="D6" s="134"/>
      <c r="E6" s="1021"/>
      <c r="F6" s="1026"/>
      <c r="G6" s="1017"/>
      <c r="H6" s="1017"/>
      <c r="I6" s="1017"/>
      <c r="J6" s="1023"/>
      <c r="K6" s="138"/>
      <c r="L6" s="134"/>
      <c r="M6" s="134"/>
      <c r="N6" s="134"/>
      <c r="O6" s="134"/>
      <c r="P6" s="134"/>
      <c r="Q6" s="134"/>
      <c r="R6" s="134"/>
      <c r="S6" s="140"/>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row>
    <row r="7" spans="1:51" s="71" customFormat="1" ht="7.5" customHeight="1" x14ac:dyDescent="0.2">
      <c r="A7" s="100"/>
      <c r="B7" s="1029" t="s">
        <v>18</v>
      </c>
      <c r="C7" s="100"/>
      <c r="D7" s="134"/>
      <c r="E7" s="134"/>
      <c r="F7" s="134"/>
      <c r="G7" s="134"/>
      <c r="H7" s="135"/>
      <c r="I7" s="134"/>
      <c r="J7" s="134"/>
      <c r="K7" s="134"/>
      <c r="L7" s="134"/>
      <c r="M7" s="134"/>
      <c r="N7" s="134"/>
      <c r="O7" s="134"/>
      <c r="P7" s="134"/>
      <c r="Q7" s="134"/>
      <c r="R7" s="134"/>
      <c r="S7" s="140"/>
      <c r="T7" s="137"/>
      <c r="U7" s="1020">
        <v>97</v>
      </c>
      <c r="V7" s="1025"/>
      <c r="W7" s="1024" t="str">
        <f>VLOOKUP(U7,'6. KORUNDE'!$G$21:$AE$33,23)</f>
        <v>W89</v>
      </c>
      <c r="X7" s="1024" t="s">
        <v>199</v>
      </c>
      <c r="Y7" s="1024"/>
      <c r="Z7" s="1022" t="str">
        <f>VLOOKUP(U7,'6. KORUNDE'!$G$21:$AE$33,24)</f>
        <v>W90</v>
      </c>
      <c r="AA7" s="137"/>
      <c r="AB7" s="134"/>
      <c r="AC7" s="134"/>
      <c r="AD7" s="134"/>
      <c r="AE7" s="134"/>
      <c r="AF7" s="134"/>
      <c r="AG7" s="134"/>
      <c r="AH7" s="134"/>
      <c r="AI7" s="134"/>
      <c r="AJ7" s="134"/>
      <c r="AK7" s="134"/>
      <c r="AL7" s="134"/>
      <c r="AM7" s="134"/>
      <c r="AN7" s="134"/>
      <c r="AO7" s="134"/>
      <c r="AP7" s="134"/>
      <c r="AQ7" s="134"/>
      <c r="AR7" s="134"/>
      <c r="AS7" s="134"/>
      <c r="AT7" s="134"/>
      <c r="AU7" s="134"/>
      <c r="AV7" s="134"/>
      <c r="AW7" s="134"/>
      <c r="AX7" s="134"/>
    </row>
    <row r="8" spans="1:51" s="71" customFormat="1" ht="7.5" customHeight="1" x14ac:dyDescent="0.2">
      <c r="A8" s="100"/>
      <c r="B8" s="1028"/>
      <c r="C8" s="100"/>
      <c r="D8" s="134"/>
      <c r="E8" s="134"/>
      <c r="F8" s="134"/>
      <c r="G8" s="134"/>
      <c r="H8" s="135"/>
      <c r="I8" s="134"/>
      <c r="J8" s="134"/>
      <c r="K8" s="134"/>
      <c r="L8" s="134"/>
      <c r="M8" s="134"/>
      <c r="N8" s="134"/>
      <c r="O8" s="134"/>
      <c r="P8" s="134"/>
      <c r="Q8" s="134"/>
      <c r="R8" s="134"/>
      <c r="S8" s="140"/>
      <c r="T8" s="134"/>
      <c r="U8" s="1021"/>
      <c r="V8" s="1026"/>
      <c r="W8" s="1017"/>
      <c r="X8" s="1017"/>
      <c r="Y8" s="1017"/>
      <c r="Z8" s="1023"/>
      <c r="AA8" s="139"/>
      <c r="AB8" s="134"/>
      <c r="AC8" s="134"/>
      <c r="AD8" s="134"/>
      <c r="AE8" s="134"/>
      <c r="AF8" s="134"/>
      <c r="AG8" s="134"/>
      <c r="AH8" s="134"/>
      <c r="AI8" s="134"/>
      <c r="AJ8" s="134"/>
      <c r="AK8" s="134"/>
      <c r="AL8" s="134"/>
      <c r="AM8" s="134"/>
      <c r="AN8" s="134"/>
      <c r="AO8" s="134"/>
      <c r="AP8" s="134"/>
      <c r="AQ8" s="134"/>
      <c r="AR8" s="134"/>
      <c r="AS8" s="134"/>
      <c r="AT8" s="134"/>
      <c r="AU8" s="134"/>
      <c r="AV8" s="134"/>
      <c r="AW8" s="134"/>
      <c r="AX8" s="134"/>
    </row>
    <row r="9" spans="1:51" s="71" customFormat="1" ht="7.5" customHeight="1" x14ac:dyDescent="0.2">
      <c r="A9" s="100"/>
      <c r="B9" s="113"/>
      <c r="C9" s="100"/>
      <c r="D9" s="134"/>
      <c r="E9" s="1020">
        <v>73</v>
      </c>
      <c r="F9" s="1025"/>
      <c r="G9" s="1024" t="str">
        <f ca="1">VLOOKUP(E9,'6. KORUNDE'!$G$4:$AE$19,23)</f>
        <v>A2</v>
      </c>
      <c r="H9" s="1024" t="s">
        <v>199</v>
      </c>
      <c r="I9" s="1024"/>
      <c r="J9" s="1022" t="str">
        <f ca="1">VLOOKUP(E9,'6. KORUNDE'!$G$4:$AE$19,24)</f>
        <v>B2</v>
      </c>
      <c r="K9" s="136"/>
      <c r="L9" s="134"/>
      <c r="M9" s="134"/>
      <c r="N9" s="134"/>
      <c r="O9" s="134"/>
      <c r="P9" s="134"/>
      <c r="Q9" s="134"/>
      <c r="R9" s="134"/>
      <c r="S9" s="140"/>
      <c r="T9" s="134"/>
      <c r="U9" s="134"/>
      <c r="V9" s="134"/>
      <c r="W9" s="134"/>
      <c r="X9" s="134"/>
      <c r="Y9" s="134"/>
      <c r="Z9" s="134"/>
      <c r="AA9" s="140"/>
      <c r="AB9" s="134"/>
      <c r="AC9" s="134"/>
      <c r="AD9" s="134"/>
      <c r="AE9" s="134"/>
      <c r="AF9" s="134"/>
      <c r="AG9" s="134"/>
      <c r="AH9" s="134"/>
      <c r="AI9" s="134"/>
      <c r="AJ9" s="134"/>
      <c r="AK9" s="134"/>
      <c r="AL9" s="134"/>
      <c r="AM9" s="134"/>
      <c r="AN9" s="134"/>
      <c r="AO9" s="134"/>
      <c r="AP9" s="134"/>
      <c r="AQ9" s="134"/>
      <c r="AR9" s="134"/>
      <c r="AS9" s="134"/>
      <c r="AT9" s="134"/>
      <c r="AU9" s="134"/>
      <c r="AV9" s="134"/>
      <c r="AW9" s="134"/>
      <c r="AX9" s="134"/>
    </row>
    <row r="10" spans="1:51" s="71" customFormat="1" ht="7.5" customHeight="1" x14ac:dyDescent="0.2">
      <c r="A10" s="100"/>
      <c r="B10" s="99"/>
      <c r="C10" s="100"/>
      <c r="D10" s="134"/>
      <c r="E10" s="1021"/>
      <c r="F10" s="1026"/>
      <c r="G10" s="1017"/>
      <c r="H10" s="1017"/>
      <c r="I10" s="1017"/>
      <c r="J10" s="1023"/>
      <c r="K10" s="134"/>
      <c r="L10" s="137"/>
      <c r="M10" s="1020">
        <v>90</v>
      </c>
      <c r="N10" s="1025"/>
      <c r="O10" s="1024" t="str">
        <f>VLOOKUP(M10,'6. KORUNDE'!$G$21:$AE$28,23)</f>
        <v>W73</v>
      </c>
      <c r="P10" s="1024" t="s">
        <v>199</v>
      </c>
      <c r="Q10" s="1024"/>
      <c r="R10" s="1022" t="str">
        <f>VLOOKUP(M10,'6. KORUNDE'!$G$21:$AE$28,24)</f>
        <v>W75</v>
      </c>
      <c r="S10" s="141"/>
      <c r="T10" s="134"/>
      <c r="U10" s="134"/>
      <c r="V10" s="134"/>
      <c r="W10" s="134"/>
      <c r="X10" s="134"/>
      <c r="Y10" s="134"/>
      <c r="Z10" s="134"/>
      <c r="AA10" s="140"/>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row>
    <row r="11" spans="1:51" s="71" customFormat="1" ht="7.5" customHeight="1" x14ac:dyDescent="0.2">
      <c r="A11" s="100"/>
      <c r="B11" s="1029" t="s">
        <v>26</v>
      </c>
      <c r="C11" s="100"/>
      <c r="D11" s="134"/>
      <c r="E11" s="1020">
        <v>75</v>
      </c>
      <c r="F11" s="1025"/>
      <c r="G11" s="1024" t="str">
        <f ca="1">VLOOKUP(E11,'6. KORUNDE'!$G$4:$AE$19,23)</f>
        <v>F1</v>
      </c>
      <c r="H11" s="1024" t="s">
        <v>199</v>
      </c>
      <c r="I11" s="1024"/>
      <c r="J11" s="1022" t="str">
        <f ca="1">VLOOKUP(E11,'6. KORUNDE'!$G$4:$AE$19,24)</f>
        <v>C2</v>
      </c>
      <c r="K11" s="136"/>
      <c r="L11" s="138"/>
      <c r="M11" s="1021"/>
      <c r="N11" s="1026"/>
      <c r="O11" s="1017"/>
      <c r="P11" s="1017"/>
      <c r="Q11" s="1017"/>
      <c r="R11" s="1023"/>
      <c r="S11" s="134"/>
      <c r="T11" s="134"/>
      <c r="U11" s="134"/>
      <c r="V11" s="134"/>
      <c r="W11" s="134"/>
      <c r="X11" s="134"/>
      <c r="Y11" s="134"/>
      <c r="Z11" s="134"/>
      <c r="AA11" s="140"/>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row>
    <row r="12" spans="1:51" s="71" customFormat="1" ht="7.5" customHeight="1" x14ac:dyDescent="0.2">
      <c r="A12" s="100"/>
      <c r="B12" s="1028"/>
      <c r="C12" s="100"/>
      <c r="D12" s="134"/>
      <c r="E12" s="1021"/>
      <c r="F12" s="1026"/>
      <c r="G12" s="1017"/>
      <c r="H12" s="1017"/>
      <c r="I12" s="1017"/>
      <c r="J12" s="1023"/>
      <c r="K12" s="138"/>
      <c r="L12" s="134"/>
      <c r="M12" s="134"/>
      <c r="N12" s="134"/>
      <c r="O12" s="134"/>
      <c r="P12" s="134"/>
      <c r="Q12" s="134"/>
      <c r="R12" s="134"/>
      <c r="S12" s="134"/>
      <c r="T12" s="134"/>
      <c r="U12" s="134"/>
      <c r="V12" s="134"/>
      <c r="W12" s="134"/>
      <c r="X12" s="134"/>
      <c r="Y12" s="134"/>
      <c r="Z12" s="134"/>
      <c r="AA12" s="140"/>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row>
    <row r="13" spans="1:51" s="71" customFormat="1" ht="7.5" customHeight="1" x14ac:dyDescent="0.2">
      <c r="A13" s="100"/>
      <c r="B13" s="113"/>
      <c r="C13" s="100"/>
      <c r="D13" s="134"/>
      <c r="E13" s="134"/>
      <c r="F13" s="134"/>
      <c r="G13" s="134"/>
      <c r="H13" s="135"/>
      <c r="I13" s="134"/>
      <c r="J13" s="134"/>
      <c r="K13" s="134"/>
      <c r="L13" s="134"/>
      <c r="M13" s="134"/>
      <c r="N13" s="134"/>
      <c r="O13" s="134"/>
      <c r="P13" s="134"/>
      <c r="Q13" s="134"/>
      <c r="R13" s="134"/>
      <c r="S13" s="134"/>
      <c r="T13" s="134"/>
      <c r="U13" s="134"/>
      <c r="V13" s="134"/>
      <c r="W13" s="134"/>
      <c r="X13" s="134"/>
      <c r="Y13" s="134"/>
      <c r="Z13" s="134"/>
      <c r="AA13" s="140"/>
      <c r="AB13" s="137"/>
      <c r="AC13" s="1020">
        <v>101</v>
      </c>
      <c r="AD13" s="1025"/>
      <c r="AE13" s="1024" t="str">
        <f>VLOOKUP(AC13,'6. KORUNDE'!$G$21:$AE$36,23)</f>
        <v>W97</v>
      </c>
      <c r="AF13" s="1024" t="s">
        <v>199</v>
      </c>
      <c r="AG13" s="1024"/>
      <c r="AH13" s="1022" t="str">
        <f>VLOOKUP(AC13,'6. KORUNDE'!$G$21:$AE$36,24)</f>
        <v>W98</v>
      </c>
      <c r="AI13" s="137"/>
      <c r="AJ13" s="134"/>
      <c r="AK13" s="134"/>
      <c r="AL13" s="134"/>
      <c r="AM13" s="134"/>
      <c r="AN13" s="134"/>
      <c r="AO13" s="134"/>
      <c r="AP13" s="134"/>
      <c r="AQ13" s="134"/>
      <c r="AR13" s="134"/>
      <c r="AS13" s="134"/>
      <c r="AT13" s="134"/>
      <c r="AU13" s="134"/>
      <c r="AV13" s="134"/>
      <c r="AW13" s="134"/>
      <c r="AX13" s="134"/>
    </row>
    <row r="14" spans="1:51" s="71" customFormat="1" ht="7.5" customHeight="1" x14ac:dyDescent="0.2">
      <c r="A14" s="100"/>
      <c r="B14" s="99"/>
      <c r="C14" s="100"/>
      <c r="D14" s="134"/>
      <c r="E14" s="134"/>
      <c r="F14" s="134"/>
      <c r="G14" s="134"/>
      <c r="H14" s="135"/>
      <c r="I14" s="134"/>
      <c r="J14" s="134"/>
      <c r="K14" s="134"/>
      <c r="L14" s="134"/>
      <c r="M14" s="134"/>
      <c r="N14" s="134"/>
      <c r="O14" s="134"/>
      <c r="P14" s="134"/>
      <c r="Q14" s="134"/>
      <c r="R14" s="134"/>
      <c r="S14" s="134"/>
      <c r="T14" s="134"/>
      <c r="U14" s="134"/>
      <c r="V14" s="134"/>
      <c r="W14" s="134"/>
      <c r="X14" s="134"/>
      <c r="Y14" s="134"/>
      <c r="Z14" s="134"/>
      <c r="AA14" s="140"/>
      <c r="AB14" s="134"/>
      <c r="AC14" s="1021"/>
      <c r="AD14" s="1026"/>
      <c r="AE14" s="1017"/>
      <c r="AF14" s="1017"/>
      <c r="AG14" s="1017"/>
      <c r="AH14" s="1023"/>
      <c r="AI14" s="139"/>
      <c r="AJ14" s="134"/>
      <c r="AK14" s="134"/>
      <c r="AL14" s="134"/>
      <c r="AM14" s="134"/>
      <c r="AN14" s="134"/>
      <c r="AO14" s="134"/>
      <c r="AP14" s="134"/>
      <c r="AQ14" s="134"/>
      <c r="AR14" s="134"/>
      <c r="AS14" s="134"/>
      <c r="AT14" s="134"/>
      <c r="AU14" s="134"/>
      <c r="AV14" s="134"/>
      <c r="AW14" s="134"/>
      <c r="AX14" s="134"/>
    </row>
    <row r="15" spans="1:51" s="71" customFormat="1" ht="7.5" customHeight="1" x14ac:dyDescent="0.2">
      <c r="A15" s="100"/>
      <c r="B15" s="1029" t="s">
        <v>35</v>
      </c>
      <c r="C15" s="100"/>
      <c r="D15" s="134"/>
      <c r="E15" s="1020">
        <v>83</v>
      </c>
      <c r="F15" s="1025"/>
      <c r="G15" s="1024" t="str">
        <f ca="1">VLOOKUP(E15,'6. KORUNDE'!$G$4:$AE$19,23)</f>
        <v>K2</v>
      </c>
      <c r="H15" s="1024" t="s">
        <v>199</v>
      </c>
      <c r="I15" s="1024"/>
      <c r="J15" s="1022" t="str">
        <f ca="1">VLOOKUP(E15,'6. KORUNDE'!$G$4:$AE$19,24)</f>
        <v>L2</v>
      </c>
      <c r="K15" s="136"/>
      <c r="L15" s="134"/>
      <c r="M15" s="134"/>
      <c r="N15" s="134"/>
      <c r="O15" s="134"/>
      <c r="P15" s="134"/>
      <c r="Q15" s="134"/>
      <c r="R15" s="134"/>
      <c r="S15" s="134"/>
      <c r="T15" s="134"/>
      <c r="U15" s="134"/>
      <c r="V15" s="134"/>
      <c r="W15" s="134"/>
      <c r="X15" s="134"/>
      <c r="Y15" s="134"/>
      <c r="Z15" s="134"/>
      <c r="AA15" s="140"/>
      <c r="AB15" s="134"/>
      <c r="AC15" s="134"/>
      <c r="AD15" s="134"/>
      <c r="AE15" s="134"/>
      <c r="AF15" s="134"/>
      <c r="AG15" s="134"/>
      <c r="AH15" s="134"/>
      <c r="AI15" s="140"/>
      <c r="AJ15" s="134"/>
      <c r="AK15" s="134"/>
      <c r="AL15" s="134"/>
      <c r="AM15" s="134"/>
      <c r="AN15" s="134"/>
      <c r="AO15" s="134"/>
      <c r="AP15" s="134"/>
      <c r="AQ15" s="134"/>
      <c r="AR15" s="134"/>
      <c r="AS15" s="134"/>
      <c r="AT15" s="134"/>
      <c r="AU15" s="134"/>
      <c r="AV15" s="134"/>
      <c r="AW15" s="134"/>
      <c r="AX15" s="134"/>
    </row>
    <row r="16" spans="1:51" s="71" customFormat="1" ht="7.5" customHeight="1" x14ac:dyDescent="0.2">
      <c r="A16" s="100"/>
      <c r="B16" s="1028"/>
      <c r="C16" s="100"/>
      <c r="D16" s="134"/>
      <c r="E16" s="1021"/>
      <c r="F16" s="1026"/>
      <c r="G16" s="1017"/>
      <c r="H16" s="1017"/>
      <c r="I16" s="1017"/>
      <c r="J16" s="1023"/>
      <c r="K16" s="134"/>
      <c r="L16" s="137"/>
      <c r="M16" s="1020">
        <v>93</v>
      </c>
      <c r="N16" s="1025"/>
      <c r="O16" s="1024" t="str">
        <f>VLOOKUP(M16,'6. KORUNDE'!$G$21:$AE$28,23)</f>
        <v>W83</v>
      </c>
      <c r="P16" s="1024" t="s">
        <v>199</v>
      </c>
      <c r="Q16" s="1024"/>
      <c r="R16" s="1022" t="str">
        <f>VLOOKUP(M16,'6. KORUNDE'!$G$21:$AE$28,24)</f>
        <v>W84</v>
      </c>
      <c r="S16" s="136"/>
      <c r="T16" s="134"/>
      <c r="U16" s="134"/>
      <c r="V16" s="134"/>
      <c r="W16" s="134"/>
      <c r="X16" s="134"/>
      <c r="Y16" s="134"/>
      <c r="Z16" s="134"/>
      <c r="AA16" s="140"/>
      <c r="AB16" s="134"/>
      <c r="AC16" s="134"/>
      <c r="AD16" s="134"/>
      <c r="AE16" s="134"/>
      <c r="AF16" s="134"/>
      <c r="AG16" s="134"/>
      <c r="AH16" s="134"/>
      <c r="AI16" s="140"/>
      <c r="AJ16" s="134"/>
      <c r="AK16" s="134"/>
      <c r="AL16" s="1031" t="s">
        <v>1919</v>
      </c>
      <c r="AM16" s="1028"/>
      <c r="AN16" s="1028"/>
      <c r="AO16" s="1028"/>
      <c r="AP16" s="1028"/>
      <c r="AQ16" s="1028"/>
      <c r="AR16" s="1028"/>
      <c r="AS16" s="1028"/>
      <c r="AT16" s="1028"/>
      <c r="AU16" s="134"/>
      <c r="AV16" s="134"/>
      <c r="AW16" s="134"/>
      <c r="AX16" s="134"/>
    </row>
    <row r="17" spans="1:50" s="71" customFormat="1" ht="7.5" customHeight="1" x14ac:dyDescent="0.2">
      <c r="A17" s="100"/>
      <c r="B17" s="113"/>
      <c r="C17" s="100"/>
      <c r="D17" s="134"/>
      <c r="E17" s="1020">
        <v>84</v>
      </c>
      <c r="F17" s="1025"/>
      <c r="G17" s="1024" t="str">
        <f ca="1">VLOOKUP(E17,'6. KORUNDE'!$G$4:$AE$19,23)</f>
        <v>H1</v>
      </c>
      <c r="H17" s="1024" t="s">
        <v>199</v>
      </c>
      <c r="I17" s="1024"/>
      <c r="J17" s="1022" t="str">
        <f ca="1">VLOOKUP(E17,'6. KORUNDE'!$G$4:$AE$19,24)</f>
        <v>J2</v>
      </c>
      <c r="K17" s="136"/>
      <c r="L17" s="138"/>
      <c r="M17" s="1021"/>
      <c r="N17" s="1026"/>
      <c r="O17" s="1017"/>
      <c r="P17" s="1017"/>
      <c r="Q17" s="1017"/>
      <c r="R17" s="1023"/>
      <c r="S17" s="139"/>
      <c r="T17" s="134"/>
      <c r="U17" s="134"/>
      <c r="V17" s="134"/>
      <c r="W17" s="134"/>
      <c r="X17" s="134"/>
      <c r="Y17" s="134"/>
      <c r="Z17" s="134"/>
      <c r="AA17" s="140"/>
      <c r="AB17" s="134"/>
      <c r="AC17" s="134"/>
      <c r="AD17" s="134"/>
      <c r="AE17" s="134"/>
      <c r="AF17" s="134"/>
      <c r="AG17" s="134"/>
      <c r="AH17" s="134"/>
      <c r="AI17" s="140"/>
      <c r="AJ17" s="134"/>
      <c r="AK17" s="134"/>
      <c r="AL17" s="1028"/>
      <c r="AM17" s="1028"/>
      <c r="AN17" s="1028"/>
      <c r="AO17" s="1028"/>
      <c r="AP17" s="1028"/>
      <c r="AQ17" s="1028"/>
      <c r="AR17" s="1028"/>
      <c r="AS17" s="1028"/>
      <c r="AT17" s="1028"/>
      <c r="AU17" s="134"/>
      <c r="AV17" s="134"/>
      <c r="AW17" s="134"/>
      <c r="AX17" s="134"/>
    </row>
    <row r="18" spans="1:50" s="71" customFormat="1" ht="7.5" customHeight="1" x14ac:dyDescent="0.2">
      <c r="A18" s="100"/>
      <c r="B18" s="100"/>
      <c r="C18" s="100"/>
      <c r="D18" s="134"/>
      <c r="E18" s="1021"/>
      <c r="F18" s="1026"/>
      <c r="G18" s="1017"/>
      <c r="H18" s="1017"/>
      <c r="I18" s="1017"/>
      <c r="J18" s="1023"/>
      <c r="K18" s="138"/>
      <c r="L18" s="134"/>
      <c r="M18" s="134"/>
      <c r="N18" s="134"/>
      <c r="O18" s="134"/>
      <c r="P18" s="134"/>
      <c r="Q18" s="134"/>
      <c r="R18" s="134"/>
      <c r="S18" s="140"/>
      <c r="T18" s="134"/>
      <c r="U18" s="134"/>
      <c r="V18" s="134"/>
      <c r="W18" s="134"/>
      <c r="X18" s="134"/>
      <c r="Y18" s="134"/>
      <c r="Z18" s="134"/>
      <c r="AA18" s="140"/>
      <c r="AB18" s="134"/>
      <c r="AC18" s="134"/>
      <c r="AD18" s="134"/>
      <c r="AE18" s="134"/>
      <c r="AF18" s="134"/>
      <c r="AG18" s="134"/>
      <c r="AH18" s="134"/>
      <c r="AI18" s="140"/>
      <c r="AJ18" s="134"/>
      <c r="AK18" s="134"/>
      <c r="AL18" s="134"/>
      <c r="AM18" s="134"/>
      <c r="AN18" s="134"/>
      <c r="AO18" s="134"/>
      <c r="AP18" s="134"/>
      <c r="AQ18" s="134"/>
      <c r="AR18" s="134"/>
      <c r="AS18" s="134"/>
      <c r="AT18" s="134"/>
      <c r="AU18" s="134"/>
      <c r="AV18" s="134"/>
      <c r="AW18" s="134"/>
      <c r="AX18" s="134"/>
    </row>
    <row r="19" spans="1:50" s="71" customFormat="1" ht="7.5" customHeight="1" x14ac:dyDescent="0.2">
      <c r="A19" s="100"/>
      <c r="B19" s="1029" t="s">
        <v>42</v>
      </c>
      <c r="C19" s="100"/>
      <c r="D19" s="134"/>
      <c r="E19" s="134"/>
      <c r="F19" s="134"/>
      <c r="G19" s="134"/>
      <c r="H19" s="135"/>
      <c r="I19" s="134"/>
      <c r="J19" s="134"/>
      <c r="K19" s="134"/>
      <c r="L19" s="134"/>
      <c r="M19" s="134"/>
      <c r="N19" s="134"/>
      <c r="O19" s="134"/>
      <c r="P19" s="134"/>
      <c r="Q19" s="134"/>
      <c r="R19" s="134"/>
      <c r="S19" s="140"/>
      <c r="T19" s="137"/>
      <c r="U19" s="1020">
        <v>98</v>
      </c>
      <c r="V19" s="1025"/>
      <c r="W19" s="1024" t="str">
        <f>VLOOKUP(U19,'6. KORUNDE'!$G$21:$AE$33,23)</f>
        <v>W93</v>
      </c>
      <c r="X19" s="1024" t="s">
        <v>199</v>
      </c>
      <c r="Y19" s="1024"/>
      <c r="Z19" s="1022" t="str">
        <f>VLOOKUP(U19,'6. KORUNDE'!$G$21:$AE$33,24)</f>
        <v>W94</v>
      </c>
      <c r="AA19" s="142"/>
      <c r="AB19" s="134"/>
      <c r="AC19" s="134"/>
      <c r="AD19" s="134"/>
      <c r="AE19" s="134"/>
      <c r="AF19" s="134"/>
      <c r="AG19" s="134"/>
      <c r="AH19" s="134"/>
      <c r="AI19" s="140"/>
      <c r="AJ19" s="137"/>
      <c r="AK19" s="1020">
        <v>104</v>
      </c>
      <c r="AL19" s="1025"/>
      <c r="AM19" s="1024" t="str">
        <f>VLOOKUP(AK19,'6. KORUNDE'!$G$21:$AE$40,23)</f>
        <v>W101</v>
      </c>
      <c r="AN19" s="1024" t="s">
        <v>199</v>
      </c>
      <c r="AO19" s="1024"/>
      <c r="AP19" s="1022" t="str">
        <f>VLOOKUP(AK19,'6. KORUNDE'!$G$21:$AE$40,24)</f>
        <v>W102</v>
      </c>
      <c r="AQ19" s="137"/>
      <c r="AR19" s="136"/>
      <c r="AS19" s="1025"/>
      <c r="AT19" s="1024" t="str">
        <f>'6. KORUNDE'!AE40</f>
        <v>W104</v>
      </c>
      <c r="AU19" s="1022" t="s">
        <v>1833</v>
      </c>
      <c r="AV19" s="134"/>
      <c r="AW19" s="134"/>
      <c r="AX19" s="134"/>
    </row>
    <row r="20" spans="1:50" s="71" customFormat="1" ht="7.5" customHeight="1" x14ac:dyDescent="0.2">
      <c r="A20" s="100"/>
      <c r="B20" s="1028"/>
      <c r="C20" s="100"/>
      <c r="D20" s="134"/>
      <c r="E20" s="134"/>
      <c r="F20" s="134"/>
      <c r="G20" s="134"/>
      <c r="H20" s="135"/>
      <c r="I20" s="134"/>
      <c r="J20" s="134"/>
      <c r="K20" s="134"/>
      <c r="L20" s="134"/>
      <c r="M20" s="134"/>
      <c r="N20" s="134"/>
      <c r="O20" s="134"/>
      <c r="P20" s="134"/>
      <c r="Q20" s="134"/>
      <c r="R20" s="134"/>
      <c r="S20" s="140"/>
      <c r="T20" s="134"/>
      <c r="U20" s="1021"/>
      <c r="V20" s="1026"/>
      <c r="W20" s="1017"/>
      <c r="X20" s="1017"/>
      <c r="Y20" s="1017"/>
      <c r="Z20" s="1023"/>
      <c r="AA20" s="134"/>
      <c r="AB20" s="134"/>
      <c r="AC20" s="134"/>
      <c r="AD20" s="134"/>
      <c r="AE20" s="134"/>
      <c r="AF20" s="134"/>
      <c r="AG20" s="134"/>
      <c r="AH20" s="134"/>
      <c r="AI20" s="140"/>
      <c r="AJ20" s="134"/>
      <c r="AK20" s="1021"/>
      <c r="AL20" s="1026"/>
      <c r="AM20" s="1017"/>
      <c r="AN20" s="1017"/>
      <c r="AO20" s="1017"/>
      <c r="AP20" s="1023"/>
      <c r="AQ20" s="134"/>
      <c r="AR20" s="143"/>
      <c r="AS20" s="1026"/>
      <c r="AT20" s="1017"/>
      <c r="AU20" s="1023"/>
      <c r="AV20" s="134"/>
      <c r="AW20" s="134"/>
      <c r="AX20" s="134"/>
    </row>
    <row r="21" spans="1:50" s="71" customFormat="1" ht="7.5" customHeight="1" x14ac:dyDescent="0.2">
      <c r="A21" s="100"/>
      <c r="B21" s="100"/>
      <c r="C21" s="100"/>
      <c r="D21" s="134"/>
      <c r="E21" s="1020">
        <v>81</v>
      </c>
      <c r="F21" s="1025"/>
      <c r="G21" s="1024" t="str">
        <f ca="1">VLOOKUP(E21,'6. KORUNDE'!$G$4:$AE$19,23)</f>
        <v>D1</v>
      </c>
      <c r="H21" s="1024" t="s">
        <v>199</v>
      </c>
      <c r="I21" s="1024"/>
      <c r="J21" s="1022" t="str">
        <f>VLOOKUP(E21,'6. KORUNDE'!$G$4:$AE$19,24)</f>
        <v>BEFIJ</v>
      </c>
      <c r="K21" s="136"/>
      <c r="L21" s="134"/>
      <c r="M21" s="134"/>
      <c r="N21" s="134"/>
      <c r="O21" s="134"/>
      <c r="P21" s="134"/>
      <c r="Q21" s="134"/>
      <c r="R21" s="134"/>
      <c r="S21" s="140"/>
      <c r="T21" s="134"/>
      <c r="U21" s="134"/>
      <c r="V21" s="134"/>
      <c r="W21" s="134"/>
      <c r="X21" s="134"/>
      <c r="Y21" s="134"/>
      <c r="Z21" s="134"/>
      <c r="AA21" s="134"/>
      <c r="AB21" s="134"/>
      <c r="AC21" s="134"/>
      <c r="AD21" s="134"/>
      <c r="AE21" s="134"/>
      <c r="AF21" s="134"/>
      <c r="AG21" s="134"/>
      <c r="AH21" s="134"/>
      <c r="AI21" s="140"/>
      <c r="AJ21" s="134"/>
      <c r="AK21" s="134"/>
      <c r="AL21" s="134"/>
      <c r="AM21" s="134"/>
      <c r="AN21" s="134"/>
      <c r="AO21" s="134"/>
      <c r="AP21" s="134"/>
      <c r="AQ21" s="134"/>
      <c r="AR21" s="138"/>
      <c r="AS21" s="134"/>
      <c r="AT21" s="134"/>
      <c r="AU21" s="134"/>
      <c r="AV21" s="134"/>
      <c r="AW21" s="134"/>
      <c r="AX21" s="134"/>
    </row>
    <row r="22" spans="1:50" s="71" customFormat="1" ht="7.5" customHeight="1" x14ac:dyDescent="0.2">
      <c r="A22" s="100"/>
      <c r="B22" s="100"/>
      <c r="C22" s="100"/>
      <c r="D22" s="134"/>
      <c r="E22" s="1021"/>
      <c r="F22" s="1026"/>
      <c r="G22" s="1017"/>
      <c r="H22" s="1017"/>
      <c r="I22" s="1017"/>
      <c r="J22" s="1023"/>
      <c r="K22" s="134"/>
      <c r="L22" s="137"/>
      <c r="M22" s="1020">
        <v>94</v>
      </c>
      <c r="N22" s="1025"/>
      <c r="O22" s="1024" t="str">
        <f>VLOOKUP(M22,'6. KORUNDE'!$G$21:$AE$28,23)</f>
        <v>W81</v>
      </c>
      <c r="P22" s="1024" t="s">
        <v>199</v>
      </c>
      <c r="Q22" s="1024"/>
      <c r="R22" s="1022" t="str">
        <f>VLOOKUP(M22,'6. KORUNDE'!$G$21:$AE$28,24)</f>
        <v>W82</v>
      </c>
      <c r="S22" s="141"/>
      <c r="T22" s="134"/>
      <c r="U22" s="134"/>
      <c r="V22" s="134"/>
      <c r="W22" s="134"/>
      <c r="X22" s="134"/>
      <c r="Y22" s="134"/>
      <c r="Z22" s="134"/>
      <c r="AA22" s="134"/>
      <c r="AB22" s="134"/>
      <c r="AC22" s="134"/>
      <c r="AD22" s="134"/>
      <c r="AE22" s="134"/>
      <c r="AF22" s="134"/>
      <c r="AG22" s="134"/>
      <c r="AH22" s="134"/>
      <c r="AI22" s="140"/>
      <c r="AJ22" s="134"/>
      <c r="AK22" s="134"/>
      <c r="AL22" s="134"/>
      <c r="AM22" s="134"/>
      <c r="AN22" s="134"/>
      <c r="AO22" s="134"/>
      <c r="AP22" s="134"/>
      <c r="AQ22" s="134"/>
      <c r="AR22" s="138"/>
      <c r="AS22" s="134"/>
      <c r="AT22" s="134"/>
      <c r="AU22" s="134"/>
      <c r="AV22" s="134"/>
      <c r="AW22" s="134"/>
      <c r="AX22" s="134"/>
    </row>
    <row r="23" spans="1:50" s="71" customFormat="1" ht="7.5" customHeight="1" x14ac:dyDescent="0.2">
      <c r="A23" s="100"/>
      <c r="B23" s="1029" t="s">
        <v>51</v>
      </c>
      <c r="C23" s="100"/>
      <c r="D23" s="134"/>
      <c r="E23" s="1020">
        <v>82</v>
      </c>
      <c r="F23" s="1025"/>
      <c r="G23" s="1024" t="str">
        <f ca="1">VLOOKUP(E23,'6. KORUNDE'!$G$4:$AE$19,23)</f>
        <v>G1</v>
      </c>
      <c r="H23" s="1024" t="s">
        <v>199</v>
      </c>
      <c r="I23" s="1024"/>
      <c r="J23" s="1022" t="str">
        <f>VLOOKUP(E23,'6. KORUNDE'!$G$4:$AE$19,24)</f>
        <v>AEHIJ</v>
      </c>
      <c r="K23" s="136"/>
      <c r="L23" s="138"/>
      <c r="M23" s="1021"/>
      <c r="N23" s="1026"/>
      <c r="O23" s="1017"/>
      <c r="P23" s="1017"/>
      <c r="Q23" s="1017"/>
      <c r="R23" s="1023"/>
      <c r="S23" s="134"/>
      <c r="T23" s="134"/>
      <c r="U23" s="134"/>
      <c r="V23" s="134"/>
      <c r="W23" s="134"/>
      <c r="X23" s="134"/>
      <c r="Y23" s="134"/>
      <c r="Z23" s="134"/>
      <c r="AA23" s="134"/>
      <c r="AB23" s="134"/>
      <c r="AC23" s="134"/>
      <c r="AD23" s="134"/>
      <c r="AE23" s="134"/>
      <c r="AF23" s="134"/>
      <c r="AG23" s="134"/>
      <c r="AH23" s="134"/>
      <c r="AI23" s="140"/>
      <c r="AJ23" s="134"/>
      <c r="AK23" s="134"/>
      <c r="AL23" s="134"/>
      <c r="AM23" s="134"/>
      <c r="AN23" s="134"/>
      <c r="AO23" s="134"/>
      <c r="AP23" s="134"/>
      <c r="AQ23" s="134"/>
      <c r="AR23" s="138"/>
      <c r="AS23" s="134"/>
      <c r="AT23" s="134"/>
      <c r="AU23" s="134"/>
      <c r="AV23" s="134"/>
      <c r="AW23" s="134"/>
      <c r="AX23" s="134"/>
    </row>
    <row r="24" spans="1:50" s="71" customFormat="1" ht="7.5" customHeight="1" x14ac:dyDescent="0.2">
      <c r="A24" s="100"/>
      <c r="B24" s="1028"/>
      <c r="C24" s="100"/>
      <c r="D24" s="134"/>
      <c r="E24" s="1021"/>
      <c r="F24" s="1026"/>
      <c r="G24" s="1017"/>
      <c r="H24" s="1017"/>
      <c r="I24" s="1017"/>
      <c r="J24" s="1023"/>
      <c r="K24" s="138"/>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40"/>
      <c r="AJ24" s="134"/>
      <c r="AK24" s="134"/>
      <c r="AL24" s="134"/>
      <c r="AM24" s="134"/>
      <c r="AN24" s="134"/>
      <c r="AO24" s="134"/>
      <c r="AP24" s="134"/>
      <c r="AQ24" s="134"/>
      <c r="AR24" s="138"/>
      <c r="AS24" s="134"/>
      <c r="AT24" s="134"/>
      <c r="AU24" s="134"/>
      <c r="AV24" s="134"/>
      <c r="AW24" s="134"/>
      <c r="AX24" s="134"/>
    </row>
    <row r="25" spans="1:50" s="71" customFormat="1" ht="7.5" customHeight="1" x14ac:dyDescent="0.2">
      <c r="A25" s="100"/>
      <c r="B25" s="100"/>
      <c r="C25" s="100"/>
      <c r="D25" s="134"/>
      <c r="E25" s="134"/>
      <c r="F25" s="134"/>
      <c r="G25" s="134"/>
      <c r="H25" s="135"/>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40"/>
      <c r="AJ25" s="134"/>
      <c r="AK25" s="134"/>
      <c r="AL25" s="134"/>
      <c r="AM25" s="134"/>
      <c r="AN25" s="134"/>
      <c r="AO25" s="134"/>
      <c r="AP25" s="134"/>
      <c r="AQ25" s="134"/>
      <c r="AR25" s="137"/>
      <c r="AS25" s="1025"/>
      <c r="AT25" s="1024" t="str">
        <f>'6. KORUNDE'!AE39</f>
        <v>L104</v>
      </c>
      <c r="AU25" s="1022" t="s">
        <v>1920</v>
      </c>
      <c r="AV25" s="134"/>
      <c r="AW25" s="134"/>
      <c r="AX25" s="134"/>
    </row>
    <row r="26" spans="1:50" s="71" customFormat="1" ht="7.5" customHeight="1" x14ac:dyDescent="0.2">
      <c r="A26" s="100"/>
      <c r="B26" s="100"/>
      <c r="C26" s="100"/>
      <c r="D26" s="134"/>
      <c r="E26" s="134"/>
      <c r="F26" s="134"/>
      <c r="G26" s="134"/>
      <c r="H26" s="135"/>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40"/>
      <c r="AJ26" s="134"/>
      <c r="AK26" s="134"/>
      <c r="AL26" s="134"/>
      <c r="AM26" s="134"/>
      <c r="AN26" s="134"/>
      <c r="AO26" s="134"/>
      <c r="AP26" s="134"/>
      <c r="AQ26" s="134"/>
      <c r="AR26" s="134"/>
      <c r="AS26" s="1026"/>
      <c r="AT26" s="1017"/>
      <c r="AU26" s="1023"/>
      <c r="AV26" s="134"/>
      <c r="AW26" s="134"/>
      <c r="AX26" s="134"/>
    </row>
    <row r="27" spans="1:50" s="71" customFormat="1" ht="7.5" customHeight="1" x14ac:dyDescent="0.2">
      <c r="A27" s="100"/>
      <c r="B27" s="1029" t="s">
        <v>59</v>
      </c>
      <c r="C27" s="100"/>
      <c r="D27" s="134"/>
      <c r="E27" s="1020">
        <v>76</v>
      </c>
      <c r="F27" s="1025"/>
      <c r="G27" s="1024" t="str">
        <f ca="1">VLOOKUP(E27,'6. KORUNDE'!$G$4:$AE$19,23)</f>
        <v>C1</v>
      </c>
      <c r="H27" s="1024" t="s">
        <v>199</v>
      </c>
      <c r="I27" s="1024"/>
      <c r="J27" s="1022" t="str">
        <f ca="1">VLOOKUP(E27,'6. KORUNDE'!$G$4:$AE$19,24)</f>
        <v>F2</v>
      </c>
      <c r="K27" s="136"/>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40"/>
      <c r="AJ27" s="134"/>
      <c r="AK27" s="134"/>
      <c r="AL27" s="134"/>
      <c r="AM27" s="134"/>
      <c r="AN27" s="134"/>
      <c r="AO27" s="134"/>
      <c r="AP27" s="134"/>
      <c r="AQ27" s="134"/>
      <c r="AR27" s="134"/>
      <c r="AS27" s="134"/>
      <c r="AT27" s="134"/>
      <c r="AU27" s="134"/>
      <c r="AV27" s="134"/>
      <c r="AW27" s="134"/>
      <c r="AX27" s="134"/>
    </row>
    <row r="28" spans="1:50" s="71" customFormat="1" ht="7.5" customHeight="1" x14ac:dyDescent="0.2">
      <c r="A28" s="100"/>
      <c r="B28" s="1028"/>
      <c r="C28" s="100"/>
      <c r="D28" s="134"/>
      <c r="E28" s="1021"/>
      <c r="F28" s="1026"/>
      <c r="G28" s="1017"/>
      <c r="H28" s="1017"/>
      <c r="I28" s="1017"/>
      <c r="J28" s="1023"/>
      <c r="K28" s="134"/>
      <c r="L28" s="137"/>
      <c r="M28" s="1020">
        <v>91</v>
      </c>
      <c r="N28" s="1025"/>
      <c r="O28" s="1024" t="str">
        <f>VLOOKUP(M28,'6. KORUNDE'!$G$21:$AE$28,23)</f>
        <v>W76</v>
      </c>
      <c r="P28" s="1024" t="s">
        <v>199</v>
      </c>
      <c r="Q28" s="1024"/>
      <c r="R28" s="1022" t="str">
        <f>VLOOKUP(M28,'6. KORUNDE'!$G$21:$AE$28,24)</f>
        <v>W78</v>
      </c>
      <c r="S28" s="136"/>
      <c r="T28" s="134"/>
      <c r="U28" s="134"/>
      <c r="V28" s="134"/>
      <c r="W28" s="134"/>
      <c r="X28" s="134"/>
      <c r="Y28" s="134"/>
      <c r="Z28" s="134"/>
      <c r="AA28" s="134"/>
      <c r="AB28" s="134"/>
      <c r="AC28" s="134"/>
      <c r="AD28" s="134"/>
      <c r="AE28" s="134"/>
      <c r="AF28" s="134"/>
      <c r="AG28" s="134"/>
      <c r="AH28" s="134"/>
      <c r="AI28" s="140"/>
      <c r="AJ28" s="134"/>
      <c r="AK28" s="134"/>
      <c r="AL28" s="1030" t="s">
        <v>1909</v>
      </c>
      <c r="AM28" s="1028"/>
      <c r="AN28" s="1028"/>
      <c r="AO28" s="1028"/>
      <c r="AP28" s="1028"/>
      <c r="AQ28" s="1028"/>
      <c r="AR28" s="1028"/>
      <c r="AS28" s="1028"/>
      <c r="AT28" s="1028"/>
      <c r="AU28" s="134"/>
      <c r="AV28" s="134"/>
      <c r="AW28" s="134"/>
      <c r="AX28" s="134"/>
    </row>
    <row r="29" spans="1:50" s="71" customFormat="1" ht="7.5" customHeight="1" x14ac:dyDescent="0.2">
      <c r="A29" s="100"/>
      <c r="B29" s="100"/>
      <c r="C29" s="100"/>
      <c r="D29" s="134"/>
      <c r="E29" s="1020">
        <v>78</v>
      </c>
      <c r="F29" s="1025"/>
      <c r="G29" s="1024" t="str">
        <f ca="1">VLOOKUP(E29,'6. KORUNDE'!$G$4:$AE$19,23)</f>
        <v>E2</v>
      </c>
      <c r="H29" s="1024" t="s">
        <v>199</v>
      </c>
      <c r="I29" s="1024"/>
      <c r="J29" s="1022" t="str">
        <f ca="1">VLOOKUP(E29,'6. KORUNDE'!$G$4:$AE$19,24)</f>
        <v>I2</v>
      </c>
      <c r="K29" s="136"/>
      <c r="L29" s="138"/>
      <c r="M29" s="1021"/>
      <c r="N29" s="1026"/>
      <c r="O29" s="1017"/>
      <c r="P29" s="1017"/>
      <c r="Q29" s="1017"/>
      <c r="R29" s="1023"/>
      <c r="S29" s="139"/>
      <c r="T29" s="134"/>
      <c r="U29" s="134"/>
      <c r="V29" s="134"/>
      <c r="W29" s="134"/>
      <c r="X29" s="134"/>
      <c r="Y29" s="134"/>
      <c r="Z29" s="134"/>
      <c r="AA29" s="134"/>
      <c r="AB29" s="134"/>
      <c r="AC29" s="134"/>
      <c r="AD29" s="134"/>
      <c r="AE29" s="134"/>
      <c r="AF29" s="134"/>
      <c r="AG29" s="134"/>
      <c r="AH29" s="134"/>
      <c r="AI29" s="140"/>
      <c r="AJ29" s="134"/>
      <c r="AK29" s="134"/>
      <c r="AL29" s="1028"/>
      <c r="AM29" s="1028"/>
      <c r="AN29" s="1028"/>
      <c r="AO29" s="1028"/>
      <c r="AP29" s="1028"/>
      <c r="AQ29" s="1028"/>
      <c r="AR29" s="1028"/>
      <c r="AS29" s="1028"/>
      <c r="AT29" s="1028"/>
      <c r="AU29" s="134"/>
      <c r="AV29" s="134"/>
      <c r="AW29" s="134"/>
      <c r="AX29" s="134"/>
    </row>
    <row r="30" spans="1:50" s="71" customFormat="1" ht="7.5" customHeight="1" x14ac:dyDescent="0.2">
      <c r="A30" s="100"/>
      <c r="B30" s="100"/>
      <c r="C30" s="100"/>
      <c r="D30" s="134"/>
      <c r="E30" s="1021"/>
      <c r="F30" s="1026"/>
      <c r="G30" s="1017"/>
      <c r="H30" s="1017"/>
      <c r="I30" s="1017"/>
      <c r="J30" s="1023"/>
      <c r="K30" s="138"/>
      <c r="L30" s="134"/>
      <c r="M30" s="134"/>
      <c r="N30" s="134"/>
      <c r="O30" s="134"/>
      <c r="P30" s="134"/>
      <c r="Q30" s="134"/>
      <c r="R30" s="134"/>
      <c r="S30" s="140"/>
      <c r="T30" s="134"/>
      <c r="U30" s="134"/>
      <c r="V30" s="134"/>
      <c r="W30" s="134"/>
      <c r="X30" s="134"/>
      <c r="Y30" s="134"/>
      <c r="Z30" s="134"/>
      <c r="AA30" s="134"/>
      <c r="AB30" s="134"/>
      <c r="AC30" s="134"/>
      <c r="AD30" s="134"/>
      <c r="AE30" s="134"/>
      <c r="AF30" s="134"/>
      <c r="AG30" s="134"/>
      <c r="AH30" s="134"/>
      <c r="AI30" s="140"/>
      <c r="AJ30" s="134"/>
      <c r="AK30" s="134"/>
      <c r="AL30" s="134"/>
      <c r="AM30" s="134"/>
      <c r="AN30" s="134"/>
      <c r="AO30" s="134"/>
      <c r="AP30" s="134"/>
      <c r="AQ30" s="134"/>
      <c r="AR30" s="134"/>
      <c r="AS30" s="134"/>
      <c r="AT30" s="134"/>
      <c r="AU30" s="134"/>
      <c r="AV30" s="134"/>
      <c r="AW30" s="134"/>
      <c r="AX30" s="134"/>
    </row>
    <row r="31" spans="1:50" s="71" customFormat="1" ht="7.5" customHeight="1" x14ac:dyDescent="0.2">
      <c r="A31" s="100"/>
      <c r="B31" s="1029" t="s">
        <v>67</v>
      </c>
      <c r="C31" s="100"/>
      <c r="D31" s="134"/>
      <c r="E31" s="134"/>
      <c r="F31" s="134"/>
      <c r="G31" s="134"/>
      <c r="H31" s="135"/>
      <c r="I31" s="134"/>
      <c r="J31" s="134"/>
      <c r="K31" s="134"/>
      <c r="L31" s="134"/>
      <c r="M31" s="134"/>
      <c r="N31" s="134"/>
      <c r="O31" s="134"/>
      <c r="P31" s="134"/>
      <c r="Q31" s="134"/>
      <c r="R31" s="134"/>
      <c r="S31" s="140"/>
      <c r="T31" s="137"/>
      <c r="U31" s="1020">
        <v>99</v>
      </c>
      <c r="V31" s="1025"/>
      <c r="W31" s="1024" t="str">
        <f>VLOOKUP(U31,'6. KORUNDE'!$G$21:$AE$33,23)</f>
        <v>W91</v>
      </c>
      <c r="X31" s="1024" t="s">
        <v>199</v>
      </c>
      <c r="Y31" s="1024"/>
      <c r="Z31" s="1022" t="str">
        <f>VLOOKUP(U31,'6. KORUNDE'!$G$21:$AE$33,24)</f>
        <v>W92</v>
      </c>
      <c r="AA31" s="137"/>
      <c r="AB31" s="134"/>
      <c r="AC31" s="134"/>
      <c r="AD31" s="134"/>
      <c r="AE31" s="134"/>
      <c r="AF31" s="134"/>
      <c r="AG31" s="134"/>
      <c r="AH31" s="134"/>
      <c r="AI31" s="140"/>
      <c r="AJ31" s="137"/>
      <c r="AK31" s="1020">
        <v>103</v>
      </c>
      <c r="AL31" s="1025"/>
      <c r="AM31" s="1024" t="str">
        <f>VLOOKUP(AK31,'6. KORUNDE'!$G$21:$AE$40,23)</f>
        <v>L101</v>
      </c>
      <c r="AN31" s="1024" t="s">
        <v>199</v>
      </c>
      <c r="AO31" s="1024"/>
      <c r="AP31" s="1022" t="str">
        <f>VLOOKUP(AK31,'6. KORUNDE'!$G$21:$AE$40,24)</f>
        <v>L102</v>
      </c>
      <c r="AQ31" s="137"/>
      <c r="AR31" s="141"/>
      <c r="AS31" s="1025"/>
      <c r="AT31" s="1024" t="str">
        <f>'6. KORUNDE'!AE38</f>
        <v>W103</v>
      </c>
      <c r="AU31" s="1022" t="s">
        <v>1921</v>
      </c>
      <c r="AV31" s="134"/>
      <c r="AW31" s="134"/>
      <c r="AX31" s="134"/>
    </row>
    <row r="32" spans="1:50" s="71" customFormat="1" ht="7.5" customHeight="1" x14ac:dyDescent="0.2">
      <c r="A32" s="100"/>
      <c r="B32" s="1028"/>
      <c r="C32" s="100"/>
      <c r="D32" s="134"/>
      <c r="E32" s="134"/>
      <c r="F32" s="134"/>
      <c r="G32" s="134"/>
      <c r="H32" s="135"/>
      <c r="I32" s="134"/>
      <c r="J32" s="134"/>
      <c r="K32" s="134"/>
      <c r="L32" s="134"/>
      <c r="M32" s="134"/>
      <c r="N32" s="134"/>
      <c r="O32" s="134"/>
      <c r="P32" s="134"/>
      <c r="Q32" s="134"/>
      <c r="R32" s="134"/>
      <c r="S32" s="140"/>
      <c r="T32" s="134"/>
      <c r="U32" s="1021"/>
      <c r="V32" s="1026"/>
      <c r="W32" s="1017"/>
      <c r="X32" s="1017"/>
      <c r="Y32" s="1017"/>
      <c r="Z32" s="1023"/>
      <c r="AA32" s="139"/>
      <c r="AB32" s="134"/>
      <c r="AC32" s="134"/>
      <c r="AD32" s="134"/>
      <c r="AE32" s="134"/>
      <c r="AF32" s="134"/>
      <c r="AG32" s="134"/>
      <c r="AH32" s="134"/>
      <c r="AI32" s="140"/>
      <c r="AJ32" s="134"/>
      <c r="AK32" s="1021"/>
      <c r="AL32" s="1026"/>
      <c r="AM32" s="1017"/>
      <c r="AN32" s="1017"/>
      <c r="AO32" s="1017"/>
      <c r="AP32" s="1023"/>
      <c r="AQ32" s="134"/>
      <c r="AR32" s="143"/>
      <c r="AS32" s="1026"/>
      <c r="AT32" s="1017"/>
      <c r="AU32" s="1023"/>
      <c r="AV32" s="134"/>
      <c r="AW32" s="134"/>
      <c r="AX32" s="134"/>
    </row>
    <row r="33" spans="1:50" s="71" customFormat="1" ht="7.5" customHeight="1" x14ac:dyDescent="0.2">
      <c r="A33" s="100"/>
      <c r="B33" s="100"/>
      <c r="C33" s="100"/>
      <c r="D33" s="134"/>
      <c r="E33" s="1020">
        <v>79</v>
      </c>
      <c r="F33" s="1025"/>
      <c r="G33" s="1024" t="str">
        <f ca="1">VLOOKUP(E33,'6. KORUNDE'!$G$4:$AE$19,23)</f>
        <v>A1</v>
      </c>
      <c r="H33" s="1024" t="s">
        <v>199</v>
      </c>
      <c r="I33" s="1024"/>
      <c r="J33" s="1022" t="str">
        <f>VLOOKUP(E33,'6. KORUNDE'!$G$4:$AE$19,24)</f>
        <v>CEFHI</v>
      </c>
      <c r="K33" s="136"/>
      <c r="L33" s="134"/>
      <c r="M33" s="134"/>
      <c r="N33" s="134"/>
      <c r="O33" s="134"/>
      <c r="P33" s="134"/>
      <c r="Q33" s="134"/>
      <c r="R33" s="134"/>
      <c r="S33" s="140"/>
      <c r="T33" s="134"/>
      <c r="U33" s="134"/>
      <c r="V33" s="134"/>
      <c r="W33" s="134"/>
      <c r="X33" s="134"/>
      <c r="Y33" s="134"/>
      <c r="Z33" s="134"/>
      <c r="AA33" s="140"/>
      <c r="AB33" s="134"/>
      <c r="AC33" s="134"/>
      <c r="AD33" s="134"/>
      <c r="AE33" s="134"/>
      <c r="AF33" s="134"/>
      <c r="AG33" s="134"/>
      <c r="AH33" s="134"/>
      <c r="AI33" s="140"/>
      <c r="AJ33" s="134"/>
      <c r="AK33" s="134"/>
      <c r="AL33" s="134"/>
      <c r="AM33" s="134"/>
      <c r="AN33" s="134"/>
      <c r="AO33" s="134"/>
      <c r="AP33" s="134"/>
      <c r="AQ33" s="134"/>
      <c r="AR33" s="138"/>
      <c r="AS33" s="134"/>
      <c r="AT33" s="134"/>
      <c r="AU33" s="134"/>
      <c r="AV33" s="134"/>
      <c r="AW33" s="134"/>
      <c r="AX33" s="134"/>
    </row>
    <row r="34" spans="1:50" s="71" customFormat="1" ht="7.5" customHeight="1" x14ac:dyDescent="0.2">
      <c r="A34" s="100"/>
      <c r="B34" s="100"/>
      <c r="C34" s="100"/>
      <c r="D34" s="134"/>
      <c r="E34" s="1021"/>
      <c r="F34" s="1026"/>
      <c r="G34" s="1017"/>
      <c r="H34" s="1017"/>
      <c r="I34" s="1017"/>
      <c r="J34" s="1023"/>
      <c r="K34" s="134"/>
      <c r="L34" s="137"/>
      <c r="M34" s="1020">
        <v>92</v>
      </c>
      <c r="N34" s="1025"/>
      <c r="O34" s="1024" t="str">
        <f>VLOOKUP(M34,'6. KORUNDE'!$G$21:$AE$28,23)</f>
        <v>W79</v>
      </c>
      <c r="P34" s="1024" t="s">
        <v>199</v>
      </c>
      <c r="Q34" s="1024"/>
      <c r="R34" s="1022" t="str">
        <f>VLOOKUP(M34,'6. KORUNDE'!$G$21:$AE$28,24)</f>
        <v>W80</v>
      </c>
      <c r="S34" s="141"/>
      <c r="T34" s="134"/>
      <c r="U34" s="134"/>
      <c r="V34" s="134"/>
      <c r="W34" s="134"/>
      <c r="X34" s="134"/>
      <c r="Y34" s="134"/>
      <c r="Z34" s="134"/>
      <c r="AA34" s="140"/>
      <c r="AB34" s="134"/>
      <c r="AC34" s="134"/>
      <c r="AD34" s="134"/>
      <c r="AE34" s="134"/>
      <c r="AF34" s="134"/>
      <c r="AG34" s="134"/>
      <c r="AH34" s="134"/>
      <c r="AI34" s="140"/>
      <c r="AJ34" s="134"/>
      <c r="AK34" s="134"/>
      <c r="AL34" s="134"/>
      <c r="AM34" s="134"/>
      <c r="AN34" s="134"/>
      <c r="AO34" s="134"/>
      <c r="AP34" s="134"/>
      <c r="AQ34" s="134"/>
      <c r="AR34" s="138"/>
      <c r="AS34" s="134"/>
      <c r="AT34" s="134"/>
      <c r="AU34" s="134"/>
      <c r="AV34" s="134"/>
      <c r="AW34" s="134"/>
      <c r="AX34" s="134"/>
    </row>
    <row r="35" spans="1:50" s="71" customFormat="1" ht="7.5" customHeight="1" x14ac:dyDescent="0.2">
      <c r="A35" s="100"/>
      <c r="B35" s="100"/>
      <c r="C35" s="100"/>
      <c r="D35" s="134"/>
      <c r="E35" s="1020">
        <v>80</v>
      </c>
      <c r="F35" s="1025"/>
      <c r="G35" s="1024" t="str">
        <f ca="1">VLOOKUP(E35,'6. KORUNDE'!$G$4:$AE$19,23)</f>
        <v>L1</v>
      </c>
      <c r="H35" s="1024" t="s">
        <v>199</v>
      </c>
      <c r="I35" s="1024"/>
      <c r="J35" s="1022" t="str">
        <f>VLOOKUP(E35,'6. KORUNDE'!$G$4:$AE$19,24)</f>
        <v>EHIJK</v>
      </c>
      <c r="K35" s="136"/>
      <c r="L35" s="138"/>
      <c r="M35" s="1021"/>
      <c r="N35" s="1026"/>
      <c r="O35" s="1017"/>
      <c r="P35" s="1017"/>
      <c r="Q35" s="1017"/>
      <c r="R35" s="1023"/>
      <c r="S35" s="134"/>
      <c r="T35" s="134"/>
      <c r="U35" s="134"/>
      <c r="V35" s="134"/>
      <c r="W35" s="134"/>
      <c r="X35" s="134"/>
      <c r="Y35" s="134"/>
      <c r="Z35" s="134"/>
      <c r="AA35" s="140"/>
      <c r="AB35" s="134"/>
      <c r="AC35" s="134"/>
      <c r="AD35" s="134"/>
      <c r="AE35" s="134"/>
      <c r="AF35" s="134"/>
      <c r="AG35" s="134"/>
      <c r="AH35" s="134"/>
      <c r="AI35" s="140"/>
      <c r="AJ35" s="134"/>
      <c r="AK35" s="134"/>
      <c r="AL35" s="134"/>
      <c r="AM35" s="134"/>
      <c r="AN35" s="134"/>
      <c r="AO35" s="134"/>
      <c r="AP35" s="134"/>
      <c r="AQ35" s="134"/>
      <c r="AR35" s="138"/>
      <c r="AS35" s="134"/>
      <c r="AT35" s="134"/>
      <c r="AU35" s="134"/>
      <c r="AV35" s="134"/>
      <c r="AW35" s="134"/>
      <c r="AX35" s="134"/>
    </row>
    <row r="36" spans="1:50" s="71" customFormat="1" ht="7.5" customHeight="1" x14ac:dyDescent="0.2">
      <c r="A36" s="100"/>
      <c r="B36" s="100"/>
      <c r="C36" s="100"/>
      <c r="D36" s="134"/>
      <c r="E36" s="1021"/>
      <c r="F36" s="1026"/>
      <c r="G36" s="1017"/>
      <c r="H36" s="1017"/>
      <c r="I36" s="1017"/>
      <c r="J36" s="1023"/>
      <c r="K36" s="138"/>
      <c r="L36" s="134"/>
      <c r="M36" s="134"/>
      <c r="N36" s="134"/>
      <c r="O36" s="134"/>
      <c r="P36" s="134"/>
      <c r="Q36" s="134"/>
      <c r="R36" s="134"/>
      <c r="S36" s="134"/>
      <c r="T36" s="134"/>
      <c r="U36" s="134"/>
      <c r="V36" s="134"/>
      <c r="W36" s="134"/>
      <c r="X36" s="134"/>
      <c r="Y36" s="134"/>
      <c r="Z36" s="134"/>
      <c r="AA36" s="140"/>
      <c r="AB36" s="134"/>
      <c r="AC36" s="134"/>
      <c r="AD36" s="134"/>
      <c r="AE36" s="134"/>
      <c r="AF36" s="134"/>
      <c r="AG36" s="134"/>
      <c r="AH36" s="134"/>
      <c r="AI36" s="140"/>
      <c r="AJ36" s="134"/>
      <c r="AK36" s="134"/>
      <c r="AL36" s="134"/>
      <c r="AM36" s="134"/>
      <c r="AN36" s="134"/>
      <c r="AO36" s="134"/>
      <c r="AP36" s="134"/>
      <c r="AQ36" s="134"/>
      <c r="AR36" s="138"/>
      <c r="AS36" s="134"/>
      <c r="AT36" s="134"/>
      <c r="AU36" s="134"/>
      <c r="AV36" s="134"/>
      <c r="AW36" s="134"/>
      <c r="AX36" s="134"/>
    </row>
    <row r="37" spans="1:50" s="71" customFormat="1" ht="7.5" customHeight="1" x14ac:dyDescent="0.2">
      <c r="A37" s="100"/>
      <c r="B37" s="100"/>
      <c r="C37" s="100"/>
      <c r="D37" s="134"/>
      <c r="E37" s="134"/>
      <c r="F37" s="134"/>
      <c r="G37" s="134"/>
      <c r="H37" s="135"/>
      <c r="I37" s="134"/>
      <c r="J37" s="134"/>
      <c r="K37" s="134"/>
      <c r="L37" s="134"/>
      <c r="M37" s="134"/>
      <c r="N37" s="134"/>
      <c r="O37" s="134"/>
      <c r="P37" s="134"/>
      <c r="Q37" s="134"/>
      <c r="R37" s="134"/>
      <c r="S37" s="134"/>
      <c r="T37" s="134"/>
      <c r="U37" s="134"/>
      <c r="V37" s="134"/>
      <c r="W37" s="134"/>
      <c r="X37" s="134"/>
      <c r="Y37" s="134"/>
      <c r="Z37" s="134"/>
      <c r="AA37" s="140"/>
      <c r="AB37" s="137"/>
      <c r="AC37" s="1020">
        <v>102</v>
      </c>
      <c r="AD37" s="1025"/>
      <c r="AE37" s="1024" t="str">
        <f>VLOOKUP(AC37,'6. KORUNDE'!$G$21:$AE$36,23)</f>
        <v>W99</v>
      </c>
      <c r="AF37" s="1024" t="s">
        <v>199</v>
      </c>
      <c r="AG37" s="1024"/>
      <c r="AH37" s="1022" t="str">
        <f>VLOOKUP(AC37,'6. KORUNDE'!$G$21:$AE$36,24)</f>
        <v>W100</v>
      </c>
      <c r="AI37" s="142"/>
      <c r="AJ37" s="134"/>
      <c r="AK37" s="134"/>
      <c r="AL37" s="134"/>
      <c r="AM37" s="134"/>
      <c r="AN37" s="134"/>
      <c r="AO37" s="134"/>
      <c r="AP37" s="134"/>
      <c r="AQ37" s="134"/>
      <c r="AR37" s="137"/>
      <c r="AS37" s="1025"/>
      <c r="AT37" s="1024" t="str">
        <f>'6. KORUNDE'!AE37</f>
        <v>L103</v>
      </c>
      <c r="AU37" s="1022" t="s">
        <v>1922</v>
      </c>
      <c r="AV37" s="134"/>
      <c r="AW37" s="134"/>
      <c r="AX37" s="134"/>
    </row>
    <row r="38" spans="1:50" s="71" customFormat="1" ht="7.5" customHeight="1" x14ac:dyDescent="0.2">
      <c r="A38" s="100"/>
      <c r="B38" s="100"/>
      <c r="C38" s="100"/>
      <c r="D38" s="134"/>
      <c r="E38" s="134"/>
      <c r="F38" s="134"/>
      <c r="G38" s="134"/>
      <c r="H38" s="135"/>
      <c r="I38" s="134"/>
      <c r="J38" s="134"/>
      <c r="K38" s="134"/>
      <c r="L38" s="134"/>
      <c r="M38" s="134"/>
      <c r="N38" s="134"/>
      <c r="O38" s="134"/>
      <c r="P38" s="134"/>
      <c r="Q38" s="134"/>
      <c r="R38" s="134"/>
      <c r="S38" s="134"/>
      <c r="T38" s="134"/>
      <c r="U38" s="134"/>
      <c r="V38" s="134"/>
      <c r="W38" s="134"/>
      <c r="X38" s="134"/>
      <c r="Y38" s="134"/>
      <c r="Z38" s="134"/>
      <c r="AA38" s="140"/>
      <c r="AB38" s="134"/>
      <c r="AC38" s="1021"/>
      <c r="AD38" s="1026"/>
      <c r="AE38" s="1017"/>
      <c r="AF38" s="1017"/>
      <c r="AG38" s="1017"/>
      <c r="AH38" s="1023"/>
      <c r="AI38" s="134"/>
      <c r="AJ38" s="134"/>
      <c r="AK38" s="134"/>
      <c r="AL38" s="134"/>
      <c r="AM38" s="134"/>
      <c r="AN38" s="134"/>
      <c r="AO38" s="134"/>
      <c r="AP38" s="134"/>
      <c r="AQ38" s="134"/>
      <c r="AR38" s="134"/>
      <c r="AS38" s="1026"/>
      <c r="AT38" s="1017"/>
      <c r="AU38" s="1023"/>
      <c r="AV38" s="134"/>
      <c r="AW38" s="134"/>
      <c r="AX38" s="134"/>
    </row>
    <row r="39" spans="1:50" s="71" customFormat="1" ht="7.5" customHeight="1" x14ac:dyDescent="0.2">
      <c r="A39" s="100"/>
      <c r="B39" s="100"/>
      <c r="C39" s="100"/>
      <c r="D39" s="134"/>
      <c r="E39" s="1020">
        <v>86</v>
      </c>
      <c r="F39" s="1025"/>
      <c r="G39" s="1024" t="str">
        <f ca="1">VLOOKUP(E39,'6. KORUNDE'!$G$4:$AE$19,23)</f>
        <v>J1</v>
      </c>
      <c r="H39" s="1024" t="s">
        <v>199</v>
      </c>
      <c r="I39" s="1024"/>
      <c r="J39" s="1022" t="str">
        <f ca="1">VLOOKUP(E39,'6. KORUNDE'!$G$4:$AE$19,24)</f>
        <v>H2</v>
      </c>
      <c r="K39" s="136"/>
      <c r="L39" s="134"/>
      <c r="M39" s="134"/>
      <c r="N39" s="134"/>
      <c r="O39" s="134"/>
      <c r="P39" s="134"/>
      <c r="Q39" s="134"/>
      <c r="R39" s="134"/>
      <c r="S39" s="134"/>
      <c r="T39" s="134"/>
      <c r="U39" s="134"/>
      <c r="V39" s="134"/>
      <c r="W39" s="134"/>
      <c r="X39" s="134"/>
      <c r="Y39" s="134"/>
      <c r="Z39" s="134"/>
      <c r="AA39" s="140"/>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row>
    <row r="40" spans="1:50" s="71" customFormat="1" ht="7.5" customHeight="1" x14ac:dyDescent="0.2">
      <c r="A40" s="100"/>
      <c r="B40" s="100"/>
      <c r="C40" s="100"/>
      <c r="D40" s="134"/>
      <c r="E40" s="1021"/>
      <c r="F40" s="1026"/>
      <c r="G40" s="1017"/>
      <c r="H40" s="1017"/>
      <c r="I40" s="1017"/>
      <c r="J40" s="1023"/>
      <c r="K40" s="134"/>
      <c r="L40" s="137"/>
      <c r="M40" s="1020">
        <v>95</v>
      </c>
      <c r="N40" s="1025"/>
      <c r="O40" s="1024" t="str">
        <f>VLOOKUP(M40,'6. KORUNDE'!$G$21:$AE$28,23)</f>
        <v>W86</v>
      </c>
      <c r="P40" s="1024" t="s">
        <v>199</v>
      </c>
      <c r="Q40" s="1024"/>
      <c r="R40" s="1022" t="str">
        <f>VLOOKUP(M40,'6. KORUNDE'!$G$21:$AE$28,24)</f>
        <v>W88</v>
      </c>
      <c r="S40" s="136"/>
      <c r="T40" s="134"/>
      <c r="U40" s="134"/>
      <c r="V40" s="134"/>
      <c r="W40" s="134"/>
      <c r="X40" s="134"/>
      <c r="Y40" s="134"/>
      <c r="Z40" s="134"/>
      <c r="AA40" s="140"/>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row>
    <row r="41" spans="1:50" s="71" customFormat="1" ht="7.5" customHeight="1" x14ac:dyDescent="0.2">
      <c r="A41" s="100"/>
      <c r="B41" s="100"/>
      <c r="C41" s="100"/>
      <c r="D41" s="134"/>
      <c r="E41" s="1020">
        <v>88</v>
      </c>
      <c r="F41" s="1025"/>
      <c r="G41" s="1024" t="str">
        <f ca="1">VLOOKUP(E41,'6. KORUNDE'!$G$4:$AE$19,23)</f>
        <v>D2</v>
      </c>
      <c r="H41" s="1024" t="s">
        <v>199</v>
      </c>
      <c r="I41" s="1024"/>
      <c r="J41" s="1022" t="str">
        <f ca="1">VLOOKUP(E41,'6. KORUNDE'!$G$4:$AE$19,24)</f>
        <v>G2</v>
      </c>
      <c r="K41" s="136"/>
      <c r="L41" s="138"/>
      <c r="M41" s="1021"/>
      <c r="N41" s="1026"/>
      <c r="O41" s="1017"/>
      <c r="P41" s="1017"/>
      <c r="Q41" s="1017"/>
      <c r="R41" s="1023"/>
      <c r="S41" s="139"/>
      <c r="T41" s="134"/>
      <c r="U41" s="134"/>
      <c r="V41" s="134"/>
      <c r="W41" s="134"/>
      <c r="X41" s="134"/>
      <c r="Y41" s="134"/>
      <c r="Z41" s="134"/>
      <c r="AA41" s="140"/>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row>
    <row r="42" spans="1:50" s="71" customFormat="1" ht="7.5" customHeight="1" x14ac:dyDescent="0.2">
      <c r="A42" s="100"/>
      <c r="B42" s="100"/>
      <c r="C42" s="100"/>
      <c r="D42" s="134"/>
      <c r="E42" s="1021"/>
      <c r="F42" s="1026"/>
      <c r="G42" s="1017"/>
      <c r="H42" s="1017"/>
      <c r="I42" s="1017"/>
      <c r="J42" s="1023"/>
      <c r="K42" s="138"/>
      <c r="L42" s="134"/>
      <c r="M42" s="134"/>
      <c r="N42" s="134"/>
      <c r="O42" s="134"/>
      <c r="P42" s="134"/>
      <c r="Q42" s="134"/>
      <c r="R42" s="134"/>
      <c r="S42" s="140"/>
      <c r="T42" s="134"/>
      <c r="U42" s="134"/>
      <c r="V42" s="134"/>
      <c r="W42" s="134"/>
      <c r="X42" s="134"/>
      <c r="Y42" s="134"/>
      <c r="Z42" s="134"/>
      <c r="AA42" s="140"/>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row>
    <row r="43" spans="1:50" s="71" customFormat="1" ht="7.5" customHeight="1" x14ac:dyDescent="0.2">
      <c r="A43" s="100"/>
      <c r="B43" s="100"/>
      <c r="C43" s="100"/>
      <c r="D43" s="134"/>
      <c r="E43" s="134"/>
      <c r="F43" s="134"/>
      <c r="G43" s="134"/>
      <c r="H43" s="135"/>
      <c r="I43" s="134"/>
      <c r="J43" s="134"/>
      <c r="K43" s="134"/>
      <c r="L43" s="134"/>
      <c r="M43" s="134"/>
      <c r="N43" s="134"/>
      <c r="O43" s="134"/>
      <c r="P43" s="134"/>
      <c r="Q43" s="134"/>
      <c r="R43" s="134"/>
      <c r="S43" s="140"/>
      <c r="T43" s="137"/>
      <c r="U43" s="1020">
        <v>100</v>
      </c>
      <c r="V43" s="1025"/>
      <c r="W43" s="1024" t="str">
        <f>VLOOKUP(U43,'6. KORUNDE'!$G$21:$AE$33,23)</f>
        <v>W95</v>
      </c>
      <c r="X43" s="1024" t="s">
        <v>199</v>
      </c>
      <c r="Y43" s="1024"/>
      <c r="Z43" s="1022" t="str">
        <f>VLOOKUP(U43,'6. KORUNDE'!$G$21:$AE$33,24)</f>
        <v>W96</v>
      </c>
      <c r="AA43" s="142"/>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row>
    <row r="44" spans="1:50" s="71" customFormat="1" ht="7.5" customHeight="1" x14ac:dyDescent="0.2">
      <c r="A44" s="100"/>
      <c r="B44" s="100"/>
      <c r="C44" s="100"/>
      <c r="D44" s="134"/>
      <c r="E44" s="134"/>
      <c r="F44" s="134"/>
      <c r="G44" s="134"/>
      <c r="H44" s="135"/>
      <c r="I44" s="134"/>
      <c r="J44" s="134"/>
      <c r="K44" s="134"/>
      <c r="L44" s="134"/>
      <c r="M44" s="134"/>
      <c r="N44" s="134"/>
      <c r="O44" s="134"/>
      <c r="P44" s="134"/>
      <c r="Q44" s="134"/>
      <c r="R44" s="134"/>
      <c r="S44" s="140"/>
      <c r="T44" s="134"/>
      <c r="U44" s="1021"/>
      <c r="V44" s="1026"/>
      <c r="W44" s="1017"/>
      <c r="X44" s="1017"/>
      <c r="Y44" s="1017"/>
      <c r="Z44" s="1023"/>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row>
    <row r="45" spans="1:50" s="71" customFormat="1" ht="7.5" customHeight="1" x14ac:dyDescent="0.2">
      <c r="A45" s="100"/>
      <c r="B45" s="100"/>
      <c r="C45" s="100"/>
      <c r="D45" s="134"/>
      <c r="E45" s="1020">
        <v>85</v>
      </c>
      <c r="F45" s="1025"/>
      <c r="G45" s="1024" t="str">
        <f ca="1">VLOOKUP(E45,'6. KORUNDE'!$G$4:$AE$19,23)</f>
        <v>B1</v>
      </c>
      <c r="H45" s="1024" t="s">
        <v>199</v>
      </c>
      <c r="I45" s="1024"/>
      <c r="J45" s="1022" t="str">
        <f>VLOOKUP(E45,'6. KORUNDE'!$G$4:$AE$19,24)</f>
        <v>EFGIJ</v>
      </c>
      <c r="K45" s="136"/>
      <c r="L45" s="134"/>
      <c r="M45" s="134"/>
      <c r="N45" s="134"/>
      <c r="O45" s="134"/>
      <c r="P45" s="134"/>
      <c r="Q45" s="134"/>
      <c r="R45" s="134"/>
      <c r="S45" s="140"/>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row>
    <row r="46" spans="1:50" s="71" customFormat="1" ht="7.5" customHeight="1" x14ac:dyDescent="0.2">
      <c r="A46" s="100"/>
      <c r="B46" s="100"/>
      <c r="C46" s="100"/>
      <c r="D46" s="134"/>
      <c r="E46" s="1021"/>
      <c r="F46" s="1026"/>
      <c r="G46" s="1017"/>
      <c r="H46" s="1017"/>
      <c r="I46" s="1017"/>
      <c r="J46" s="1023"/>
      <c r="K46" s="134"/>
      <c r="L46" s="137"/>
      <c r="M46" s="1020">
        <v>96</v>
      </c>
      <c r="N46" s="1025"/>
      <c r="O46" s="1024" t="str">
        <f>VLOOKUP(M46,'6. KORUNDE'!$G$21:$AE$28,23)</f>
        <v>W85</v>
      </c>
      <c r="P46" s="1024" t="s">
        <v>199</v>
      </c>
      <c r="Q46" s="1024"/>
      <c r="R46" s="1022" t="str">
        <f>VLOOKUP(M46,'6. KORUNDE'!$G$21:$AE$28,24)</f>
        <v>W87</v>
      </c>
      <c r="S46" s="141"/>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row>
    <row r="47" spans="1:50" s="71" customFormat="1" ht="7.5" customHeight="1" x14ac:dyDescent="0.2">
      <c r="A47" s="100"/>
      <c r="B47" s="100"/>
      <c r="C47" s="100"/>
      <c r="D47" s="134"/>
      <c r="E47" s="1020">
        <v>87</v>
      </c>
      <c r="F47" s="1025"/>
      <c r="G47" s="1024" t="str">
        <f ca="1">VLOOKUP(E47,'6. KORUNDE'!$G$4:$AE$19,23)</f>
        <v>K1</v>
      </c>
      <c r="H47" s="1024" t="s">
        <v>199</v>
      </c>
      <c r="I47" s="1024"/>
      <c r="J47" s="1022" t="str">
        <f>VLOOKUP(E47,'6. KORUNDE'!$G$4:$AE$19,24)</f>
        <v>DEIJL</v>
      </c>
      <c r="K47" s="136"/>
      <c r="L47" s="138"/>
      <c r="M47" s="1021"/>
      <c r="N47" s="1026"/>
      <c r="O47" s="1017"/>
      <c r="P47" s="1017"/>
      <c r="Q47" s="1017"/>
      <c r="R47" s="1023"/>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row>
    <row r="48" spans="1:50" s="71" customFormat="1" ht="7.5" customHeight="1" x14ac:dyDescent="0.2">
      <c r="A48" s="100"/>
      <c r="B48" s="100"/>
      <c r="C48" s="100"/>
      <c r="D48" s="134"/>
      <c r="E48" s="1021"/>
      <c r="F48" s="1026"/>
      <c r="G48" s="1017"/>
      <c r="H48" s="1017"/>
      <c r="I48" s="1017"/>
      <c r="J48" s="1023"/>
      <c r="K48" s="138"/>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row>
    <row r="49" spans="1:8" s="134" customFormat="1" ht="7.5" customHeight="1" x14ac:dyDescent="0.2">
      <c r="A49" s="100"/>
      <c r="B49" s="100"/>
      <c r="C49" s="100"/>
      <c r="H49" s="135"/>
    </row>
    <row r="50" spans="1:8" s="134" customFormat="1" x14ac:dyDescent="0.2">
      <c r="A50" s="100"/>
      <c r="B50" s="100"/>
      <c r="C50" s="100"/>
      <c r="H50" s="135"/>
    </row>
    <row r="51" spans="1:8" s="134" customFormat="1" x14ac:dyDescent="0.2">
      <c r="A51" s="100"/>
      <c r="B51" s="100"/>
      <c r="C51" s="100"/>
      <c r="H51" s="135"/>
    </row>
    <row r="52" spans="1:8" s="134" customFormat="1" x14ac:dyDescent="0.2">
      <c r="A52" s="100"/>
      <c r="B52" s="100"/>
      <c r="C52" s="100"/>
      <c r="H52" s="135"/>
    </row>
    <row r="53" spans="1:8" s="100" customFormat="1" x14ac:dyDescent="0.2">
      <c r="H53" s="101"/>
    </row>
    <row r="54" spans="1:8" s="100" customFormat="1" x14ac:dyDescent="0.2">
      <c r="H54" s="101"/>
    </row>
    <row r="55" spans="1:8" s="100" customFormat="1" x14ac:dyDescent="0.2">
      <c r="H55" s="101"/>
    </row>
    <row r="56" spans="1:8" s="100" customFormat="1" x14ac:dyDescent="0.2">
      <c r="E56" s="134"/>
      <c r="F56" s="134"/>
      <c r="H56" s="101"/>
    </row>
    <row r="57" spans="1:8" s="100" customFormat="1" x14ac:dyDescent="0.2">
      <c r="H57" s="101"/>
    </row>
    <row r="58" spans="1:8" s="100" customFormat="1" hidden="1" x14ac:dyDescent="0.2">
      <c r="H58" s="101"/>
    </row>
    <row r="59" spans="1:8" s="100" customFormat="1" hidden="1" x14ac:dyDescent="0.2">
      <c r="H59" s="101"/>
    </row>
    <row r="60" spans="1:8" s="100" customFormat="1" hidden="1" x14ac:dyDescent="0.2">
      <c r="H60" s="101"/>
    </row>
    <row r="61" spans="1:8" s="100" customFormat="1" hidden="1" x14ac:dyDescent="0.2">
      <c r="H61" s="101"/>
    </row>
    <row r="62" spans="1:8" s="100" customFormat="1" hidden="1" x14ac:dyDescent="0.2">
      <c r="H62" s="101"/>
    </row>
    <row r="63" spans="1:8" s="100" customFormat="1" hidden="1" x14ac:dyDescent="0.2">
      <c r="H63" s="101"/>
    </row>
    <row r="64" spans="1:8" s="100" customFormat="1" hidden="1" x14ac:dyDescent="0.2">
      <c r="H64" s="101"/>
    </row>
    <row r="65" spans="4:8" s="100" customFormat="1" hidden="1" x14ac:dyDescent="0.2">
      <c r="H65" s="101"/>
    </row>
    <row r="66" spans="4:8" s="100" customFormat="1" hidden="1" x14ac:dyDescent="0.2">
      <c r="H66" s="101"/>
    </row>
    <row r="67" spans="4:8" s="100" customFormat="1" hidden="1" x14ac:dyDescent="0.2">
      <c r="H67" s="101"/>
    </row>
    <row r="68" spans="4:8" s="100" customFormat="1" hidden="1" x14ac:dyDescent="0.2">
      <c r="H68" s="101"/>
    </row>
    <row r="69" spans="4:8" hidden="1" x14ac:dyDescent="0.2">
      <c r="D69" s="100"/>
    </row>
    <row r="70" spans="4:8" hidden="1" x14ac:dyDescent="0.2">
      <c r="D70" s="100"/>
    </row>
    <row r="71" spans="4:8" hidden="1" x14ac:dyDescent="0.2">
      <c r="D71" s="100"/>
    </row>
    <row r="72" spans="4:8" hidden="1" x14ac:dyDescent="0.2">
      <c r="D72" s="100"/>
    </row>
    <row r="73" spans="4:8" hidden="1" x14ac:dyDescent="0.2">
      <c r="D73" s="100"/>
    </row>
    <row r="74" spans="4:8" hidden="1" x14ac:dyDescent="0.2">
      <c r="D74" s="100"/>
    </row>
    <row r="75" spans="4:8" hidden="1" x14ac:dyDescent="0.2">
      <c r="D75" s="100"/>
    </row>
    <row r="76" spans="4:8" hidden="1" x14ac:dyDescent="0.2">
      <c r="D76" s="100"/>
    </row>
    <row r="77" spans="4:8" hidden="1" x14ac:dyDescent="0.2">
      <c r="D77" s="100"/>
    </row>
    <row r="78" spans="4:8" hidden="1" x14ac:dyDescent="0.2">
      <c r="D78" s="100"/>
    </row>
    <row r="79" spans="4:8" hidden="1" x14ac:dyDescent="0.2">
      <c r="D79" s="100"/>
    </row>
    <row r="80" spans="4:8" hidden="1" x14ac:dyDescent="0.2">
      <c r="D80" s="100"/>
    </row>
    <row r="81" spans="4:4" hidden="1" x14ac:dyDescent="0.2">
      <c r="D81" s="100"/>
    </row>
    <row r="82" spans="4:4" hidden="1" x14ac:dyDescent="0.2">
      <c r="D82" s="100"/>
    </row>
    <row r="83" spans="4:4" hidden="1" x14ac:dyDescent="0.2">
      <c r="D83" s="100"/>
    </row>
    <row r="84" spans="4:4" hidden="1" x14ac:dyDescent="0.2">
      <c r="D84" s="100"/>
    </row>
    <row r="85" spans="4:4" hidden="1" x14ac:dyDescent="0.2">
      <c r="D85" s="100"/>
    </row>
  </sheetData>
  <sheetProtection algorithmName="SHA-512" hashValue="PRjH64RBq19e6CUBOAAMcCB8g9FrrhfKw+TzfytgEPD1XLzpzaFvX9f7S3yTTLyrlqCqOIi1072+Qmk9PcSguA==" saltValue="Pw17jyrZnhrJ958Mc32UeA==" spinCount="100000" sheet="1" objects="1" scenarios="1" selectLockedCells="1"/>
  <mergeCells count="217">
    <mergeCell ref="M4:M5"/>
    <mergeCell ref="B23:B24"/>
    <mergeCell ref="AU31:AU32"/>
    <mergeCell ref="H39:H40"/>
    <mergeCell ref="Y19:Y20"/>
    <mergeCell ref="Q10:Q11"/>
    <mergeCell ref="F45:F46"/>
    <mergeCell ref="G3:G4"/>
    <mergeCell ref="I3:I4"/>
    <mergeCell ref="I17:I18"/>
    <mergeCell ref="H45:H46"/>
    <mergeCell ref="AU25:AU26"/>
    <mergeCell ref="X31:X32"/>
    <mergeCell ref="Z31:Z32"/>
    <mergeCell ref="E21:E22"/>
    <mergeCell ref="G21:G22"/>
    <mergeCell ref="AF37:AF38"/>
    <mergeCell ref="I15:I16"/>
    <mergeCell ref="H23:H24"/>
    <mergeCell ref="N16:N17"/>
    <mergeCell ref="AH37:AH38"/>
    <mergeCell ref="J23:J24"/>
    <mergeCell ref="R10:R11"/>
    <mergeCell ref="AT37:AT38"/>
    <mergeCell ref="U31:U32"/>
    <mergeCell ref="B3:B4"/>
    <mergeCell ref="B11:B12"/>
    <mergeCell ref="O4:O5"/>
    <mergeCell ref="H41:H42"/>
    <mergeCell ref="AM19:AM20"/>
    <mergeCell ref="F5:F6"/>
    <mergeCell ref="AC37:AC38"/>
    <mergeCell ref="G39:G40"/>
    <mergeCell ref="X19:X20"/>
    <mergeCell ref="M10:M11"/>
    <mergeCell ref="U7:U8"/>
    <mergeCell ref="J27:J28"/>
    <mergeCell ref="W7:W8"/>
    <mergeCell ref="F35:F36"/>
    <mergeCell ref="H17:H18"/>
    <mergeCell ref="AE13:AE14"/>
    <mergeCell ref="AG13:AG14"/>
    <mergeCell ref="F33:F34"/>
    <mergeCell ref="Y7:Y8"/>
    <mergeCell ref="O40:O41"/>
    <mergeCell ref="Q40:Q41"/>
    <mergeCell ref="B15:B16"/>
    <mergeCell ref="G5:G6"/>
    <mergeCell ref="G33:G34"/>
    <mergeCell ref="AF13:AF14"/>
    <mergeCell ref="AL28:AT29"/>
    <mergeCell ref="AH13:AH14"/>
    <mergeCell ref="AO19:AO20"/>
    <mergeCell ref="AT31:AT32"/>
    <mergeCell ref="B27:B28"/>
    <mergeCell ref="M34:M35"/>
    <mergeCell ref="I45:I46"/>
    <mergeCell ref="G23:G24"/>
    <mergeCell ref="Z43:Z44"/>
    <mergeCell ref="J45:J46"/>
    <mergeCell ref="AT19:AT20"/>
    <mergeCell ref="U43:U44"/>
    <mergeCell ref="W43:W44"/>
    <mergeCell ref="AS19:AS20"/>
    <mergeCell ref="AL16:AT17"/>
    <mergeCell ref="I29:I30"/>
    <mergeCell ref="E41:E42"/>
    <mergeCell ref="R46:R47"/>
    <mergeCell ref="G41:G42"/>
    <mergeCell ref="H15:H16"/>
    <mergeCell ref="G35:G36"/>
    <mergeCell ref="I35:I36"/>
    <mergeCell ref="AD37:AD38"/>
    <mergeCell ref="B7:B8"/>
    <mergeCell ref="O34:O35"/>
    <mergeCell ref="G11:G12"/>
    <mergeCell ref="I11:I12"/>
    <mergeCell ref="J39:J40"/>
    <mergeCell ref="B31:B32"/>
    <mergeCell ref="P10:P11"/>
    <mergeCell ref="E5:E6"/>
    <mergeCell ref="AL31:AL32"/>
    <mergeCell ref="H29:H30"/>
    <mergeCell ref="P28:P29"/>
    <mergeCell ref="I39:I40"/>
    <mergeCell ref="R22:R23"/>
    <mergeCell ref="Z19:Z20"/>
    <mergeCell ref="E17:E18"/>
    <mergeCell ref="E33:E34"/>
    <mergeCell ref="E35:E36"/>
    <mergeCell ref="E9:E10"/>
    <mergeCell ref="E11:E12"/>
    <mergeCell ref="B19:B20"/>
    <mergeCell ref="Q34:Q35"/>
    <mergeCell ref="H27:H28"/>
    <mergeCell ref="M28:M29"/>
    <mergeCell ref="M40:M41"/>
    <mergeCell ref="AU19:AU20"/>
    <mergeCell ref="P40:P41"/>
    <mergeCell ref="R40:R41"/>
    <mergeCell ref="F21:F22"/>
    <mergeCell ref="M46:M47"/>
    <mergeCell ref="Q4:Q5"/>
    <mergeCell ref="I47:I48"/>
    <mergeCell ref="Q22:Q23"/>
    <mergeCell ref="Y31:Y32"/>
    <mergeCell ref="F17:F18"/>
    <mergeCell ref="G15:G16"/>
    <mergeCell ref="F41:F42"/>
    <mergeCell ref="F23:F24"/>
    <mergeCell ref="W31:W32"/>
    <mergeCell ref="AP19:AP20"/>
    <mergeCell ref="O22:O23"/>
    <mergeCell ref="I33:I34"/>
    <mergeCell ref="J35:J36"/>
    <mergeCell ref="F9:F10"/>
    <mergeCell ref="N28:N29"/>
    <mergeCell ref="J21:J22"/>
    <mergeCell ref="Q16:Q17"/>
    <mergeCell ref="F11:F12"/>
    <mergeCell ref="AO31:AO32"/>
    <mergeCell ref="I2:J2"/>
    <mergeCell ref="E29:E30"/>
    <mergeCell ref="E1:AB1"/>
    <mergeCell ref="R34:R35"/>
    <mergeCell ref="R16:R17"/>
    <mergeCell ref="N46:N47"/>
    <mergeCell ref="P46:P47"/>
    <mergeCell ref="E15:E16"/>
    <mergeCell ref="F2:G2"/>
    <mergeCell ref="E27:E28"/>
    <mergeCell ref="U19:U20"/>
    <mergeCell ref="G9:G10"/>
    <mergeCell ref="O10:O11"/>
    <mergeCell ref="W19:W20"/>
    <mergeCell ref="I9:I10"/>
    <mergeCell ref="G27:G28"/>
    <mergeCell ref="F47:F48"/>
    <mergeCell ref="H47:H48"/>
    <mergeCell ref="J47:J48"/>
    <mergeCell ref="V7:V8"/>
    <mergeCell ref="N40:N41"/>
    <mergeCell ref="E39:E40"/>
    <mergeCell ref="E45:E46"/>
    <mergeCell ref="G45:G46"/>
    <mergeCell ref="AS37:AS38"/>
    <mergeCell ref="V19:V20"/>
    <mergeCell ref="J15:J16"/>
    <mergeCell ref="I41:I42"/>
    <mergeCell ref="O16:O17"/>
    <mergeCell ref="M22:M23"/>
    <mergeCell ref="M16:M17"/>
    <mergeCell ref="I21:I22"/>
    <mergeCell ref="P16:P17"/>
    <mergeCell ref="V31:V32"/>
    <mergeCell ref="AN31:AN32"/>
    <mergeCell ref="AP31:AP32"/>
    <mergeCell ref="AS25:AS26"/>
    <mergeCell ref="AS31:AS32"/>
    <mergeCell ref="N22:N23"/>
    <mergeCell ref="AM31:AM32"/>
    <mergeCell ref="N34:N35"/>
    <mergeCell ref="J41:J42"/>
    <mergeCell ref="AK31:AK32"/>
    <mergeCell ref="AN19:AN20"/>
    <mergeCell ref="AG37:AG38"/>
    <mergeCell ref="P22:P23"/>
    <mergeCell ref="P34:P35"/>
    <mergeCell ref="R28:R29"/>
    <mergeCell ref="AU37:AU38"/>
    <mergeCell ref="F29:F30"/>
    <mergeCell ref="H5:H6"/>
    <mergeCell ref="J5:J6"/>
    <mergeCell ref="V43:V44"/>
    <mergeCell ref="H33:H34"/>
    <mergeCell ref="X43:X44"/>
    <mergeCell ref="J33:J34"/>
    <mergeCell ref="N4:N5"/>
    <mergeCell ref="P4:P5"/>
    <mergeCell ref="AL19:AL20"/>
    <mergeCell ref="J29:J30"/>
    <mergeCell ref="AT25:AT26"/>
    <mergeCell ref="I27:I28"/>
    <mergeCell ref="H35:H36"/>
    <mergeCell ref="F15:F16"/>
    <mergeCell ref="AK19:AK20"/>
    <mergeCell ref="G17:G18"/>
    <mergeCell ref="R4:R5"/>
    <mergeCell ref="Y43:Y44"/>
    <mergeCell ref="AD13:AD14"/>
    <mergeCell ref="X7:X8"/>
    <mergeCell ref="H21:H22"/>
    <mergeCell ref="Z7:Z8"/>
    <mergeCell ref="E47:E48"/>
    <mergeCell ref="J17:J18"/>
    <mergeCell ref="G47:G48"/>
    <mergeCell ref="AC13:AC14"/>
    <mergeCell ref="O28:O29"/>
    <mergeCell ref="Q28:Q29"/>
    <mergeCell ref="O46:O47"/>
    <mergeCell ref="AE37:AE38"/>
    <mergeCell ref="H3:H4"/>
    <mergeCell ref="J3:J4"/>
    <mergeCell ref="Q46:Q47"/>
    <mergeCell ref="F39:F40"/>
    <mergeCell ref="I23:I24"/>
    <mergeCell ref="I5:I6"/>
    <mergeCell ref="G29:G30"/>
    <mergeCell ref="H9:H10"/>
    <mergeCell ref="J9:J10"/>
    <mergeCell ref="F3:F4"/>
    <mergeCell ref="E23:E24"/>
    <mergeCell ref="H11:H12"/>
    <mergeCell ref="J11:J12"/>
    <mergeCell ref="E3:E4"/>
    <mergeCell ref="N10:N11"/>
    <mergeCell ref="F27:F28"/>
  </mergeCells>
  <hyperlinks>
    <hyperlink ref="E1" r:id="rId1" display="FIFA WORLD CUP 26 PREDICTOR BY WORLDCUPSPREADSHEETS ON ETSY" xr:uid="{00000000-0004-0000-1900-000000000000}"/>
    <hyperlink ref="B3" location="'1. Welcome'!A1" display="1. Welcome Page" xr:uid="{00000000-0004-0000-1900-000001000000}"/>
    <hyperlink ref="B7" location="'2. Tournament Teams'!A1" display="2. Tournament Teams" xr:uid="{00000000-0004-0000-1900-000002000000}"/>
    <hyperlink ref="B11" location="'3. Group Matches'!A1" display="3. Group Matches" xr:uid="{00000000-0004-0000-1900-000003000000}"/>
    <hyperlink ref="B15" location="'4. Fare Play Points'!A1" display="4. Fare Play Points" xr:uid="{00000000-0004-0000-1900-000004000000}"/>
    <hyperlink ref="B19" location="'5. Grp 3rd Place'!A1" display="5. Group 3rd Place Table" xr:uid="{00000000-0004-0000-1900-000005000000}"/>
    <hyperlink ref="B23" location="'6. Knockout Stage'!A1" display="6. Knockout Matches" xr:uid="{00000000-0004-0000-1900-000006000000}"/>
    <hyperlink ref="B27" location="'7. KO Chart'!A1" display="7. Knockout Diagram" xr:uid="{00000000-0004-0000-1900-000007000000}"/>
    <hyperlink ref="B31" location="'8. Tournament Result'!A1" display="8. Tournament Winners" xr:uid="{00000000-0004-0000-1900-000008000000}"/>
  </hyperlinks>
  <pageMargins left="0.7" right="0.7" top="0.75" bottom="0.75" header="0.3" footer="0.3"/>
  <pageSetup orientation="portrait"/>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ublished="0">
    <tabColor rgb="FF00B0F0"/>
  </sheetPr>
  <dimension ref="A1:J38"/>
  <sheetViews>
    <sheetView workbookViewId="0">
      <selection sqref="A1:XFD1048576"/>
    </sheetView>
  </sheetViews>
  <sheetFormatPr baseColWidth="10" defaultColWidth="0" defaultRowHeight="15" zeroHeight="1" x14ac:dyDescent="0.2"/>
  <cols>
    <col min="1" max="1" width="2.6640625" style="100" customWidth="1"/>
    <col min="2" max="2" width="33.5" style="100" bestFit="1" customWidth="1"/>
    <col min="3" max="3" width="2.5" style="100" customWidth="1"/>
    <col min="4" max="5" width="9.1640625" customWidth="1"/>
    <col min="6" max="6" width="22.5" bestFit="1" customWidth="1"/>
    <col min="7" max="8" width="9.1640625" customWidth="1"/>
    <col min="9" max="10" width="0" hidden="1" customWidth="1"/>
    <col min="11" max="11" width="9.1640625" hidden="1" customWidth="1"/>
    <col min="12" max="16384" width="9.1640625" hidden="1"/>
  </cols>
  <sheetData>
    <row r="1" spans="1:10" ht="19" customHeight="1" x14ac:dyDescent="0.25">
      <c r="A1" s="115"/>
      <c r="B1" s="115" t="s">
        <v>0</v>
      </c>
      <c r="C1" s="115"/>
      <c r="D1" s="115"/>
      <c r="E1" s="115"/>
      <c r="F1" s="438">
        <f ca="1">NOW()</f>
        <v>46099.848662847224</v>
      </c>
      <c r="G1" s="115"/>
      <c r="H1" s="115"/>
      <c r="I1" s="115"/>
      <c r="J1" s="115"/>
    </row>
    <row r="2" spans="1:10" x14ac:dyDescent="0.2">
      <c r="B2" s="99"/>
      <c r="D2" s="100"/>
      <c r="E2" s="100"/>
      <c r="F2" s="100"/>
      <c r="G2" s="100"/>
      <c r="H2" s="100"/>
      <c r="I2" s="100"/>
      <c r="J2" s="100"/>
    </row>
    <row r="3" spans="1:10" x14ac:dyDescent="0.2">
      <c r="B3" s="113" t="s">
        <v>10</v>
      </c>
      <c r="D3" s="100"/>
      <c r="E3" s="439" t="s">
        <v>1833</v>
      </c>
      <c r="F3" s="439" t="str">
        <f>'6. KORUNDE'!AA40</f>
        <v>Winner Match 104</v>
      </c>
      <c r="G3" s="100"/>
      <c r="H3" s="100"/>
      <c r="I3" s="100"/>
      <c r="J3" s="100"/>
    </row>
    <row r="4" spans="1:10" x14ac:dyDescent="0.2">
      <c r="B4" s="99"/>
      <c r="D4" s="100"/>
      <c r="E4" s="439"/>
      <c r="F4" s="439"/>
      <c r="G4" s="100"/>
      <c r="H4" s="100"/>
      <c r="I4" s="100"/>
      <c r="J4" s="100"/>
    </row>
    <row r="5" spans="1:10" x14ac:dyDescent="0.2">
      <c r="B5" s="113" t="s">
        <v>18</v>
      </c>
      <c r="D5" s="100"/>
      <c r="E5" s="439" t="s">
        <v>1920</v>
      </c>
      <c r="F5" s="439" t="str">
        <f>'6. KORUNDE'!AB40</f>
        <v>Loser Match 104</v>
      </c>
      <c r="G5" s="100"/>
      <c r="H5" s="100"/>
      <c r="I5" s="100"/>
      <c r="J5" s="100"/>
    </row>
    <row r="6" spans="1:10" x14ac:dyDescent="0.2">
      <c r="B6" s="99"/>
      <c r="D6" s="100"/>
      <c r="E6" s="439"/>
      <c r="F6" s="439"/>
      <c r="G6" s="100"/>
      <c r="H6" s="100"/>
      <c r="I6" s="100"/>
      <c r="J6" s="100"/>
    </row>
    <row r="7" spans="1:10" x14ac:dyDescent="0.2">
      <c r="B7" s="113" t="s">
        <v>26</v>
      </c>
      <c r="D7" s="100"/>
      <c r="E7" s="439" t="s">
        <v>1921</v>
      </c>
      <c r="F7" s="439" t="str">
        <f>'6. KORUNDE'!AA38</f>
        <v>Winner Match 103</v>
      </c>
      <c r="G7" s="100"/>
      <c r="H7" s="100"/>
      <c r="I7" s="100"/>
      <c r="J7" s="100"/>
    </row>
    <row r="8" spans="1:10" x14ac:dyDescent="0.2">
      <c r="B8" s="99"/>
      <c r="D8" s="100"/>
      <c r="E8" s="439"/>
      <c r="F8" s="439"/>
      <c r="G8" s="100"/>
      <c r="H8" s="100"/>
      <c r="I8" s="100"/>
      <c r="J8" s="100"/>
    </row>
    <row r="9" spans="1:10" x14ac:dyDescent="0.2">
      <c r="B9" s="113" t="s">
        <v>35</v>
      </c>
      <c r="D9" s="100"/>
      <c r="E9" s="439" t="s">
        <v>1922</v>
      </c>
      <c r="F9" s="439" t="str">
        <f>'6. KORUNDE'!AB38</f>
        <v>Loser Match 103</v>
      </c>
      <c r="G9" s="100"/>
      <c r="H9" s="100"/>
      <c r="I9" s="100"/>
      <c r="J9" s="100"/>
    </row>
    <row r="10" spans="1:10" x14ac:dyDescent="0.2">
      <c r="B10" s="99"/>
      <c r="D10" s="100"/>
      <c r="E10" s="100"/>
      <c r="F10" s="100"/>
      <c r="G10" s="100"/>
      <c r="H10" s="100"/>
      <c r="I10" s="100"/>
      <c r="J10" s="100"/>
    </row>
    <row r="11" spans="1:10" x14ac:dyDescent="0.2">
      <c r="B11" s="113" t="s">
        <v>42</v>
      </c>
      <c r="D11" s="100"/>
      <c r="E11" s="100"/>
      <c r="F11" s="100"/>
      <c r="G11" s="100"/>
      <c r="H11" s="100"/>
      <c r="I11" s="100"/>
      <c r="J11" s="100"/>
    </row>
    <row r="12" spans="1:10" x14ac:dyDescent="0.2">
      <c r="B12" s="99"/>
      <c r="D12" s="100"/>
      <c r="E12" s="100"/>
      <c r="F12" s="100"/>
      <c r="G12" s="100"/>
      <c r="H12" s="100"/>
      <c r="I12" s="100"/>
      <c r="J12" s="100"/>
    </row>
    <row r="13" spans="1:10" x14ac:dyDescent="0.2">
      <c r="B13" s="113" t="s">
        <v>51</v>
      </c>
      <c r="D13" s="100"/>
      <c r="E13" s="100"/>
      <c r="F13" s="100"/>
      <c r="G13" s="100"/>
      <c r="H13" s="100"/>
      <c r="I13" s="100"/>
      <c r="J13" s="100"/>
    </row>
    <row r="14" spans="1:10" x14ac:dyDescent="0.2">
      <c r="B14" s="99"/>
      <c r="D14" s="100"/>
      <c r="E14" s="100"/>
      <c r="F14" s="100"/>
      <c r="G14" s="100"/>
      <c r="H14" s="100"/>
      <c r="I14" s="100"/>
      <c r="J14" s="100"/>
    </row>
    <row r="15" spans="1:10" x14ac:dyDescent="0.2">
      <c r="B15" s="113" t="s">
        <v>59</v>
      </c>
      <c r="D15" s="100"/>
      <c r="E15" s="100"/>
      <c r="F15" s="100"/>
      <c r="G15" s="100"/>
      <c r="H15" s="100"/>
      <c r="I15" s="100"/>
      <c r="J15" s="100"/>
    </row>
    <row r="16" spans="1:10" x14ac:dyDescent="0.2">
      <c r="B16" s="99"/>
      <c r="D16" s="100"/>
      <c r="E16" s="100"/>
      <c r="F16" s="100"/>
      <c r="G16" s="100"/>
      <c r="H16" s="100"/>
      <c r="I16" s="100"/>
      <c r="J16" s="100"/>
    </row>
    <row r="17" spans="2:10" x14ac:dyDescent="0.2">
      <c r="B17" s="113" t="s">
        <v>67</v>
      </c>
      <c r="D17" s="100"/>
      <c r="E17" s="100"/>
      <c r="F17" s="100"/>
      <c r="G17" s="100"/>
      <c r="H17" s="100"/>
      <c r="I17" s="100"/>
      <c r="J17" s="100"/>
    </row>
    <row r="18" spans="2:10" x14ac:dyDescent="0.2">
      <c r="D18" s="100"/>
      <c r="E18" s="100"/>
      <c r="F18" s="100"/>
      <c r="G18" s="100"/>
      <c r="H18" s="100"/>
      <c r="I18" s="100"/>
      <c r="J18" s="100"/>
    </row>
    <row r="19" spans="2:10" x14ac:dyDescent="0.2">
      <c r="D19" s="100"/>
      <c r="E19" s="100"/>
      <c r="F19" s="100"/>
      <c r="G19" s="100"/>
      <c r="H19" s="100"/>
      <c r="I19" s="100"/>
      <c r="J19" s="100"/>
    </row>
    <row r="20" spans="2:10" hidden="1" x14ac:dyDescent="0.2">
      <c r="D20" s="100"/>
      <c r="E20" s="100"/>
      <c r="F20" s="100"/>
      <c r="G20" s="100"/>
      <c r="H20" s="100"/>
      <c r="I20" s="100"/>
      <c r="J20" s="100"/>
    </row>
    <row r="21" spans="2:10" hidden="1" x14ac:dyDescent="0.2">
      <c r="D21" s="100"/>
      <c r="E21" s="100"/>
      <c r="F21" s="100"/>
      <c r="G21" s="100"/>
      <c r="H21" s="100"/>
      <c r="I21" s="100"/>
      <c r="J21" s="100"/>
    </row>
    <row r="22" spans="2:10" hidden="1" x14ac:dyDescent="0.2">
      <c r="D22" s="100"/>
      <c r="E22" s="100"/>
      <c r="F22" s="100"/>
      <c r="G22" s="100"/>
      <c r="H22" s="100"/>
      <c r="I22" s="100"/>
      <c r="J22" s="100"/>
    </row>
    <row r="23" spans="2:10" hidden="1" x14ac:dyDescent="0.2">
      <c r="D23" s="100"/>
      <c r="E23" s="100"/>
      <c r="F23" s="100"/>
      <c r="G23" s="100"/>
      <c r="H23" s="100"/>
      <c r="I23" s="100"/>
      <c r="J23" s="100"/>
    </row>
    <row r="24" spans="2:10" hidden="1" x14ac:dyDescent="0.2">
      <c r="D24" s="100"/>
      <c r="E24" s="100"/>
      <c r="F24" s="100"/>
      <c r="G24" s="100"/>
      <c r="H24" s="100"/>
      <c r="I24" s="100"/>
      <c r="J24" s="100"/>
    </row>
    <row r="25" spans="2:10" hidden="1" x14ac:dyDescent="0.2">
      <c r="D25" s="100"/>
      <c r="E25" s="100"/>
      <c r="F25" s="100"/>
      <c r="G25" s="100"/>
      <c r="H25" s="100"/>
      <c r="I25" s="100"/>
      <c r="J25" s="100"/>
    </row>
    <row r="26" spans="2:10" hidden="1" x14ac:dyDescent="0.2">
      <c r="D26" s="100"/>
      <c r="E26" s="100"/>
      <c r="F26" s="100"/>
      <c r="G26" s="100"/>
      <c r="H26" s="100"/>
      <c r="I26" s="100"/>
      <c r="J26" s="100"/>
    </row>
    <row r="27" spans="2:10" hidden="1" x14ac:dyDescent="0.2">
      <c r="D27" s="100"/>
      <c r="E27" s="100"/>
      <c r="F27" s="100"/>
      <c r="G27" s="100"/>
      <c r="H27" s="100"/>
      <c r="I27" s="100"/>
      <c r="J27" s="100"/>
    </row>
    <row r="28" spans="2:10" hidden="1" x14ac:dyDescent="0.2">
      <c r="D28" s="100"/>
      <c r="E28" s="100"/>
      <c r="F28" s="100"/>
      <c r="G28" s="100"/>
      <c r="H28" s="100"/>
      <c r="I28" s="100"/>
      <c r="J28" s="100"/>
    </row>
    <row r="29" spans="2:10" hidden="1" x14ac:dyDescent="0.2">
      <c r="D29" s="100"/>
      <c r="E29" s="100"/>
      <c r="F29" s="100"/>
      <c r="G29" s="100"/>
      <c r="H29" s="100"/>
      <c r="I29" s="100"/>
      <c r="J29" s="100"/>
    </row>
    <row r="30" spans="2:10" hidden="1" x14ac:dyDescent="0.2">
      <c r="D30" s="100"/>
      <c r="E30" s="100"/>
      <c r="F30" s="100"/>
      <c r="G30" s="100"/>
      <c r="H30" s="100"/>
      <c r="I30" s="100"/>
      <c r="J30" s="100"/>
    </row>
    <row r="31" spans="2:10" hidden="1" x14ac:dyDescent="0.2">
      <c r="D31" s="100"/>
      <c r="E31" s="100"/>
      <c r="F31" s="100"/>
      <c r="G31" s="100"/>
      <c r="H31" s="100"/>
      <c r="I31" s="100"/>
      <c r="J31" s="100"/>
    </row>
    <row r="32" spans="2:10" hidden="1" x14ac:dyDescent="0.2">
      <c r="D32" s="100"/>
      <c r="E32" s="100"/>
      <c r="F32" s="100"/>
      <c r="G32" s="100"/>
      <c r="H32" s="100"/>
      <c r="I32" s="100"/>
      <c r="J32" s="100"/>
    </row>
    <row r="33" spans="4:10" hidden="1" x14ac:dyDescent="0.2">
      <c r="D33" s="100"/>
      <c r="E33" s="100"/>
      <c r="F33" s="100"/>
      <c r="G33" s="100"/>
      <c r="H33" s="100"/>
      <c r="I33" s="100"/>
      <c r="J33" s="100"/>
    </row>
    <row r="34" spans="4:10" hidden="1" x14ac:dyDescent="0.2">
      <c r="D34" s="100"/>
      <c r="E34" s="100"/>
      <c r="F34" s="100"/>
      <c r="G34" s="100"/>
      <c r="H34" s="100"/>
      <c r="I34" s="100"/>
      <c r="J34" s="100"/>
    </row>
    <row r="35" spans="4:10" hidden="1" x14ac:dyDescent="0.2">
      <c r="D35" s="100"/>
      <c r="E35" s="100"/>
      <c r="F35" s="100"/>
      <c r="G35" s="100"/>
      <c r="H35" s="100"/>
      <c r="I35" s="100"/>
      <c r="J35" s="100"/>
    </row>
    <row r="36" spans="4:10" hidden="1" x14ac:dyDescent="0.2">
      <c r="E36" s="100"/>
      <c r="F36" s="100"/>
    </row>
    <row r="37" spans="4:10" hidden="1" x14ac:dyDescent="0.2">
      <c r="E37" s="100"/>
      <c r="F37" s="100"/>
    </row>
    <row r="38" spans="4:10" hidden="1" x14ac:dyDescent="0.2">
      <c r="E38" s="100"/>
      <c r="F38" s="100"/>
    </row>
  </sheetData>
  <sheetProtection algorithmName="SHA-512" hashValue="F9v7hcMl7JdICYGhbXPIjYLCOUUJOBQFgYYYdK2AvVbSniDnb6P/QmbBcr6QaVeI3SzOQAb07AI1xP8Pxw7hIg==" saltValue="ob+pW1M++gTKdltMHE/LPA==" spinCount="100000" sheet="1" objects="1" scenarios="1" selectLockedCells="1"/>
  <hyperlinks>
    <hyperlink ref="B3" location="'1. Welcome'!A1" display="1. Welcome Page" xr:uid="{00000000-0004-0000-1A00-000000000000}"/>
    <hyperlink ref="B5" location="'2. Tournament Teams'!A1" display="2. Tournament Teams" xr:uid="{00000000-0004-0000-1A00-000001000000}"/>
    <hyperlink ref="B7" location="'3. Group Matches'!A1" display="3. Group Matches" xr:uid="{00000000-0004-0000-1A00-000002000000}"/>
    <hyperlink ref="B9" location="'4. Fare Play Points'!A1" display="4. Fare Play Points" xr:uid="{00000000-0004-0000-1A00-000003000000}"/>
    <hyperlink ref="B11" location="'5. Grp 3rd Place'!A1" display="5. Group 3rd Place Table" xr:uid="{00000000-0004-0000-1A00-000004000000}"/>
    <hyperlink ref="B13" location="'6. Knockout Stage'!A1" display="6. Knockout Matches" xr:uid="{00000000-0004-0000-1A00-000005000000}"/>
    <hyperlink ref="B15" location="'7. KO Chart'!A1" display="7. Knockout Diagram" xr:uid="{00000000-0004-0000-1A00-000006000000}"/>
    <hyperlink ref="B17" location="'8. Tournament Result'!A1" display="8. Tournament Winners" xr:uid="{00000000-0004-0000-1A00-000007000000}"/>
  </hyperlinks>
  <pageMargins left="0.7" right="0.7" top="0.75" bottom="0.75" header="0.3" footer="0.3"/>
  <pageSetup orientation="portrait"/>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ublished="0" codeName="Sheet24"/>
  <dimension ref="A1:F10"/>
  <sheetViews>
    <sheetView workbookViewId="0">
      <selection activeCell="F2" sqref="F2"/>
    </sheetView>
  </sheetViews>
  <sheetFormatPr baseColWidth="10" defaultColWidth="8.83203125" defaultRowHeight="15" x14ac:dyDescent="0.2"/>
  <cols>
    <col min="2" max="2" width="35.5" bestFit="1" customWidth="1"/>
  </cols>
  <sheetData>
    <row r="1" spans="1:6" x14ac:dyDescent="0.2">
      <c r="A1" t="s">
        <v>1923</v>
      </c>
      <c r="B1" t="s">
        <v>1924</v>
      </c>
    </row>
    <row r="2" spans="1:6" x14ac:dyDescent="0.2">
      <c r="A2" t="s">
        <v>1925</v>
      </c>
      <c r="B2" t="s">
        <v>1926</v>
      </c>
    </row>
    <row r="3" spans="1:6" x14ac:dyDescent="0.2">
      <c r="A3" t="s">
        <v>1927</v>
      </c>
      <c r="B3" t="s">
        <v>1928</v>
      </c>
    </row>
    <row r="4" spans="1:6" x14ac:dyDescent="0.2">
      <c r="A4" t="s">
        <v>1929</v>
      </c>
      <c r="B4" t="s">
        <v>1930</v>
      </c>
      <c r="F4" t="s">
        <v>1931</v>
      </c>
    </row>
    <row r="5" spans="1:6" x14ac:dyDescent="0.2">
      <c r="A5" t="s">
        <v>1932</v>
      </c>
      <c r="B5" t="s">
        <v>1933</v>
      </c>
      <c r="F5" t="s">
        <v>1934</v>
      </c>
    </row>
    <row r="6" spans="1:6" x14ac:dyDescent="0.2">
      <c r="A6" t="s">
        <v>1935</v>
      </c>
      <c r="B6" t="s">
        <v>1936</v>
      </c>
    </row>
    <row r="7" spans="1:6" x14ac:dyDescent="0.2">
      <c r="A7" t="s">
        <v>1937</v>
      </c>
      <c r="B7" t="s">
        <v>1938</v>
      </c>
    </row>
    <row r="8" spans="1:6" x14ac:dyDescent="0.2">
      <c r="A8" t="s">
        <v>1939</v>
      </c>
      <c r="B8" t="s">
        <v>1940</v>
      </c>
    </row>
    <row r="9" spans="1:6" x14ac:dyDescent="0.2">
      <c r="A9" t="s">
        <v>1941</v>
      </c>
      <c r="B9" t="s">
        <v>1942</v>
      </c>
    </row>
    <row r="10" spans="1:6" x14ac:dyDescent="0.2">
      <c r="A10" t="s">
        <v>1943</v>
      </c>
      <c r="B10" t="s">
        <v>1944</v>
      </c>
    </row>
  </sheetData>
  <pageMargins left="0.7" right="0.7" top="0.75" bottom="0.75" header="0.3" footer="0.3"/>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ublished="0" codeName="Sheet28"/>
  <dimension ref="A1:O35"/>
  <sheetViews>
    <sheetView workbookViewId="0">
      <selection activeCell="E6" sqref="E6"/>
    </sheetView>
  </sheetViews>
  <sheetFormatPr baseColWidth="10" defaultColWidth="8.83203125" defaultRowHeight="15" x14ac:dyDescent="0.2"/>
  <cols>
    <col min="1" max="1" width="10.33203125" bestFit="1" customWidth="1"/>
    <col min="2" max="2" width="10.1640625" bestFit="1" customWidth="1"/>
    <col min="3" max="3" width="9.1640625" bestFit="1" customWidth="1"/>
    <col min="4" max="5" width="10.33203125" bestFit="1" customWidth="1"/>
    <col min="6" max="6" width="9.33203125" bestFit="1" customWidth="1"/>
    <col min="9" max="9" width="21.1640625" bestFit="1" customWidth="1"/>
    <col min="15" max="15" width="10.33203125" bestFit="1" customWidth="1"/>
  </cols>
  <sheetData>
    <row r="1" spans="1:15" x14ac:dyDescent="0.2">
      <c r="A1" s="92" t="s">
        <v>1945</v>
      </c>
      <c r="B1" s="92" t="s">
        <v>1946</v>
      </c>
      <c r="C1" s="92" t="s">
        <v>1947</v>
      </c>
      <c r="D1" s="92" t="s">
        <v>1948</v>
      </c>
      <c r="E1" s="92" t="s">
        <v>1949</v>
      </c>
      <c r="F1" s="92" t="s">
        <v>1950</v>
      </c>
      <c r="O1" s="92" t="s">
        <v>1945</v>
      </c>
    </row>
    <row r="2" spans="1:15" x14ac:dyDescent="0.2">
      <c r="A2" t="s">
        <v>1951</v>
      </c>
      <c r="B2" s="92">
        <v>1</v>
      </c>
      <c r="C2" s="92">
        <v>5</v>
      </c>
      <c r="D2" s="92">
        <v>6</v>
      </c>
      <c r="E2" s="92">
        <f>D2+1</f>
        <v>7</v>
      </c>
      <c r="F2" s="92">
        <v>8</v>
      </c>
      <c r="O2" t="s">
        <v>1951</v>
      </c>
    </row>
    <row r="3" spans="1:15" x14ac:dyDescent="0.2">
      <c r="A3" t="s">
        <v>1952</v>
      </c>
      <c r="B3" s="92">
        <v>2</v>
      </c>
      <c r="C3" s="92">
        <f t="shared" ref="C3:F34" si="0">C$2+$B3-$B$2</f>
        <v>6</v>
      </c>
      <c r="D3" s="92">
        <f t="shared" si="0"/>
        <v>7</v>
      </c>
      <c r="E3" s="92">
        <f t="shared" si="0"/>
        <v>8</v>
      </c>
      <c r="F3" s="92">
        <f t="shared" si="0"/>
        <v>9</v>
      </c>
      <c r="O3" t="s">
        <v>1952</v>
      </c>
    </row>
    <row r="4" spans="1:15" x14ac:dyDescent="0.2">
      <c r="A4" t="s">
        <v>1953</v>
      </c>
      <c r="B4" s="92">
        <v>-5</v>
      </c>
      <c r="C4" s="92">
        <f t="shared" si="0"/>
        <v>-1</v>
      </c>
      <c r="D4" s="92">
        <f t="shared" si="0"/>
        <v>0</v>
      </c>
      <c r="E4" s="92">
        <f t="shared" si="0"/>
        <v>1</v>
      </c>
      <c r="F4" s="92">
        <f t="shared" si="0"/>
        <v>2</v>
      </c>
      <c r="O4" t="s">
        <v>509</v>
      </c>
    </row>
    <row r="5" spans="1:15" x14ac:dyDescent="0.2">
      <c r="A5" t="s">
        <v>509</v>
      </c>
      <c r="B5" s="92">
        <v>-4</v>
      </c>
      <c r="C5" s="92">
        <f t="shared" si="0"/>
        <v>0</v>
      </c>
      <c r="D5" s="92">
        <f t="shared" si="0"/>
        <v>1</v>
      </c>
      <c r="E5" s="92">
        <f t="shared" si="0"/>
        <v>2</v>
      </c>
      <c r="F5" s="92">
        <f t="shared" si="0"/>
        <v>3</v>
      </c>
      <c r="O5" t="s">
        <v>1953</v>
      </c>
    </row>
    <row r="6" spans="1:15" x14ac:dyDescent="0.2">
      <c r="A6" s="92" t="s">
        <v>1954</v>
      </c>
      <c r="B6" s="92">
        <v>0</v>
      </c>
      <c r="C6" s="92">
        <f t="shared" si="0"/>
        <v>4</v>
      </c>
      <c r="D6" s="92">
        <f t="shared" si="0"/>
        <v>5</v>
      </c>
      <c r="E6" s="92">
        <f t="shared" si="0"/>
        <v>6</v>
      </c>
      <c r="F6" s="92">
        <f t="shared" si="0"/>
        <v>7</v>
      </c>
      <c r="O6" t="s">
        <v>1955</v>
      </c>
    </row>
    <row r="7" spans="1:15" x14ac:dyDescent="0.2">
      <c r="A7" s="92" t="s">
        <v>1956</v>
      </c>
      <c r="B7" s="92">
        <v>1</v>
      </c>
      <c r="C7" s="92">
        <f t="shared" si="0"/>
        <v>5</v>
      </c>
      <c r="D7" s="92">
        <f t="shared" si="0"/>
        <v>6</v>
      </c>
      <c r="E7" s="92">
        <f t="shared" si="0"/>
        <v>7</v>
      </c>
      <c r="F7" s="92">
        <f t="shared" si="0"/>
        <v>8</v>
      </c>
      <c r="O7" t="s">
        <v>1957</v>
      </c>
    </row>
    <row r="8" spans="1:15" x14ac:dyDescent="0.2">
      <c r="A8" s="92" t="s">
        <v>1958</v>
      </c>
      <c r="B8" s="92">
        <v>10</v>
      </c>
      <c r="C8" s="92">
        <f t="shared" si="0"/>
        <v>14</v>
      </c>
      <c r="D8" s="92">
        <f t="shared" si="0"/>
        <v>15</v>
      </c>
      <c r="E8" s="92">
        <f t="shared" si="0"/>
        <v>16</v>
      </c>
      <c r="F8" s="92">
        <f t="shared" si="0"/>
        <v>17</v>
      </c>
      <c r="O8" s="92" t="s">
        <v>1959</v>
      </c>
    </row>
    <row r="9" spans="1:15" x14ac:dyDescent="0.2">
      <c r="A9" s="92" t="s">
        <v>1960</v>
      </c>
      <c r="B9" s="92">
        <v>11</v>
      </c>
      <c r="C9" s="92">
        <f t="shared" si="0"/>
        <v>15</v>
      </c>
      <c r="D9" s="92">
        <f t="shared" si="0"/>
        <v>16</v>
      </c>
      <c r="E9" s="92">
        <f t="shared" si="0"/>
        <v>17</v>
      </c>
      <c r="F9" s="92">
        <f t="shared" si="0"/>
        <v>18</v>
      </c>
      <c r="O9" s="92" t="s">
        <v>1960</v>
      </c>
    </row>
    <row r="10" spans="1:15" x14ac:dyDescent="0.2">
      <c r="A10" s="92" t="s">
        <v>1959</v>
      </c>
      <c r="B10" s="92">
        <v>12</v>
      </c>
      <c r="C10" s="92">
        <f t="shared" si="0"/>
        <v>16</v>
      </c>
      <c r="D10" s="92">
        <f t="shared" si="0"/>
        <v>17</v>
      </c>
      <c r="E10" s="92">
        <f t="shared" si="0"/>
        <v>18</v>
      </c>
      <c r="F10" s="92">
        <f t="shared" si="0"/>
        <v>19</v>
      </c>
      <c r="O10" s="92" t="s">
        <v>1958</v>
      </c>
    </row>
    <row r="11" spans="1:15" x14ac:dyDescent="0.2">
      <c r="A11" s="92" t="s">
        <v>277</v>
      </c>
      <c r="B11" s="92">
        <v>2</v>
      </c>
      <c r="C11" s="92">
        <f t="shared" si="0"/>
        <v>6</v>
      </c>
      <c r="D11" s="92">
        <f t="shared" si="0"/>
        <v>7</v>
      </c>
      <c r="E11" s="92">
        <f t="shared" si="0"/>
        <v>8</v>
      </c>
      <c r="F11" s="92">
        <f t="shared" si="0"/>
        <v>9</v>
      </c>
      <c r="O11" s="92" t="s">
        <v>1961</v>
      </c>
    </row>
    <row r="12" spans="1:15" x14ac:dyDescent="0.2">
      <c r="A12" s="92" t="s">
        <v>1962</v>
      </c>
      <c r="B12" s="92">
        <v>3</v>
      </c>
      <c r="C12" s="92">
        <f t="shared" si="0"/>
        <v>7</v>
      </c>
      <c r="D12" s="92">
        <f t="shared" si="0"/>
        <v>8</v>
      </c>
      <c r="E12" s="92">
        <f t="shared" si="0"/>
        <v>9</v>
      </c>
      <c r="F12" s="92">
        <f t="shared" si="0"/>
        <v>10</v>
      </c>
      <c r="I12" t="s">
        <v>1776</v>
      </c>
      <c r="J12" t="s">
        <v>509</v>
      </c>
      <c r="O12" s="92" t="s">
        <v>1963</v>
      </c>
    </row>
    <row r="13" spans="1:15" x14ac:dyDescent="0.2">
      <c r="A13" s="92" t="s">
        <v>1964</v>
      </c>
      <c r="B13" s="92">
        <v>4</v>
      </c>
      <c r="C13" s="92">
        <f t="shared" si="0"/>
        <v>8</v>
      </c>
      <c r="D13" s="92">
        <f t="shared" si="0"/>
        <v>9</v>
      </c>
      <c r="E13" s="92">
        <f t="shared" si="0"/>
        <v>10</v>
      </c>
      <c r="F13" s="92">
        <f t="shared" si="0"/>
        <v>11</v>
      </c>
      <c r="I13" t="s">
        <v>1779</v>
      </c>
      <c r="J13" t="s">
        <v>509</v>
      </c>
      <c r="O13" s="92" t="s">
        <v>1965</v>
      </c>
    </row>
    <row r="14" spans="1:15" x14ac:dyDescent="0.2">
      <c r="A14" s="92" t="s">
        <v>1966</v>
      </c>
      <c r="B14" s="92">
        <v>5</v>
      </c>
      <c r="C14" s="92">
        <f t="shared" si="0"/>
        <v>9</v>
      </c>
      <c r="D14" s="92">
        <f t="shared" si="0"/>
        <v>10</v>
      </c>
      <c r="E14" s="92">
        <f t="shared" si="0"/>
        <v>11</v>
      </c>
      <c r="F14" s="92">
        <f t="shared" si="0"/>
        <v>12</v>
      </c>
      <c r="I14" t="s">
        <v>1773</v>
      </c>
      <c r="J14" t="s">
        <v>1967</v>
      </c>
      <c r="O14" s="92" t="s">
        <v>1968</v>
      </c>
    </row>
    <row r="15" spans="1:15" ht="18" customHeight="1" x14ac:dyDescent="0.2">
      <c r="A15" s="92" t="s">
        <v>1969</v>
      </c>
      <c r="B15" s="92">
        <v>5.5</v>
      </c>
      <c r="C15" s="92">
        <f t="shared" si="0"/>
        <v>9.5</v>
      </c>
      <c r="D15" s="92">
        <f t="shared" si="0"/>
        <v>10.5</v>
      </c>
      <c r="E15" s="92">
        <f t="shared" si="0"/>
        <v>11.5</v>
      </c>
      <c r="F15" s="92">
        <f t="shared" si="0"/>
        <v>12.5</v>
      </c>
      <c r="I15" t="s">
        <v>1769</v>
      </c>
      <c r="J15" t="s">
        <v>1970</v>
      </c>
      <c r="O15" s="92" t="s">
        <v>1969</v>
      </c>
    </row>
    <row r="16" spans="1:15" x14ac:dyDescent="0.2">
      <c r="A16" s="92" t="s">
        <v>1968</v>
      </c>
      <c r="B16" s="92">
        <v>6</v>
      </c>
      <c r="C16" s="92">
        <f t="shared" si="0"/>
        <v>10</v>
      </c>
      <c r="D16" s="92">
        <f t="shared" si="0"/>
        <v>11</v>
      </c>
      <c r="E16" s="92">
        <f t="shared" si="0"/>
        <v>12</v>
      </c>
      <c r="F16" s="92">
        <f t="shared" si="0"/>
        <v>13</v>
      </c>
      <c r="I16" t="s">
        <v>1772</v>
      </c>
      <c r="J16" t="s">
        <v>1967</v>
      </c>
      <c r="O16" s="92" t="s">
        <v>1966</v>
      </c>
    </row>
    <row r="17" spans="1:15" x14ac:dyDescent="0.2">
      <c r="A17" s="92" t="s">
        <v>1965</v>
      </c>
      <c r="B17" s="92">
        <v>7</v>
      </c>
      <c r="C17" s="92">
        <f t="shared" si="0"/>
        <v>11</v>
      </c>
      <c r="D17" s="92">
        <f t="shared" si="0"/>
        <v>12</v>
      </c>
      <c r="E17" s="92">
        <f t="shared" si="0"/>
        <v>13</v>
      </c>
      <c r="F17" s="92">
        <f t="shared" si="0"/>
        <v>14</v>
      </c>
      <c r="I17" t="s">
        <v>1774</v>
      </c>
      <c r="J17" t="s">
        <v>1967</v>
      </c>
      <c r="O17" s="92" t="s">
        <v>1964</v>
      </c>
    </row>
    <row r="18" spans="1:15" x14ac:dyDescent="0.2">
      <c r="A18" s="92" t="s">
        <v>1963</v>
      </c>
      <c r="B18" s="92">
        <v>8</v>
      </c>
      <c r="C18" s="92">
        <f t="shared" si="0"/>
        <v>12</v>
      </c>
      <c r="D18" s="92">
        <f t="shared" si="0"/>
        <v>13</v>
      </c>
      <c r="E18" s="92">
        <f t="shared" si="0"/>
        <v>14</v>
      </c>
      <c r="F18" s="92">
        <f t="shared" si="0"/>
        <v>15</v>
      </c>
      <c r="I18" t="s">
        <v>1767</v>
      </c>
      <c r="J18" t="s">
        <v>1957</v>
      </c>
      <c r="O18" s="92" t="s">
        <v>1962</v>
      </c>
    </row>
    <row r="19" spans="1:15" x14ac:dyDescent="0.2">
      <c r="A19" s="92" t="s">
        <v>1961</v>
      </c>
      <c r="B19" s="92">
        <v>9</v>
      </c>
      <c r="C19" s="92">
        <f t="shared" si="0"/>
        <v>13</v>
      </c>
      <c r="D19" s="92">
        <f t="shared" si="0"/>
        <v>14</v>
      </c>
      <c r="E19" s="92">
        <f t="shared" si="0"/>
        <v>15</v>
      </c>
      <c r="F19" s="92">
        <f t="shared" si="0"/>
        <v>16</v>
      </c>
      <c r="I19" t="s">
        <v>1770</v>
      </c>
      <c r="J19" t="s">
        <v>1970</v>
      </c>
      <c r="O19" s="92" t="s">
        <v>277</v>
      </c>
    </row>
    <row r="20" spans="1:15" x14ac:dyDescent="0.2">
      <c r="A20" s="92" t="s">
        <v>1971</v>
      </c>
      <c r="B20" s="92">
        <v>-1</v>
      </c>
      <c r="C20" s="92">
        <f t="shared" si="0"/>
        <v>3</v>
      </c>
      <c r="D20" s="92">
        <f t="shared" si="0"/>
        <v>4</v>
      </c>
      <c r="E20" s="92">
        <f t="shared" si="0"/>
        <v>5</v>
      </c>
      <c r="F20" s="92">
        <f t="shared" si="0"/>
        <v>6</v>
      </c>
      <c r="I20" t="s">
        <v>1777</v>
      </c>
      <c r="J20" t="s">
        <v>509</v>
      </c>
      <c r="O20" s="92" t="s">
        <v>1956</v>
      </c>
    </row>
    <row r="21" spans="1:15" x14ac:dyDescent="0.2">
      <c r="A21" s="92" t="s">
        <v>1972</v>
      </c>
      <c r="B21" s="92">
        <v>-10</v>
      </c>
      <c r="C21" s="92">
        <f t="shared" si="0"/>
        <v>-6</v>
      </c>
      <c r="D21" s="92">
        <f t="shared" si="0"/>
        <v>-5</v>
      </c>
      <c r="E21" s="92">
        <f t="shared" si="0"/>
        <v>-4</v>
      </c>
      <c r="F21" s="92">
        <f t="shared" si="0"/>
        <v>-3</v>
      </c>
      <c r="I21" t="s">
        <v>1771</v>
      </c>
      <c r="J21" t="s">
        <v>1970</v>
      </c>
      <c r="O21" s="92" t="s">
        <v>1954</v>
      </c>
    </row>
    <row r="22" spans="1:15" x14ac:dyDescent="0.2">
      <c r="A22" s="92" t="s">
        <v>1973</v>
      </c>
      <c r="B22" s="92">
        <v>-11</v>
      </c>
      <c r="C22" s="92">
        <f t="shared" si="0"/>
        <v>-7</v>
      </c>
      <c r="D22" s="92">
        <f t="shared" si="0"/>
        <v>-6</v>
      </c>
      <c r="E22" s="92">
        <f t="shared" si="0"/>
        <v>-5</v>
      </c>
      <c r="F22" s="92">
        <f t="shared" si="0"/>
        <v>-4</v>
      </c>
      <c r="I22" t="s">
        <v>1781</v>
      </c>
      <c r="J22" t="s">
        <v>509</v>
      </c>
      <c r="O22" s="92" t="s">
        <v>1971</v>
      </c>
    </row>
    <row r="23" spans="1:15" x14ac:dyDescent="0.2">
      <c r="A23" s="92" t="s">
        <v>1974</v>
      </c>
      <c r="B23" s="92">
        <v>-12</v>
      </c>
      <c r="C23" s="92">
        <f t="shared" si="0"/>
        <v>-8</v>
      </c>
      <c r="D23" s="92">
        <f t="shared" si="0"/>
        <v>-7</v>
      </c>
      <c r="E23" s="92">
        <f t="shared" si="0"/>
        <v>-6</v>
      </c>
      <c r="F23" s="92">
        <f t="shared" si="0"/>
        <v>-5</v>
      </c>
      <c r="I23" t="s">
        <v>1780</v>
      </c>
      <c r="J23" t="s">
        <v>509</v>
      </c>
      <c r="O23" s="92" t="s">
        <v>1975</v>
      </c>
    </row>
    <row r="24" spans="1:15" x14ac:dyDescent="0.2">
      <c r="A24" s="92" t="s">
        <v>1975</v>
      </c>
      <c r="B24" s="92">
        <v>-2</v>
      </c>
      <c r="C24" s="92">
        <f t="shared" si="0"/>
        <v>2</v>
      </c>
      <c r="D24" s="92">
        <f t="shared" si="0"/>
        <v>3</v>
      </c>
      <c r="E24" s="92">
        <f t="shared" si="0"/>
        <v>4</v>
      </c>
      <c r="F24" s="92">
        <f t="shared" si="0"/>
        <v>5</v>
      </c>
      <c r="I24" t="s">
        <v>1766</v>
      </c>
      <c r="J24" t="s">
        <v>1957</v>
      </c>
      <c r="O24" s="92" t="s">
        <v>1976</v>
      </c>
    </row>
    <row r="25" spans="1:15" x14ac:dyDescent="0.2">
      <c r="A25" s="92" t="s">
        <v>1976</v>
      </c>
      <c r="B25" s="92">
        <v>-3</v>
      </c>
      <c r="C25" s="92">
        <f t="shared" si="0"/>
        <v>1</v>
      </c>
      <c r="D25" s="92">
        <f t="shared" si="0"/>
        <v>2</v>
      </c>
      <c r="E25" s="92">
        <f t="shared" si="0"/>
        <v>3</v>
      </c>
      <c r="F25" s="92">
        <f t="shared" si="0"/>
        <v>4</v>
      </c>
      <c r="I25" t="s">
        <v>1765</v>
      </c>
      <c r="J25" t="s">
        <v>1957</v>
      </c>
      <c r="O25" s="92" t="s">
        <v>1977</v>
      </c>
    </row>
    <row r="26" spans="1:15" x14ac:dyDescent="0.2">
      <c r="A26" s="92" t="s">
        <v>1977</v>
      </c>
      <c r="B26" s="92">
        <v>-4</v>
      </c>
      <c r="C26" s="92">
        <f t="shared" si="0"/>
        <v>0</v>
      </c>
      <c r="D26" s="92">
        <f t="shared" si="0"/>
        <v>1</v>
      </c>
      <c r="E26" s="92">
        <f t="shared" si="0"/>
        <v>2</v>
      </c>
      <c r="F26" s="92">
        <f t="shared" si="0"/>
        <v>3</v>
      </c>
      <c r="I26" t="s">
        <v>1778</v>
      </c>
      <c r="J26" t="s">
        <v>509</v>
      </c>
      <c r="O26" s="92" t="s">
        <v>1978</v>
      </c>
    </row>
    <row r="27" spans="1:15" ht="18.75" customHeight="1" x14ac:dyDescent="0.2">
      <c r="A27" s="92" t="s">
        <v>1978</v>
      </c>
      <c r="B27" s="92">
        <v>-5</v>
      </c>
      <c r="C27" s="92">
        <f t="shared" si="0"/>
        <v>-1</v>
      </c>
      <c r="D27" s="92">
        <f t="shared" si="0"/>
        <v>0</v>
      </c>
      <c r="E27" s="92">
        <f t="shared" si="0"/>
        <v>1</v>
      </c>
      <c r="F27" s="92">
        <f t="shared" si="0"/>
        <v>2</v>
      </c>
      <c r="I27" t="s">
        <v>1764</v>
      </c>
      <c r="J27" t="s">
        <v>1957</v>
      </c>
      <c r="O27" s="92" t="s">
        <v>1979</v>
      </c>
    </row>
    <row r="28" spans="1:15" ht="15" customHeight="1" x14ac:dyDescent="0.2">
      <c r="A28" s="92" t="s">
        <v>1979</v>
      </c>
      <c r="B28" s="92">
        <v>-5.5</v>
      </c>
      <c r="C28" s="92">
        <f t="shared" si="0"/>
        <v>-1.5</v>
      </c>
      <c r="D28" s="92">
        <f t="shared" si="0"/>
        <v>-0.5</v>
      </c>
      <c r="E28" s="92">
        <f t="shared" si="0"/>
        <v>0.5</v>
      </c>
      <c r="F28" s="92">
        <f t="shared" si="0"/>
        <v>1.5</v>
      </c>
      <c r="O28" s="92" t="s">
        <v>1980</v>
      </c>
    </row>
    <row r="29" spans="1:15" x14ac:dyDescent="0.2">
      <c r="A29" s="92" t="s">
        <v>1980</v>
      </c>
      <c r="B29" s="92">
        <v>-6</v>
      </c>
      <c r="C29" s="92">
        <f t="shared" si="0"/>
        <v>-2</v>
      </c>
      <c r="D29" s="92">
        <f t="shared" si="0"/>
        <v>-1</v>
      </c>
      <c r="E29" s="92">
        <f t="shared" si="0"/>
        <v>0</v>
      </c>
      <c r="F29" s="92">
        <f t="shared" si="0"/>
        <v>1</v>
      </c>
      <c r="O29" s="92" t="s">
        <v>1981</v>
      </c>
    </row>
    <row r="30" spans="1:15" x14ac:dyDescent="0.2">
      <c r="A30" s="92" t="s">
        <v>1981</v>
      </c>
      <c r="B30" s="92">
        <v>-7</v>
      </c>
      <c r="C30" s="92">
        <f t="shared" si="0"/>
        <v>-3</v>
      </c>
      <c r="D30" s="92">
        <f t="shared" si="0"/>
        <v>-2</v>
      </c>
      <c r="E30" s="92">
        <f t="shared" si="0"/>
        <v>-1</v>
      </c>
      <c r="F30" s="92">
        <f t="shared" si="0"/>
        <v>0</v>
      </c>
      <c r="O30" s="92" t="s">
        <v>1982</v>
      </c>
    </row>
    <row r="31" spans="1:15" x14ac:dyDescent="0.2">
      <c r="A31" s="92" t="s">
        <v>1982</v>
      </c>
      <c r="B31" s="92">
        <v>-8</v>
      </c>
      <c r="C31" s="92">
        <f t="shared" si="0"/>
        <v>-4</v>
      </c>
      <c r="D31" s="92">
        <f t="shared" si="0"/>
        <v>-3</v>
      </c>
      <c r="E31" s="92">
        <f t="shared" si="0"/>
        <v>-2</v>
      </c>
      <c r="F31" s="92">
        <f t="shared" si="0"/>
        <v>-1</v>
      </c>
      <c r="O31" s="92" t="s">
        <v>1983</v>
      </c>
    </row>
    <row r="32" spans="1:15" x14ac:dyDescent="0.2">
      <c r="A32" s="92" t="s">
        <v>1983</v>
      </c>
      <c r="B32" s="92">
        <v>-9</v>
      </c>
      <c r="C32" s="92">
        <f t="shared" si="0"/>
        <v>-5</v>
      </c>
      <c r="D32" s="92">
        <f t="shared" si="0"/>
        <v>-4</v>
      </c>
      <c r="E32" s="92">
        <f t="shared" si="0"/>
        <v>-3</v>
      </c>
      <c r="F32" s="92">
        <f t="shared" si="0"/>
        <v>-2</v>
      </c>
      <c r="O32" s="92" t="s">
        <v>1972</v>
      </c>
    </row>
    <row r="33" spans="1:15" x14ac:dyDescent="0.2">
      <c r="A33" t="s">
        <v>1955</v>
      </c>
      <c r="B33" s="92">
        <v>-6</v>
      </c>
      <c r="C33" s="92">
        <f t="shared" si="0"/>
        <v>-2</v>
      </c>
      <c r="D33" s="92">
        <f t="shared" si="0"/>
        <v>-1</v>
      </c>
      <c r="E33" s="92">
        <f t="shared" si="0"/>
        <v>0</v>
      </c>
      <c r="F33" s="92">
        <f t="shared" si="0"/>
        <v>1</v>
      </c>
      <c r="O33" s="92" t="s">
        <v>1973</v>
      </c>
    </row>
    <row r="34" spans="1:15" x14ac:dyDescent="0.2">
      <c r="A34" t="s">
        <v>1957</v>
      </c>
      <c r="B34" s="92">
        <v>-7</v>
      </c>
      <c r="C34" s="92">
        <f t="shared" si="0"/>
        <v>-3</v>
      </c>
      <c r="D34" s="92">
        <f t="shared" si="0"/>
        <v>-2</v>
      </c>
      <c r="E34" s="92">
        <f t="shared" si="0"/>
        <v>-1</v>
      </c>
      <c r="F34" s="92">
        <f t="shared" si="0"/>
        <v>0</v>
      </c>
      <c r="O34" s="92" t="s">
        <v>1974</v>
      </c>
    </row>
    <row r="35" spans="1:15" x14ac:dyDescent="0.2">
      <c r="A35" s="92"/>
      <c r="B35" s="92"/>
      <c r="C35" s="92"/>
      <c r="D35" s="92"/>
      <c r="E35" s="92"/>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dimension ref="A1:X58"/>
  <sheetViews>
    <sheetView topLeftCell="A40" workbookViewId="0">
      <selection activeCell="G58" sqref="G58"/>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J</v>
      </c>
      <c r="C1" t="str">
        <f ca="1">MID(CELL("FILENAME",A3), FIND("]",CELL("FILENAME",A1))+1,255)</f>
        <v>GrpJ</v>
      </c>
    </row>
    <row r="2" spans="1:20" x14ac:dyDescent="0.2">
      <c r="A2" s="12" t="s">
        <v>192</v>
      </c>
    </row>
    <row r="3" spans="1:20" x14ac:dyDescent="0.2">
      <c r="A3" t="str">
        <f ca="1">CONCATENATE(B$1,"1")</f>
        <v>J1</v>
      </c>
      <c r="B3" t="str">
        <f ca="1">VLOOKUP(A3,'2. Teilnehmer'!D$2:E$49,2)</f>
        <v>Argentinien</v>
      </c>
    </row>
    <row r="4" spans="1:20" x14ac:dyDescent="0.2">
      <c r="A4" t="str">
        <f ca="1">CONCATENATE(B$1,"2")</f>
        <v>J2</v>
      </c>
      <c r="B4" t="str">
        <f ca="1">VLOOKUP(A4,'2. Teilnehmer'!D$2:E$49,2)</f>
        <v>Algerien</v>
      </c>
    </row>
    <row r="5" spans="1:20" x14ac:dyDescent="0.2">
      <c r="A5" t="str">
        <f ca="1">CONCATENATE(B$1,"3")</f>
        <v>J3</v>
      </c>
      <c r="B5" t="str">
        <f ca="1">VLOOKUP(A5,'2. Teilnehmer'!D$2:E$49,2)</f>
        <v>Österreich</v>
      </c>
    </row>
    <row r="6" spans="1:20" x14ac:dyDescent="0.2">
      <c r="A6" t="str">
        <f ca="1">CONCATENATE(B$1,"4")</f>
        <v>J4</v>
      </c>
      <c r="B6" t="str">
        <f ca="1">VLOOKUP(A6,'2. Teilnehmer'!D$2:E$49,2)</f>
        <v>Jordanien</v>
      </c>
      <c r="E6" t="s">
        <v>193</v>
      </c>
    </row>
    <row r="7" spans="1:20" x14ac:dyDescent="0.2">
      <c r="A7" s="12" t="s">
        <v>194</v>
      </c>
      <c r="E7" t="s">
        <v>195</v>
      </c>
      <c r="F7" t="s">
        <v>196</v>
      </c>
    </row>
    <row r="8" spans="1:20" x14ac:dyDescent="0.2">
      <c r="A8" t="str">
        <f ca="1">CONCATENATE(B$1,"1")</f>
        <v>J1</v>
      </c>
      <c r="B8" t="str">
        <f ca="1">VLOOKUP($A8,'Group Schedule'!$C$2:$I$73,5)</f>
        <v>Argentinien</v>
      </c>
      <c r="C8" t="s">
        <v>197</v>
      </c>
      <c r="D8" t="str">
        <f ca="1">VLOOKUP($A8,'Group Schedule'!$C$2:$I$73,7)</f>
        <v>Algerien</v>
      </c>
      <c r="E8" s="9">
        <f>'3. Vorrunde'!W52</f>
        <v>0</v>
      </c>
      <c r="F8" s="9">
        <f>'3. Vorrunde'!X52</f>
        <v>0</v>
      </c>
      <c r="H8" t="s">
        <v>198</v>
      </c>
      <c r="L8" t="s">
        <v>199</v>
      </c>
      <c r="M8" t="s">
        <v>13</v>
      </c>
    </row>
    <row r="9" spans="1:20" x14ac:dyDescent="0.2">
      <c r="A9" t="str">
        <f ca="1">CONCATENATE(B$1,"2")</f>
        <v>J2</v>
      </c>
      <c r="B9" t="str">
        <f ca="1">VLOOKUP($A9,'Group Schedule'!$C$2:$I$73,5)</f>
        <v>Österreich</v>
      </c>
      <c r="C9" t="s">
        <v>197</v>
      </c>
      <c r="D9" t="str">
        <f ca="1">VLOOKUP($A9,'Group Schedule'!$C$2:$I$73,7)</f>
        <v>Jordanien</v>
      </c>
      <c r="E9" s="9">
        <f>'3. Vorrunde'!W53</f>
        <v>0</v>
      </c>
      <c r="F9" s="9">
        <f>'3. Vorrunde'!X53</f>
        <v>0</v>
      </c>
      <c r="H9" t="s">
        <v>16</v>
      </c>
      <c r="L9" t="s">
        <v>199</v>
      </c>
      <c r="M9" t="s">
        <v>21</v>
      </c>
    </row>
    <row r="10" spans="1:20" x14ac:dyDescent="0.2">
      <c r="A10" t="str">
        <f ca="1">CONCATENATE(B$1,"3")</f>
        <v>J3</v>
      </c>
      <c r="B10" t="str">
        <f ca="1">VLOOKUP($A10,'Group Schedule'!$C$2:$I$73,5)</f>
        <v>Argentinien</v>
      </c>
      <c r="C10" t="s">
        <v>197</v>
      </c>
      <c r="D10" t="str">
        <f ca="1">VLOOKUP($A10,'Group Schedule'!$C$2:$I$73,7)</f>
        <v>Österreich</v>
      </c>
      <c r="E10" s="9">
        <f>'3. Vorrunde'!W54</f>
        <v>0</v>
      </c>
      <c r="F10" s="9">
        <f>'3. Vorrunde'!X54</f>
        <v>0</v>
      </c>
      <c r="H10" t="s">
        <v>198</v>
      </c>
      <c r="L10" t="s">
        <v>199</v>
      </c>
      <c r="M10" t="s">
        <v>16</v>
      </c>
    </row>
    <row r="11" spans="1:20" x14ac:dyDescent="0.2">
      <c r="A11" t="str">
        <f ca="1">CONCATENATE(B$1,"4")</f>
        <v>J4</v>
      </c>
      <c r="B11" t="str">
        <f ca="1">VLOOKUP($A11,'Group Schedule'!$C$2:$I$73,5)</f>
        <v>Jordanien</v>
      </c>
      <c r="C11" t="s">
        <v>197</v>
      </c>
      <c r="D11" t="str">
        <f ca="1">VLOOKUP($A11,'Group Schedule'!$C$2:$I$73,7)</f>
        <v>Algerien</v>
      </c>
      <c r="E11" s="9">
        <f>'3. Vorrunde'!W55</f>
        <v>0</v>
      </c>
      <c r="F11" s="9">
        <f>'3. Vorrunde'!X55</f>
        <v>0</v>
      </c>
      <c r="H11" t="s">
        <v>21</v>
      </c>
      <c r="L11" t="s">
        <v>199</v>
      </c>
      <c r="M11" t="s">
        <v>13</v>
      </c>
    </row>
    <row r="12" spans="1:20" x14ac:dyDescent="0.2">
      <c r="A12" t="str">
        <f ca="1">CONCATENATE(B$1,"5")</f>
        <v>J5</v>
      </c>
      <c r="B12" t="str">
        <f ca="1">VLOOKUP($A12,'Group Schedule'!$C$2:$I$73,5)</f>
        <v>Algerien</v>
      </c>
      <c r="C12" t="s">
        <v>197</v>
      </c>
      <c r="D12" t="str">
        <f ca="1">VLOOKUP($A12,'Group Schedule'!$C$2:$I$73,7)</f>
        <v>Österreich</v>
      </c>
      <c r="E12" s="9">
        <f>'3. Vorrunde'!W56</f>
        <v>0</v>
      </c>
      <c r="F12" s="9">
        <f>'3. Vorrunde'!X56</f>
        <v>0</v>
      </c>
      <c r="H12" t="s">
        <v>21</v>
      </c>
      <c r="I12" t="s">
        <v>200</v>
      </c>
      <c r="L12" t="s">
        <v>199</v>
      </c>
      <c r="M12" t="s">
        <v>198</v>
      </c>
    </row>
    <row r="13" spans="1:20" x14ac:dyDescent="0.2">
      <c r="A13" t="str">
        <f ca="1">CONCATENATE(B$1,"6")</f>
        <v>J6</v>
      </c>
      <c r="B13" t="str">
        <f ca="1">VLOOKUP($A13,'Group Schedule'!$C$2:$I$73,5)</f>
        <v>Jordanien</v>
      </c>
      <c r="C13" t="s">
        <v>197</v>
      </c>
      <c r="D13" t="str">
        <f ca="1">VLOOKUP($A13,'Group Schedule'!$C$2:$I$73,7)</f>
        <v>Argentinien</v>
      </c>
      <c r="E13" s="9">
        <f>'3. Vorrunde'!W57</f>
        <v>0</v>
      </c>
      <c r="F13" s="9">
        <f>'3. Vorrunde'!X57</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Argentinien</v>
      </c>
      <c r="C16" t="s">
        <v>212</v>
      </c>
      <c r="D16" t="str">
        <f t="shared" ref="D16:F21" ca="1" si="1">D8</f>
        <v>Algerien</v>
      </c>
      <c r="E16">
        <f t="shared" si="1"/>
        <v>0</v>
      </c>
      <c r="F16">
        <f t="shared" si="1"/>
        <v>0</v>
      </c>
      <c r="G16">
        <f t="shared" ref="G16:G21" si="2">IF(I16=0,0,IF(E16&lt;F16,0,IF(E16&gt;F16,3,1)))</f>
        <v>0</v>
      </c>
      <c r="H16">
        <f t="shared" ref="H16:H21" si="3">IF(I16=0,0,IF(F16&lt;E16,0,IF(F16&gt;E16,3,1)))</f>
        <v>0</v>
      </c>
      <c r="I16" s="9">
        <f>IF(ISBLANK('3. Vorrunde'!W52)=TRUE,0,IF(ISBLANK('3. Vorrunde'!X52)=TRUE,0,1))</f>
        <v>0</v>
      </c>
      <c r="K16" t="str">
        <f ca="1">B3</f>
        <v>Argentinien</v>
      </c>
      <c r="L16" t="str">
        <f ca="1">B4</f>
        <v>Algerien</v>
      </c>
      <c r="M16" t="str">
        <f ca="1">B5</f>
        <v>Österreich</v>
      </c>
      <c r="N16" t="str">
        <f ca="1">B6</f>
        <v>Jordanien</v>
      </c>
      <c r="P16" s="1" t="str">
        <f ca="1">K16</f>
        <v>Argentinien</v>
      </c>
      <c r="Q16" s="1" t="str">
        <f ca="1">L16</f>
        <v>Algerien</v>
      </c>
      <c r="R16" s="1" t="str">
        <f ca="1">M16</f>
        <v>Österreich</v>
      </c>
      <c r="S16" s="1" t="str">
        <f ca="1">N16</f>
        <v>Jordanien</v>
      </c>
      <c r="T16" s="1" t="s">
        <v>213</v>
      </c>
    </row>
    <row r="17" spans="2:22" x14ac:dyDescent="0.2">
      <c r="B17" t="str">
        <f t="shared" ca="1" si="0"/>
        <v>Österreich</v>
      </c>
      <c r="C17" t="s">
        <v>212</v>
      </c>
      <c r="D17" t="str">
        <f t="shared" ca="1" si="1"/>
        <v>Jordanien</v>
      </c>
      <c r="E17">
        <f t="shared" si="1"/>
        <v>0</v>
      </c>
      <c r="F17">
        <f t="shared" si="1"/>
        <v>0</v>
      </c>
      <c r="G17">
        <f t="shared" si="2"/>
        <v>0</v>
      </c>
      <c r="H17">
        <f t="shared" si="3"/>
        <v>0</v>
      </c>
      <c r="I17" s="9">
        <f>IF(ISBLANK('3. Vorrunde'!W53)=TRUE,0,IF(ISBLANK('3. Vorrunde'!X53)=TRUE,0,1))</f>
        <v>0</v>
      </c>
      <c r="J17" t="str">
        <f ca="1">B3</f>
        <v>Argentinien</v>
      </c>
      <c r="K17">
        <v>0</v>
      </c>
      <c r="L17">
        <f>E16</f>
        <v>0</v>
      </c>
      <c r="M17">
        <f>E18</f>
        <v>0</v>
      </c>
      <c r="N17" s="541">
        <f>F21</f>
        <v>0</v>
      </c>
      <c r="P17">
        <v>0</v>
      </c>
      <c r="Q17">
        <f>IF($K39=$K40,L17,0)</f>
        <v>0</v>
      </c>
      <c r="R17">
        <f>IF($K39=$K41,M17,0)</f>
        <v>0</v>
      </c>
      <c r="S17">
        <f>IF($K39=$K42,N17,0)</f>
        <v>0</v>
      </c>
      <c r="T17">
        <f>SUM(P17:S17)</f>
        <v>0</v>
      </c>
    </row>
    <row r="18" spans="2:22" x14ac:dyDescent="0.2">
      <c r="B18" t="str">
        <f t="shared" ca="1" si="0"/>
        <v>Argentinien</v>
      </c>
      <c r="C18" t="s">
        <v>212</v>
      </c>
      <c r="D18" t="str">
        <f t="shared" ca="1" si="1"/>
        <v>Österreich</v>
      </c>
      <c r="E18">
        <f t="shared" si="1"/>
        <v>0</v>
      </c>
      <c r="F18">
        <f t="shared" si="1"/>
        <v>0</v>
      </c>
      <c r="G18">
        <f t="shared" si="2"/>
        <v>0</v>
      </c>
      <c r="H18">
        <f t="shared" si="3"/>
        <v>0</v>
      </c>
      <c r="I18" s="9">
        <f>IF(ISBLANK('3. Vorrunde'!W54)=TRUE,0,IF(ISBLANK('3. Vorrunde'!X54)=TRUE,0,1))</f>
        <v>0</v>
      </c>
      <c r="J18" t="str">
        <f ca="1">B4</f>
        <v>Algerien</v>
      </c>
      <c r="K18">
        <f>F16</f>
        <v>0</v>
      </c>
      <c r="L18">
        <v>0</v>
      </c>
      <c r="M18" s="541">
        <f>E20</f>
        <v>0</v>
      </c>
      <c r="N18">
        <f>F19</f>
        <v>0</v>
      </c>
      <c r="P18">
        <f>IF($K40=$K39,K18,0)</f>
        <v>0</v>
      </c>
      <c r="Q18">
        <v>0</v>
      </c>
      <c r="R18">
        <f>IF($K40=$K41,M18,0)</f>
        <v>0</v>
      </c>
      <c r="S18">
        <f>IF($K40=$K42,N18,0)</f>
        <v>0</v>
      </c>
      <c r="T18">
        <f>SUM(P18:S18)</f>
        <v>0</v>
      </c>
    </row>
    <row r="19" spans="2:22" x14ac:dyDescent="0.2">
      <c r="B19" t="str">
        <f t="shared" ca="1" si="0"/>
        <v>Jordanien</v>
      </c>
      <c r="C19" t="s">
        <v>212</v>
      </c>
      <c r="D19" t="str">
        <f t="shared" ca="1" si="1"/>
        <v>Algerien</v>
      </c>
      <c r="E19">
        <f t="shared" si="1"/>
        <v>0</v>
      </c>
      <c r="F19">
        <f t="shared" si="1"/>
        <v>0</v>
      </c>
      <c r="G19">
        <f t="shared" si="2"/>
        <v>0</v>
      </c>
      <c r="H19">
        <f t="shared" si="3"/>
        <v>0</v>
      </c>
      <c r="I19" s="9">
        <f>IF(ISBLANK('3. Vorrunde'!W55)=TRUE,0,IF(ISBLANK('3. Vorrunde'!X55)=TRUE,0,1))</f>
        <v>0</v>
      </c>
      <c r="J19" t="str">
        <f ca="1">B5</f>
        <v>Österreich</v>
      </c>
      <c r="K19">
        <f>F18</f>
        <v>0</v>
      </c>
      <c r="L19" s="541">
        <f>F20</f>
        <v>0</v>
      </c>
      <c r="M19">
        <v>0</v>
      </c>
      <c r="N19">
        <f>E17</f>
        <v>0</v>
      </c>
      <c r="P19">
        <f>IF($K41=$K39,K19,0)</f>
        <v>0</v>
      </c>
      <c r="Q19">
        <f>IF($K41=$K40,L19,0)</f>
        <v>0</v>
      </c>
      <c r="R19">
        <v>0</v>
      </c>
      <c r="S19">
        <f>IF($K41=$K42,N19,0)</f>
        <v>0</v>
      </c>
      <c r="T19">
        <f>SUM(P19:S19)</f>
        <v>0</v>
      </c>
    </row>
    <row r="20" spans="2:22" x14ac:dyDescent="0.2">
      <c r="B20" t="str">
        <f t="shared" ca="1" si="0"/>
        <v>Algerien</v>
      </c>
      <c r="C20" t="s">
        <v>212</v>
      </c>
      <c r="D20" t="str">
        <f t="shared" ca="1" si="1"/>
        <v>Österreich</v>
      </c>
      <c r="E20">
        <f t="shared" si="1"/>
        <v>0</v>
      </c>
      <c r="F20">
        <f t="shared" si="1"/>
        <v>0</v>
      </c>
      <c r="G20">
        <f t="shared" si="2"/>
        <v>0</v>
      </c>
      <c r="H20">
        <f t="shared" si="3"/>
        <v>0</v>
      </c>
      <c r="I20" s="9">
        <f>IF(ISBLANK('3. Vorrunde'!W56)=TRUE,0,IF(ISBLANK('3. Vorrunde'!X56)=TRUE,0,1))</f>
        <v>0</v>
      </c>
      <c r="J20" t="str">
        <f ca="1">B6</f>
        <v>Jordanien</v>
      </c>
      <c r="K20" s="541">
        <f>E21</f>
        <v>0</v>
      </c>
      <c r="L20">
        <f>E19</f>
        <v>0</v>
      </c>
      <c r="M20">
        <f>F17</f>
        <v>0</v>
      </c>
      <c r="N20">
        <v>0</v>
      </c>
      <c r="P20">
        <f>IF($K42=$K39,K20,0)</f>
        <v>0</v>
      </c>
      <c r="Q20">
        <f>IF($K42=$K40,L20,0)</f>
        <v>0</v>
      </c>
      <c r="R20">
        <f>IF($K42=$K41,M20,0)</f>
        <v>0</v>
      </c>
      <c r="S20">
        <v>0</v>
      </c>
      <c r="T20">
        <f>SUM(P20:S20)</f>
        <v>0</v>
      </c>
    </row>
    <row r="21" spans="2:22" x14ac:dyDescent="0.2">
      <c r="B21" t="str">
        <f t="shared" ca="1" si="0"/>
        <v>Jordanien</v>
      </c>
      <c r="C21" t="s">
        <v>212</v>
      </c>
      <c r="D21" t="str">
        <f t="shared" ca="1" si="1"/>
        <v>Argentinien</v>
      </c>
      <c r="E21">
        <f t="shared" si="1"/>
        <v>0</v>
      </c>
      <c r="F21">
        <f t="shared" si="1"/>
        <v>0</v>
      </c>
      <c r="G21">
        <f t="shared" si="2"/>
        <v>0</v>
      </c>
      <c r="H21">
        <f t="shared" si="3"/>
        <v>0</v>
      </c>
      <c r="I21" s="9">
        <f>IF(ISBLANK('3. Vorrunde'!W57)=TRUE,0,IF(ISBLANK('3. Vorrunde'!X57)=TRUE,0,1))</f>
        <v>0</v>
      </c>
    </row>
    <row r="22" spans="2:22" x14ac:dyDescent="0.2">
      <c r="I22">
        <f>SUM(I16:I21)</f>
        <v>0</v>
      </c>
      <c r="K22" t="s">
        <v>214</v>
      </c>
      <c r="P22" t="s">
        <v>215</v>
      </c>
      <c r="V22" s="12"/>
    </row>
    <row r="23" spans="2:22" ht="16" customHeight="1" thickBot="1" x14ac:dyDescent="0.25">
      <c r="K23" t="str">
        <f ca="1">K16</f>
        <v>Argentinien</v>
      </c>
      <c r="L23" t="str">
        <f ca="1">L16</f>
        <v>Algerien</v>
      </c>
      <c r="M23" t="str">
        <f ca="1">M16</f>
        <v>Österreich</v>
      </c>
      <c r="N23" t="str">
        <f ca="1">N16</f>
        <v>Jordanien</v>
      </c>
      <c r="P23" s="1" t="str">
        <f ca="1">P16</f>
        <v>Argentinien</v>
      </c>
      <c r="Q23" s="1" t="str">
        <f ca="1">Q16</f>
        <v>Algerien</v>
      </c>
      <c r="R23" s="1" t="str">
        <f ca="1">R16</f>
        <v>Österreich</v>
      </c>
      <c r="S23" s="1" t="str">
        <f ca="1">S16</f>
        <v>Jordanien</v>
      </c>
      <c r="T23" s="1" t="s">
        <v>213</v>
      </c>
      <c r="V23" s="12"/>
    </row>
    <row r="24" spans="2:22" x14ac:dyDescent="0.2">
      <c r="B24" s="40" t="s">
        <v>216</v>
      </c>
      <c r="C24" s="18" t="s">
        <v>217</v>
      </c>
      <c r="D24" s="41" t="s">
        <v>218</v>
      </c>
      <c r="E24" s="41" t="s">
        <v>219</v>
      </c>
      <c r="F24" s="41" t="s">
        <v>220</v>
      </c>
      <c r="G24" s="41" t="s">
        <v>221</v>
      </c>
      <c r="H24" s="43" t="s">
        <v>222</v>
      </c>
      <c r="I24" s="13"/>
      <c r="J24" t="str">
        <f ca="1">J17</f>
        <v>Argentinien</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Argentinien</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Algerien</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Algerien</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Österreich</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Österreich</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Jordanien</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Jordanien</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Argentinien</v>
      </c>
      <c r="L30" t="str">
        <f ca="1">L16</f>
        <v>Algerien</v>
      </c>
      <c r="M30" t="str">
        <f ca="1">M16</f>
        <v>Österreich</v>
      </c>
      <c r="N30" t="str">
        <f ca="1">N16</f>
        <v>Jordanien</v>
      </c>
      <c r="P30" t="str">
        <f ca="1">P16</f>
        <v>Argentinien</v>
      </c>
      <c r="Q30" t="str">
        <f ca="1">Q16</f>
        <v>Algerien</v>
      </c>
      <c r="R30" t="str">
        <f ca="1">R16</f>
        <v>Österreich</v>
      </c>
      <c r="S30" t="str">
        <f ca="1">S16</f>
        <v>Jordanien</v>
      </c>
      <c r="T30" s="1" t="s">
        <v>213</v>
      </c>
      <c r="V30" s="12"/>
    </row>
    <row r="31" spans="2:22" x14ac:dyDescent="0.2">
      <c r="J31" t="str">
        <f ca="1">J17</f>
        <v>Argentinien</v>
      </c>
      <c r="K31">
        <v>0</v>
      </c>
      <c r="L31">
        <f>IF(I16=1,IF(L24&lt;0,0,IF(L24&gt;0,3,1)),0)</f>
        <v>0</v>
      </c>
      <c r="M31">
        <f>IF(I18=1,IF(M24&lt;0,0,IF(M24&gt;0,3,1)),0)</f>
        <v>0</v>
      </c>
      <c r="N31" s="541">
        <f>IF(I21=1,IF(N24&lt;0,0,IF(N24&gt;0,3,1)),0)</f>
        <v>0</v>
      </c>
      <c r="P31">
        <v>0</v>
      </c>
      <c r="Q31">
        <f>IF(SUM($K31:$N31)=SUM($K32:$N32),L31,0)</f>
        <v>0</v>
      </c>
      <c r="R31">
        <f>IF(SUM($K31:$N31)=SUM($K33:$N33),M31,0)</f>
        <v>0</v>
      </c>
      <c r="S31">
        <f>IF(SUM($K31:$N31)=SUM($K34:$N34),N31,0)</f>
        <v>0</v>
      </c>
      <c r="T31">
        <f>SUM(P31:S31)</f>
        <v>0</v>
      </c>
      <c r="V31" s="12"/>
    </row>
    <row r="32" spans="2:22" x14ac:dyDescent="0.2">
      <c r="J32" t="str">
        <f ca="1">J18</f>
        <v>Algerien</v>
      </c>
      <c r="K32">
        <f>IF(I16=1,IF(K25&lt;0,0,IF(K25&gt;0,3,1)),0)</f>
        <v>0</v>
      </c>
      <c r="L32">
        <v>0</v>
      </c>
      <c r="M32" s="541">
        <f>IF(I20=1,IF(M25&lt;0,0,IF(M25&gt;0,3,1)),0)</f>
        <v>0</v>
      </c>
      <c r="N32">
        <f>IF(I19=1,IF(N25&lt;0,0,IF(N25&gt;0,3,1)),0)</f>
        <v>0</v>
      </c>
      <c r="P32">
        <f>IF(SUM($K32:$N32)=SUM($K31:$N31),K32,0)</f>
        <v>0</v>
      </c>
      <c r="Q32">
        <v>0</v>
      </c>
      <c r="R32">
        <f>IF(SUM($K32:$N32)=SUM($K33:$N33),M32,0)</f>
        <v>0</v>
      </c>
      <c r="S32">
        <f>IF(SUM($K32:$N32)=SUM($K34:$N34),N32,0)</f>
        <v>0</v>
      </c>
      <c r="T32">
        <f>SUM(P32:S32)</f>
        <v>0</v>
      </c>
      <c r="V32" s="12"/>
    </row>
    <row r="33" spans="1:24" x14ac:dyDescent="0.2">
      <c r="J33" t="str">
        <f ca="1">J19</f>
        <v>Österreich</v>
      </c>
      <c r="K33">
        <f>IF(I18=1,IF(K26&lt;0,0,IF(K26&gt;0,3,1)),0)</f>
        <v>0</v>
      </c>
      <c r="L33" s="541">
        <f>IF(I20=1,IF(L26&lt;0,0,IF(L26&gt;0,3,1)),0)</f>
        <v>0</v>
      </c>
      <c r="M33">
        <v>0</v>
      </c>
      <c r="N33">
        <f>IF(I17=1,IF(N26&lt;0,0,IF(N26&gt;0,3,1)),0)</f>
        <v>0</v>
      </c>
      <c r="P33">
        <f>IF(SUM($K33:$N33)=SUM($K31:$N31),K33,0)</f>
        <v>0</v>
      </c>
      <c r="Q33">
        <f>IF(SUM($K33:$N33)=SUM($K32:$N32),L33,0)</f>
        <v>0</v>
      </c>
      <c r="R33">
        <v>0</v>
      </c>
      <c r="S33">
        <f>IF(SUM($K33:$N33)=SUM($K34:$N34),N33,0)</f>
        <v>0</v>
      </c>
      <c r="T33">
        <f>SUM(P33:S33)</f>
        <v>0</v>
      </c>
      <c r="V33" s="12"/>
    </row>
    <row r="34" spans="1:24" x14ac:dyDescent="0.2">
      <c r="J34" t="str">
        <f ca="1">J20</f>
        <v>Jordanien</v>
      </c>
      <c r="K34" s="541">
        <f>IF(I21=1,IF(K27&lt;0,0,IF(K27&gt;0,3,1)),0)</f>
        <v>0</v>
      </c>
      <c r="L34">
        <f>IF(I19=1,IF(L27&lt;0,0,IF(L27&gt;0,3,1)),0)</f>
        <v>0</v>
      </c>
      <c r="M34">
        <f>IF(I17=1,IF(M27&lt;0,0,IF(M27&gt;0,3,1)),0)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Argentinien</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Algerien</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Österreich</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Jordanien</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Argentinien</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Algerien</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Österreich</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Jordanien</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4">
    <mergeCell ref="A48:X48"/>
    <mergeCell ref="A49:X49"/>
    <mergeCell ref="A47:F47"/>
    <mergeCell ref="F53:H53"/>
  </mergeCells>
  <dataValidations count="1">
    <dataValidation allowBlank="1" showErrorMessage="1" prompt="Used for Fifa lots if requried" sqref="I25:I28" xr:uid="{00000000-0002-0000-0200-000000000000}"/>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dimension ref="A1:X58"/>
  <sheetViews>
    <sheetView topLeftCell="A40" workbookViewId="0">
      <selection activeCell="G55" sqref="G55"/>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I</v>
      </c>
      <c r="C1" t="str">
        <f ca="1">MID(CELL("FILENAME",A3), FIND("]",CELL("FILENAME",A1))+1,255)</f>
        <v>GrpI</v>
      </c>
    </row>
    <row r="2" spans="1:20" x14ac:dyDescent="0.2">
      <c r="A2" s="12" t="s">
        <v>192</v>
      </c>
    </row>
    <row r="3" spans="1:20" x14ac:dyDescent="0.2">
      <c r="A3" t="str">
        <f ca="1">CONCATENATE(B$1,"1")</f>
        <v>I1</v>
      </c>
      <c r="B3" t="str">
        <f ca="1">VLOOKUP(A3,'2. Teilnehmer'!D$2:E$49,2)</f>
        <v>Frankreich</v>
      </c>
    </row>
    <row r="4" spans="1:20" x14ac:dyDescent="0.2">
      <c r="A4" t="str">
        <f ca="1">CONCATENATE(B$1,"2")</f>
        <v>I2</v>
      </c>
      <c r="B4" t="str">
        <f ca="1">VLOOKUP(A4,'2. Teilnehmer'!D$2:E$49,2)</f>
        <v>Senegal</v>
      </c>
    </row>
    <row r="5" spans="1:20" x14ac:dyDescent="0.2">
      <c r="A5" t="str">
        <f ca="1">CONCATENATE(B$1,"3")</f>
        <v>I3</v>
      </c>
      <c r="B5" t="str">
        <f ca="1">VLOOKUP(A5,'2. Teilnehmer'!D$2:E$49,2)</f>
        <v>IRQ/BOL/SUR</v>
      </c>
      <c r="J5">
        <v>36</v>
      </c>
      <c r="K5">
        <v>41</v>
      </c>
    </row>
    <row r="6" spans="1:20" x14ac:dyDescent="0.2">
      <c r="A6" t="str">
        <f ca="1">CONCATENATE(B$1,"4")</f>
        <v>I4</v>
      </c>
      <c r="B6" t="str">
        <f ca="1">VLOOKUP(A6,'2. Teilnehmer'!D$2:E$49,2)</f>
        <v>Norwegen</v>
      </c>
      <c r="E6" t="s">
        <v>193</v>
      </c>
    </row>
    <row r="7" spans="1:20" x14ac:dyDescent="0.2">
      <c r="A7" s="12" t="s">
        <v>194</v>
      </c>
      <c r="E7" t="s">
        <v>195</v>
      </c>
      <c r="F7" t="s">
        <v>196</v>
      </c>
    </row>
    <row r="8" spans="1:20" x14ac:dyDescent="0.2">
      <c r="A8" t="str">
        <f ca="1">CONCATENATE(B$1,"1")</f>
        <v>I1</v>
      </c>
      <c r="B8" t="str">
        <f ca="1">VLOOKUP($A8,'Group Schedule'!$C$2:$I$73,5)</f>
        <v>Frankreich</v>
      </c>
      <c r="C8" t="s">
        <v>197</v>
      </c>
      <c r="D8" t="str">
        <f ca="1">VLOOKUP($A8,'Group Schedule'!$C$2:$I$73,7)</f>
        <v>Senegal</v>
      </c>
      <c r="E8" s="9">
        <f>'3. Vorrunde'!BG36</f>
        <v>0</v>
      </c>
      <c r="F8" s="9">
        <f>'3. Vorrunde'!BH36</f>
        <v>0</v>
      </c>
      <c r="H8" t="s">
        <v>198</v>
      </c>
      <c r="L8" t="s">
        <v>199</v>
      </c>
      <c r="M8" t="s">
        <v>13</v>
      </c>
    </row>
    <row r="9" spans="1:20" x14ac:dyDescent="0.2">
      <c r="A9" t="str">
        <f ca="1">CONCATENATE(B$1,"2")</f>
        <v>I2</v>
      </c>
      <c r="B9" t="str">
        <f ca="1">VLOOKUP($A9,'Group Schedule'!$C$2:$I$73,5)</f>
        <v>IRQ/BOL/SUR</v>
      </c>
      <c r="C9" t="s">
        <v>197</v>
      </c>
      <c r="D9" t="str">
        <f ca="1">VLOOKUP($A9,'Group Schedule'!$C$2:$I$73,7)</f>
        <v>Norwegen</v>
      </c>
      <c r="E9" s="9">
        <f>'3. Vorrunde'!BG37</f>
        <v>0</v>
      </c>
      <c r="F9" s="9">
        <f>'3. Vorrunde'!BH37</f>
        <v>0</v>
      </c>
      <c r="H9" t="s">
        <v>16</v>
      </c>
      <c r="L9" t="s">
        <v>199</v>
      </c>
      <c r="M9" t="s">
        <v>21</v>
      </c>
    </row>
    <row r="10" spans="1:20" x14ac:dyDescent="0.2">
      <c r="A10" t="str">
        <f ca="1">CONCATENATE(B$1,"3")</f>
        <v>I3</v>
      </c>
      <c r="B10" t="str">
        <f ca="1">VLOOKUP($A10,'Group Schedule'!$C$2:$I$73,5)</f>
        <v>Norwegen</v>
      </c>
      <c r="C10" t="s">
        <v>197</v>
      </c>
      <c r="D10" t="str">
        <f ca="1">VLOOKUP($A10,'Group Schedule'!$C$2:$I$73,7)</f>
        <v>Senegal</v>
      </c>
      <c r="E10" s="9">
        <f>'3. Vorrunde'!BG38</f>
        <v>0</v>
      </c>
      <c r="F10" s="9">
        <f>'3. Vorrunde'!BH38</f>
        <v>0</v>
      </c>
      <c r="H10" t="s">
        <v>198</v>
      </c>
      <c r="L10" t="s">
        <v>199</v>
      </c>
      <c r="M10" t="s">
        <v>16</v>
      </c>
    </row>
    <row r="11" spans="1:20" x14ac:dyDescent="0.2">
      <c r="A11" t="str">
        <f ca="1">CONCATENATE(B$1,"4")</f>
        <v>I4</v>
      </c>
      <c r="B11" t="str">
        <f ca="1">VLOOKUP($A11,'Group Schedule'!$C$2:$I$73,5)</f>
        <v>Frankreich</v>
      </c>
      <c r="C11" t="s">
        <v>197</v>
      </c>
      <c r="D11" t="str">
        <f ca="1">VLOOKUP($A11,'Group Schedule'!$C$2:$I$73,7)</f>
        <v>IRQ/BOL/SUR</v>
      </c>
      <c r="E11" s="9">
        <f>'3. Vorrunde'!BG39</f>
        <v>0</v>
      </c>
      <c r="F11" s="9">
        <f>'3. Vorrunde'!BH39</f>
        <v>0</v>
      </c>
      <c r="H11" t="s">
        <v>21</v>
      </c>
      <c r="L11" t="s">
        <v>199</v>
      </c>
      <c r="M11" t="s">
        <v>13</v>
      </c>
    </row>
    <row r="12" spans="1:20" x14ac:dyDescent="0.2">
      <c r="A12" t="str">
        <f ca="1">CONCATENATE(B$1,"5")</f>
        <v>I5</v>
      </c>
      <c r="B12" t="str">
        <f ca="1">VLOOKUP($A12,'Group Schedule'!$C$2:$I$73,5)</f>
        <v>Norwegen</v>
      </c>
      <c r="C12" t="s">
        <v>197</v>
      </c>
      <c r="D12" t="str">
        <f ca="1">VLOOKUP($A12,'Group Schedule'!$C$2:$I$73,7)</f>
        <v>Frankreich</v>
      </c>
      <c r="E12" s="9">
        <f>'3. Vorrunde'!BG40</f>
        <v>0</v>
      </c>
      <c r="F12" s="9">
        <f>'3. Vorrunde'!BH40</f>
        <v>0</v>
      </c>
      <c r="H12" t="s">
        <v>21</v>
      </c>
      <c r="I12" t="s">
        <v>200</v>
      </c>
      <c r="L12" t="s">
        <v>199</v>
      </c>
      <c r="M12" t="s">
        <v>198</v>
      </c>
    </row>
    <row r="13" spans="1:20" x14ac:dyDescent="0.2">
      <c r="A13" t="str">
        <f ca="1">CONCATENATE(B$1,"6")</f>
        <v>I6</v>
      </c>
      <c r="B13" t="str">
        <f ca="1">VLOOKUP($A13,'Group Schedule'!$C$2:$I$73,5)</f>
        <v>Senegal</v>
      </c>
      <c r="C13" t="s">
        <v>197</v>
      </c>
      <c r="D13" t="str">
        <f ca="1">VLOOKUP($A13,'Group Schedule'!$C$2:$I$73,7)</f>
        <v>IRQ/BOL/SUR</v>
      </c>
      <c r="E13" s="9">
        <f>'3. Vorrunde'!BG41</f>
        <v>0</v>
      </c>
      <c r="F13" s="9">
        <f>'3. Vorrunde'!BH41</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Frankreich</v>
      </c>
      <c r="C16" t="s">
        <v>212</v>
      </c>
      <c r="D16" t="str">
        <f t="shared" ref="D16:F21" ca="1" si="1">D8</f>
        <v>Senegal</v>
      </c>
      <c r="E16">
        <f t="shared" si="1"/>
        <v>0</v>
      </c>
      <c r="F16">
        <f t="shared" si="1"/>
        <v>0</v>
      </c>
      <c r="G16">
        <f t="shared" ref="G16:G21" si="2">IF(I16=0,0,IF(E16&lt;F16,0,IF(E16&gt;F16,3,1)))</f>
        <v>0</v>
      </c>
      <c r="H16">
        <f t="shared" ref="H16:H21" si="3">IF(I16=0,0,IF(F16&lt;E16,0,IF(F16&gt;E16,3,1)))</f>
        <v>0</v>
      </c>
      <c r="I16" s="9">
        <f>IF(ISBLANK('3. Vorrunde'!BG36)=TRUE,0,IF(ISBLANK('3. Vorrunde'!BH36)=TRUE,0,1))</f>
        <v>0</v>
      </c>
      <c r="K16" t="str">
        <f ca="1">B3</f>
        <v>Frankreich</v>
      </c>
      <c r="L16" t="str">
        <f ca="1">B4</f>
        <v>Senegal</v>
      </c>
      <c r="M16" t="str">
        <f ca="1">B5</f>
        <v>IRQ/BOL/SUR</v>
      </c>
      <c r="N16" t="str">
        <f ca="1">B6</f>
        <v>Norwegen</v>
      </c>
      <c r="P16" s="1" t="str">
        <f ca="1">K16</f>
        <v>Frankreich</v>
      </c>
      <c r="Q16" s="1" t="str">
        <f ca="1">L16</f>
        <v>Senegal</v>
      </c>
      <c r="R16" s="1" t="str">
        <f ca="1">M16</f>
        <v>IRQ/BOL/SUR</v>
      </c>
      <c r="S16" s="1" t="str">
        <f ca="1">N16</f>
        <v>Norwegen</v>
      </c>
      <c r="T16" s="1" t="s">
        <v>213</v>
      </c>
    </row>
    <row r="17" spans="2:22" x14ac:dyDescent="0.2">
      <c r="B17" t="str">
        <f t="shared" ca="1" si="0"/>
        <v>IRQ/BOL/SUR</v>
      </c>
      <c r="C17" t="s">
        <v>212</v>
      </c>
      <c r="D17" t="str">
        <f t="shared" ca="1" si="1"/>
        <v>Norwegen</v>
      </c>
      <c r="E17">
        <f t="shared" si="1"/>
        <v>0</v>
      </c>
      <c r="F17">
        <f t="shared" si="1"/>
        <v>0</v>
      </c>
      <c r="G17">
        <f t="shared" si="2"/>
        <v>0</v>
      </c>
      <c r="H17">
        <f t="shared" si="3"/>
        <v>0</v>
      </c>
      <c r="I17" s="9">
        <f>IF(ISBLANK('3. Vorrunde'!BG37)=TRUE,0,IF(ISBLANK('3. Vorrunde'!BH37)=TRUE,0,1))</f>
        <v>0</v>
      </c>
      <c r="J17" t="str">
        <f ca="1">B3</f>
        <v>Frankreich</v>
      </c>
      <c r="K17">
        <v>0</v>
      </c>
      <c r="L17">
        <f>E16</f>
        <v>0</v>
      </c>
      <c r="M17" s="541">
        <f>E19</f>
        <v>0</v>
      </c>
      <c r="N17">
        <f>F20</f>
        <v>0</v>
      </c>
      <c r="P17">
        <v>0</v>
      </c>
      <c r="Q17">
        <f>IF($K39=$K40,L17,0)</f>
        <v>0</v>
      </c>
      <c r="R17">
        <f>IF($K39=$K41,M17,0)</f>
        <v>0</v>
      </c>
      <c r="S17">
        <f>IF($K39=$K42,N17,0)</f>
        <v>0</v>
      </c>
      <c r="T17">
        <f>SUM(P17:S17)</f>
        <v>0</v>
      </c>
    </row>
    <row r="18" spans="2:22" x14ac:dyDescent="0.2">
      <c r="B18" t="str">
        <f t="shared" ca="1" si="0"/>
        <v>Norwegen</v>
      </c>
      <c r="C18" t="s">
        <v>212</v>
      </c>
      <c r="D18" t="str">
        <f t="shared" ca="1" si="1"/>
        <v>Senegal</v>
      </c>
      <c r="E18">
        <f t="shared" si="1"/>
        <v>0</v>
      </c>
      <c r="F18">
        <f t="shared" si="1"/>
        <v>0</v>
      </c>
      <c r="G18">
        <f t="shared" si="2"/>
        <v>0</v>
      </c>
      <c r="H18">
        <f t="shared" si="3"/>
        <v>0</v>
      </c>
      <c r="I18" s="9">
        <f>IF(ISBLANK('3. Vorrunde'!BG38)=TRUE,0,IF(ISBLANK('3. Vorrunde'!BH38)=TRUE,0,1))</f>
        <v>0</v>
      </c>
      <c r="J18" t="str">
        <f ca="1">B4</f>
        <v>Senegal</v>
      </c>
      <c r="K18">
        <f>F16</f>
        <v>0</v>
      </c>
      <c r="L18">
        <v>0</v>
      </c>
      <c r="M18">
        <f>E21</f>
        <v>0</v>
      </c>
      <c r="N18" s="541">
        <f>F18</f>
        <v>0</v>
      </c>
      <c r="P18">
        <f>IF($K40=$K39,K18,0)</f>
        <v>0</v>
      </c>
      <c r="Q18">
        <v>0</v>
      </c>
      <c r="R18">
        <f>IF($K40=$K41,M18,0)</f>
        <v>0</v>
      </c>
      <c r="S18">
        <f>IF($K40=$K42,N18,0)</f>
        <v>0</v>
      </c>
      <c r="T18">
        <f>SUM(P18:S18)</f>
        <v>0</v>
      </c>
    </row>
    <row r="19" spans="2:22" x14ac:dyDescent="0.2">
      <c r="B19" t="str">
        <f t="shared" ca="1" si="0"/>
        <v>Frankreich</v>
      </c>
      <c r="C19" t="s">
        <v>212</v>
      </c>
      <c r="D19" t="str">
        <f t="shared" ca="1" si="1"/>
        <v>IRQ/BOL/SUR</v>
      </c>
      <c r="E19">
        <f t="shared" si="1"/>
        <v>0</v>
      </c>
      <c r="F19">
        <f t="shared" si="1"/>
        <v>0</v>
      </c>
      <c r="G19">
        <f t="shared" si="2"/>
        <v>0</v>
      </c>
      <c r="H19">
        <f t="shared" si="3"/>
        <v>0</v>
      </c>
      <c r="I19" s="9">
        <f>IF(ISBLANK('3. Vorrunde'!BG39)=TRUE,0,IF(ISBLANK('3. Vorrunde'!BH39)=TRUE,0,1))</f>
        <v>0</v>
      </c>
      <c r="J19" t="str">
        <f ca="1">B5</f>
        <v>IRQ/BOL/SUR</v>
      </c>
      <c r="K19" s="541">
        <f>F19</f>
        <v>0</v>
      </c>
      <c r="L19">
        <f>F21</f>
        <v>0</v>
      </c>
      <c r="M19">
        <v>0</v>
      </c>
      <c r="N19">
        <f>E17</f>
        <v>0</v>
      </c>
      <c r="P19">
        <f>IF($K41=$K39,K19,0)</f>
        <v>0</v>
      </c>
      <c r="Q19">
        <f>IF($K41=$K40,L19,0)</f>
        <v>0</v>
      </c>
      <c r="R19">
        <v>0</v>
      </c>
      <c r="S19">
        <f>IF($K41=$K42,N19,0)</f>
        <v>0</v>
      </c>
      <c r="T19">
        <f>SUM(P19:S19)</f>
        <v>0</v>
      </c>
    </row>
    <row r="20" spans="2:22" x14ac:dyDescent="0.2">
      <c r="B20" t="str">
        <f t="shared" ca="1" si="0"/>
        <v>Norwegen</v>
      </c>
      <c r="C20" t="s">
        <v>212</v>
      </c>
      <c r="D20" t="str">
        <f t="shared" ca="1" si="1"/>
        <v>Frankreich</v>
      </c>
      <c r="E20">
        <f t="shared" si="1"/>
        <v>0</v>
      </c>
      <c r="F20">
        <f t="shared" si="1"/>
        <v>0</v>
      </c>
      <c r="G20">
        <f t="shared" si="2"/>
        <v>0</v>
      </c>
      <c r="H20">
        <f t="shared" si="3"/>
        <v>0</v>
      </c>
      <c r="I20" s="9">
        <f>IF(ISBLANK('3. Vorrunde'!BG40)=TRUE,0,IF(ISBLANK('3. Vorrunde'!BH40)=TRUE,0,1))</f>
        <v>0</v>
      </c>
      <c r="J20" t="str">
        <f ca="1">B6</f>
        <v>Norwegen</v>
      </c>
      <c r="K20">
        <f>E20</f>
        <v>0</v>
      </c>
      <c r="L20" s="541">
        <f>E18</f>
        <v>0</v>
      </c>
      <c r="M20">
        <f>F17</f>
        <v>0</v>
      </c>
      <c r="N20">
        <v>0</v>
      </c>
      <c r="P20">
        <f>IF($K42=$K39,K20,0)</f>
        <v>0</v>
      </c>
      <c r="Q20">
        <f>IF($K42=$K40,L20,0)</f>
        <v>0</v>
      </c>
      <c r="R20">
        <f>IF($K42=$K41,M20,0)</f>
        <v>0</v>
      </c>
      <c r="S20">
        <v>0</v>
      </c>
      <c r="T20">
        <f>SUM(P20:S20)</f>
        <v>0</v>
      </c>
    </row>
    <row r="21" spans="2:22" x14ac:dyDescent="0.2">
      <c r="B21" t="str">
        <f t="shared" ca="1" si="0"/>
        <v>Senegal</v>
      </c>
      <c r="C21" t="s">
        <v>212</v>
      </c>
      <c r="D21" t="str">
        <f t="shared" ca="1" si="1"/>
        <v>IRQ/BOL/SUR</v>
      </c>
      <c r="E21">
        <f t="shared" si="1"/>
        <v>0</v>
      </c>
      <c r="F21">
        <f t="shared" si="1"/>
        <v>0</v>
      </c>
      <c r="G21">
        <f t="shared" si="2"/>
        <v>0</v>
      </c>
      <c r="H21">
        <f t="shared" si="3"/>
        <v>0</v>
      </c>
      <c r="I21" s="9">
        <f>IF(ISBLANK('3. Vorrunde'!BG41)=TRUE,0,IF(ISBLANK('3. Vorrunde'!BH41)=TRUE,0,1))</f>
        <v>0</v>
      </c>
    </row>
    <row r="22" spans="2:22" x14ac:dyDescent="0.2">
      <c r="I22">
        <f>SUM(I16:I21)</f>
        <v>0</v>
      </c>
      <c r="K22" t="s">
        <v>214</v>
      </c>
      <c r="P22" t="s">
        <v>215</v>
      </c>
      <c r="V22" s="12"/>
    </row>
    <row r="23" spans="2:22" ht="16" customHeight="1" thickBot="1" x14ac:dyDescent="0.25">
      <c r="K23" t="str">
        <f ca="1">K16</f>
        <v>Frankreich</v>
      </c>
      <c r="L23" t="str">
        <f ca="1">L16</f>
        <v>Senegal</v>
      </c>
      <c r="M23" t="str">
        <f ca="1">M16</f>
        <v>IRQ/BOL/SUR</v>
      </c>
      <c r="N23" t="str">
        <f ca="1">N16</f>
        <v>Norwegen</v>
      </c>
      <c r="P23" s="1" t="str">
        <f ca="1">P16</f>
        <v>Frankreich</v>
      </c>
      <c r="Q23" s="1" t="str">
        <f ca="1">Q16</f>
        <v>Senegal</v>
      </c>
      <c r="R23" s="1" t="str">
        <f ca="1">R16</f>
        <v>IRQ/BOL/SUR</v>
      </c>
      <c r="S23" s="1" t="str">
        <f ca="1">S16</f>
        <v>Norwegen</v>
      </c>
      <c r="T23" s="1" t="s">
        <v>213</v>
      </c>
      <c r="V23" s="12"/>
    </row>
    <row r="24" spans="2:22" x14ac:dyDescent="0.2">
      <c r="B24" s="40" t="s">
        <v>216</v>
      </c>
      <c r="C24" s="18" t="s">
        <v>217</v>
      </c>
      <c r="D24" s="41" t="s">
        <v>218</v>
      </c>
      <c r="E24" s="41" t="s">
        <v>219</v>
      </c>
      <c r="F24" s="41" t="s">
        <v>220</v>
      </c>
      <c r="G24" s="41" t="s">
        <v>221</v>
      </c>
      <c r="H24" s="43" t="s">
        <v>222</v>
      </c>
      <c r="I24" s="13"/>
      <c r="J24" t="str">
        <f ca="1">J17</f>
        <v>Frankreich</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Frankreich</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Senegal</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Senegal</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IRQ/BOL/SUR</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IRQ/BOL/SUR</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Norwegen</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Norwegen</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Frankreich</v>
      </c>
      <c r="L30" t="str">
        <f ca="1">L16</f>
        <v>Senegal</v>
      </c>
      <c r="M30" t="str">
        <f ca="1">M16</f>
        <v>IRQ/BOL/SUR</v>
      </c>
      <c r="N30" t="str">
        <f ca="1">N16</f>
        <v>Norwegen</v>
      </c>
      <c r="P30" t="str">
        <f ca="1">P16</f>
        <v>Frankreich</v>
      </c>
      <c r="Q30" t="str">
        <f ca="1">Q16</f>
        <v>Senegal</v>
      </c>
      <c r="R30" t="str">
        <f ca="1">R16</f>
        <v>IRQ/BOL/SUR</v>
      </c>
      <c r="S30" t="str">
        <f ca="1">S16</f>
        <v>Norwegen</v>
      </c>
      <c r="T30" s="1" t="s">
        <v>213</v>
      </c>
      <c r="V30" s="12"/>
    </row>
    <row r="31" spans="2:22" x14ac:dyDescent="0.2">
      <c r="J31" t="str">
        <f ca="1">J17</f>
        <v>Frankreich</v>
      </c>
      <c r="K31">
        <v>0</v>
      </c>
      <c r="L31">
        <f>IF(I16=1,IF(L24&lt;0,0,IF(L24&gt;0,3,1)),0)</f>
        <v>0</v>
      </c>
      <c r="M31" s="541">
        <f>IF(I19=1,IF(M24&lt;0,0,IF(M24&gt;0,3,1)),0)</f>
        <v>0</v>
      </c>
      <c r="N31">
        <f>IF(I20=1,IF(N24&lt;0,0,IF(N24&gt;0,3,1)),0)</f>
        <v>0</v>
      </c>
      <c r="P31">
        <v>0</v>
      </c>
      <c r="Q31">
        <f>IF(SUM($K31:$N31)=SUM($K32:$N32),L31,0)</f>
        <v>0</v>
      </c>
      <c r="R31">
        <f>IF(SUM($K31:$N31)=SUM($K33:$N33),M31,0)</f>
        <v>0</v>
      </c>
      <c r="S31">
        <f>IF(SUM($K31:$N31)=SUM($K34:$N34),N31,0)</f>
        <v>0</v>
      </c>
      <c r="T31">
        <f>SUM(P31:S31)</f>
        <v>0</v>
      </c>
      <c r="V31" s="12"/>
    </row>
    <row r="32" spans="2:22" x14ac:dyDescent="0.2">
      <c r="J32" t="str">
        <f ca="1">J18</f>
        <v>Senegal</v>
      </c>
      <c r="K32">
        <f>IF(I16=1,IF(K25&lt;0,0,IF(K25&gt;0,3,1)),0)</f>
        <v>0</v>
      </c>
      <c r="L32">
        <v>0</v>
      </c>
      <c r="M32">
        <f>IF(I21=1,IF(M25&lt;0,0,IF(M25&gt;0,3,1)),0)</f>
        <v>0</v>
      </c>
      <c r="N32" s="541">
        <f>IF(I18=1,IF(N25&lt;0,0,IF(N25&gt;0,3,1)),0)</f>
        <v>0</v>
      </c>
      <c r="P32">
        <f>IF(SUM($K32:$N32)=SUM($K31:$N31),K32,0)</f>
        <v>0</v>
      </c>
      <c r="Q32">
        <v>0</v>
      </c>
      <c r="R32">
        <f>IF(SUM($K32:$N32)=SUM($K33:$N33),M32,0)</f>
        <v>0</v>
      </c>
      <c r="S32">
        <f>IF(SUM($K32:$N32)=SUM($K34:$N34),N32,0)</f>
        <v>0</v>
      </c>
      <c r="T32">
        <f>SUM(P32:S32)</f>
        <v>0</v>
      </c>
      <c r="V32" s="12"/>
    </row>
    <row r="33" spans="1:24" x14ac:dyDescent="0.2">
      <c r="J33" t="str">
        <f ca="1">J19</f>
        <v>IRQ/BOL/SUR</v>
      </c>
      <c r="K33" s="541">
        <f>IF(I19=1,IF(K26&lt;0,0,IF(K26&gt;0,3,1)),0)</f>
        <v>0</v>
      </c>
      <c r="L33">
        <f>IF(I21=1,IF(L26&lt;0,0,IF(L26&gt;0,3,1)),0)</f>
        <v>0</v>
      </c>
      <c r="M33">
        <v>0</v>
      </c>
      <c r="N33">
        <f>IF(I17=1,IF(N26&lt;0,0,IF(N26&gt;0,3,1)),0)</f>
        <v>0</v>
      </c>
      <c r="P33">
        <f>IF(SUM($K33:$N33)=SUM($K31:$N31),K33,0)</f>
        <v>0</v>
      </c>
      <c r="Q33">
        <f>IF(SUM($K33:$N33)=SUM($K32:$N32),L33,0)</f>
        <v>0</v>
      </c>
      <c r="R33">
        <v>0</v>
      </c>
      <c r="S33">
        <f>IF(SUM($K33:$N33)=SUM($K34:$N34),N33,0)</f>
        <v>0</v>
      </c>
      <c r="T33">
        <f>SUM(P33:S33)</f>
        <v>0</v>
      </c>
      <c r="V33" s="12"/>
    </row>
    <row r="34" spans="1:24" x14ac:dyDescent="0.2">
      <c r="J34" t="str">
        <f ca="1">J20</f>
        <v>Norwegen</v>
      </c>
      <c r="K34">
        <f>IF(I20=1,IF(K27&lt;0,0,IF(K27&gt;0,3,1)),0)</f>
        <v>0</v>
      </c>
      <c r="L34" s="541">
        <f>IF(I18=1,IF(L27&lt;0,0,IF(L27&gt;0,3,1)),0)</f>
        <v>0</v>
      </c>
      <c r="M34">
        <f>IF(I17=1,IF(M27&lt;0,0,IF(M27&gt;0,3,1)),0)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Frankreich</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Senegal</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IRQ/BOL/SUR</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Norwegen</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Frankreich</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Senegal</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IRQ/BOL/SUR</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Norwegen</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4">
    <mergeCell ref="A48:X48"/>
    <mergeCell ref="A49:X49"/>
    <mergeCell ref="A47:F47"/>
    <mergeCell ref="F53:H53"/>
  </mergeCells>
  <dataValidations disablePrompts="1" count="1">
    <dataValidation allowBlank="1" showErrorMessage="1" prompt="Used for Fifa lots if requried" sqref="I25:I28" xr:uid="{00000000-0002-0000-0300-000000000000}"/>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X58"/>
  <sheetViews>
    <sheetView topLeftCell="A37" workbookViewId="0">
      <selection activeCell="G58" sqref="G58"/>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H</v>
      </c>
      <c r="C1" t="str">
        <f ca="1">MID(CELL("FILENAME",A3), FIND("]",CELL("FILENAME",A1))+1,255)</f>
        <v>GrpH</v>
      </c>
    </row>
    <row r="2" spans="1:20" x14ac:dyDescent="0.2">
      <c r="A2" s="12" t="s">
        <v>192</v>
      </c>
    </row>
    <row r="3" spans="1:20" x14ac:dyDescent="0.2">
      <c r="A3" t="str">
        <f ca="1">CONCATENATE(B$1,"1")</f>
        <v>H1</v>
      </c>
      <c r="B3" t="str">
        <f ca="1">VLOOKUP(A3,'2. Teilnehmer'!D$2:E$49,2)</f>
        <v>Spanien</v>
      </c>
    </row>
    <row r="4" spans="1:20" x14ac:dyDescent="0.2">
      <c r="A4" t="str">
        <f ca="1">CONCATENATE(B$1,"2")</f>
        <v>H2</v>
      </c>
      <c r="B4" t="str">
        <f ca="1">VLOOKUP(A4,'2. Teilnehmer'!D$2:E$49,2)</f>
        <v>Kap Verde</v>
      </c>
    </row>
    <row r="5" spans="1:20" x14ac:dyDescent="0.2">
      <c r="A5" t="str">
        <f ca="1">CONCATENATE(B$1,"3")</f>
        <v>H3</v>
      </c>
      <c r="B5" t="str">
        <f ca="1">VLOOKUP(A5,'2. Teilnehmer'!D$2:E$49,2)</f>
        <v>Saudi-Arabien</v>
      </c>
    </row>
    <row r="6" spans="1:20" x14ac:dyDescent="0.2">
      <c r="A6" t="str">
        <f ca="1">CONCATENATE(B$1,"4")</f>
        <v>H4</v>
      </c>
      <c r="B6" t="str">
        <f ca="1">VLOOKUP(A6,'2. Teilnehmer'!D$2:E$49,2)</f>
        <v>Uruguay</v>
      </c>
      <c r="E6" t="s">
        <v>193</v>
      </c>
    </row>
    <row r="7" spans="1:20" x14ac:dyDescent="0.2">
      <c r="A7" s="12" t="s">
        <v>194</v>
      </c>
      <c r="E7" t="s">
        <v>195</v>
      </c>
      <c r="F7" t="s">
        <v>196</v>
      </c>
    </row>
    <row r="8" spans="1:20" x14ac:dyDescent="0.2">
      <c r="A8" t="str">
        <f ca="1">CONCATENATE(B$1,"1")</f>
        <v>H1</v>
      </c>
      <c r="B8" t="str">
        <f ca="1">VLOOKUP($A8,'Group Schedule'!$C$2:$I$73,5)</f>
        <v>Saudi-Arabien</v>
      </c>
      <c r="C8" t="s">
        <v>197</v>
      </c>
      <c r="D8" t="str">
        <f ca="1">VLOOKUP($A8,'Group Schedule'!$C$2:$I$73,7)</f>
        <v>Uruguay</v>
      </c>
      <c r="E8" s="9">
        <f>'3. Vorrunde'!AO36</f>
        <v>0</v>
      </c>
      <c r="F8" s="9">
        <f>'3. Vorrunde'!AP36</f>
        <v>0</v>
      </c>
      <c r="H8" t="s">
        <v>198</v>
      </c>
      <c r="L8" t="s">
        <v>199</v>
      </c>
      <c r="M8" t="s">
        <v>13</v>
      </c>
    </row>
    <row r="9" spans="1:20" x14ac:dyDescent="0.2">
      <c r="A9" t="str">
        <f ca="1">CONCATENATE(B$1,"2")</f>
        <v>H2</v>
      </c>
      <c r="B9" t="str">
        <f ca="1">VLOOKUP($A9,'Group Schedule'!$C$2:$I$73,5)</f>
        <v>Spanien</v>
      </c>
      <c r="C9" t="s">
        <v>197</v>
      </c>
      <c r="D9" t="str">
        <f ca="1">VLOOKUP($A9,'Group Schedule'!$C$2:$I$73,7)</f>
        <v>Kap Verde</v>
      </c>
      <c r="E9" s="9">
        <f>'3. Vorrunde'!AO37</f>
        <v>0</v>
      </c>
      <c r="F9" s="9">
        <f>'3. Vorrunde'!AP37</f>
        <v>0</v>
      </c>
      <c r="H9" t="s">
        <v>16</v>
      </c>
      <c r="L9" t="s">
        <v>199</v>
      </c>
      <c r="M9" t="s">
        <v>21</v>
      </c>
    </row>
    <row r="10" spans="1:20" x14ac:dyDescent="0.2">
      <c r="A10" t="str">
        <f ca="1">CONCATENATE(B$1,"3")</f>
        <v>H3</v>
      </c>
      <c r="B10" t="str">
        <f ca="1">VLOOKUP($A10,'Group Schedule'!$C$2:$I$73,5)</f>
        <v>Uruguay</v>
      </c>
      <c r="C10" t="s">
        <v>197</v>
      </c>
      <c r="D10" t="str">
        <f ca="1">VLOOKUP($A10,'Group Schedule'!$C$2:$I$73,7)</f>
        <v>Kap Verde</v>
      </c>
      <c r="E10" s="9">
        <f>'3. Vorrunde'!AO38</f>
        <v>0</v>
      </c>
      <c r="F10" s="9">
        <f>'3. Vorrunde'!AP38</f>
        <v>0</v>
      </c>
      <c r="H10" t="s">
        <v>198</v>
      </c>
      <c r="L10" t="s">
        <v>199</v>
      </c>
      <c r="M10" t="s">
        <v>16</v>
      </c>
    </row>
    <row r="11" spans="1:20" x14ac:dyDescent="0.2">
      <c r="A11" t="str">
        <f ca="1">CONCATENATE(B$1,"4")</f>
        <v>H4</v>
      </c>
      <c r="B11" t="str">
        <f ca="1">VLOOKUP($A11,'Group Schedule'!$C$2:$I$73,5)</f>
        <v>Spanien</v>
      </c>
      <c r="C11" t="s">
        <v>197</v>
      </c>
      <c r="D11" t="str">
        <f ca="1">VLOOKUP($A11,'Group Schedule'!$C$2:$I$73,7)</f>
        <v>Saudi-Arabien</v>
      </c>
      <c r="E11" s="9">
        <f>'3. Vorrunde'!AO39</f>
        <v>0</v>
      </c>
      <c r="F11" s="9">
        <f>'3. Vorrunde'!AP39</f>
        <v>0</v>
      </c>
      <c r="H11" t="s">
        <v>21</v>
      </c>
      <c r="L11" t="s">
        <v>199</v>
      </c>
      <c r="M11" t="s">
        <v>13</v>
      </c>
    </row>
    <row r="12" spans="1:20" x14ac:dyDescent="0.2">
      <c r="A12" t="str">
        <f ca="1">CONCATENATE(B$1,"5")</f>
        <v>H5</v>
      </c>
      <c r="B12" t="str">
        <f ca="1">VLOOKUP($A12,'Group Schedule'!$C$2:$I$73,5)</f>
        <v>Kap Verde</v>
      </c>
      <c r="C12" t="s">
        <v>197</v>
      </c>
      <c r="D12" t="str">
        <f ca="1">VLOOKUP($A12,'Group Schedule'!$C$2:$I$73,7)</f>
        <v>Saudi-Arabien</v>
      </c>
      <c r="E12" s="9">
        <f>'3. Vorrunde'!AO40</f>
        <v>0</v>
      </c>
      <c r="F12" s="9">
        <f>'3. Vorrunde'!AP40</f>
        <v>0</v>
      </c>
      <c r="H12" t="s">
        <v>21</v>
      </c>
      <c r="I12" t="s">
        <v>200</v>
      </c>
      <c r="L12" t="s">
        <v>199</v>
      </c>
      <c r="M12" t="s">
        <v>198</v>
      </c>
    </row>
    <row r="13" spans="1:20" x14ac:dyDescent="0.2">
      <c r="A13" t="str">
        <f ca="1">CONCATENATE(B$1,"6")</f>
        <v>H6</v>
      </c>
      <c r="B13" t="str">
        <f ca="1">VLOOKUP($A13,'Group Schedule'!$C$2:$I$73,5)</f>
        <v>Uruguay</v>
      </c>
      <c r="C13" t="s">
        <v>197</v>
      </c>
      <c r="D13" t="str">
        <f ca="1">VLOOKUP($A13,'Group Schedule'!$C$2:$I$73,7)</f>
        <v>Spanien</v>
      </c>
      <c r="E13" s="9">
        <f>'3. Vorrunde'!AO41</f>
        <v>0</v>
      </c>
      <c r="F13" s="9">
        <f>'3. Vorrunde'!AP41</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Saudi-Arabien</v>
      </c>
      <c r="C16" t="s">
        <v>212</v>
      </c>
      <c r="D16" t="str">
        <f t="shared" ref="D16:F21" ca="1" si="1">D8</f>
        <v>Uruguay</v>
      </c>
      <c r="E16">
        <f t="shared" si="1"/>
        <v>0</v>
      </c>
      <c r="F16">
        <f t="shared" si="1"/>
        <v>0</v>
      </c>
      <c r="G16">
        <f t="shared" ref="G16:G21" si="2">IF(I16=0,0,IF(E16&lt;F16,0,IF(E16&gt;F16,3,1)))</f>
        <v>0</v>
      </c>
      <c r="H16">
        <f t="shared" ref="H16:H21" si="3">IF(I16=0,0,IF(F16&lt;E16,0,IF(F16&gt;E16,3,1)))</f>
        <v>0</v>
      </c>
      <c r="I16" s="9">
        <f>IF(ISBLANK('3. Vorrunde'!AO36)=TRUE,0,IF(ISBLANK('3. Vorrunde'!AP36)=TRUE,0,1))</f>
        <v>0</v>
      </c>
      <c r="K16" t="str">
        <f ca="1">B3</f>
        <v>Spanien</v>
      </c>
      <c r="L16" t="str">
        <f ca="1">B4</f>
        <v>Kap Verde</v>
      </c>
      <c r="M16" t="str">
        <f ca="1">B5</f>
        <v>Saudi-Arabien</v>
      </c>
      <c r="N16" t="str">
        <f ca="1">B6</f>
        <v>Uruguay</v>
      </c>
      <c r="P16" s="1" t="str">
        <f ca="1">K16</f>
        <v>Spanien</v>
      </c>
      <c r="Q16" s="1" t="str">
        <f ca="1">L16</f>
        <v>Kap Verde</v>
      </c>
      <c r="R16" s="1" t="str">
        <f ca="1">M16</f>
        <v>Saudi-Arabien</v>
      </c>
      <c r="S16" s="1" t="str">
        <f ca="1">N16</f>
        <v>Uruguay</v>
      </c>
      <c r="T16" s="1" t="s">
        <v>213</v>
      </c>
    </row>
    <row r="17" spans="2:22" x14ac:dyDescent="0.2">
      <c r="B17" t="str">
        <f t="shared" ca="1" si="0"/>
        <v>Spanien</v>
      </c>
      <c r="C17" t="s">
        <v>212</v>
      </c>
      <c r="D17" t="str">
        <f t="shared" ca="1" si="1"/>
        <v>Kap Verde</v>
      </c>
      <c r="E17">
        <f t="shared" si="1"/>
        <v>0</v>
      </c>
      <c r="F17">
        <f t="shared" si="1"/>
        <v>0</v>
      </c>
      <c r="G17">
        <f t="shared" si="2"/>
        <v>0</v>
      </c>
      <c r="H17">
        <f t="shared" si="3"/>
        <v>0</v>
      </c>
      <c r="I17" s="9">
        <f>IF(ISBLANK('3. Vorrunde'!AO37)=TRUE,0,IF(ISBLANK('3. Vorrunde'!AP37)=TRUE,0,1))</f>
        <v>0</v>
      </c>
      <c r="J17" t="str">
        <f ca="1">B3</f>
        <v>Spanien</v>
      </c>
      <c r="K17">
        <v>0</v>
      </c>
      <c r="L17" s="541">
        <f>E17</f>
        <v>0</v>
      </c>
      <c r="M17" s="541">
        <f>E19</f>
        <v>0</v>
      </c>
      <c r="N17" s="541">
        <f>F21</f>
        <v>0</v>
      </c>
      <c r="P17">
        <v>0</v>
      </c>
      <c r="Q17">
        <f>IF($K39=$K40,L17,0)</f>
        <v>0</v>
      </c>
      <c r="R17">
        <f>IF($K39=$K41,M17,0)</f>
        <v>0</v>
      </c>
      <c r="S17">
        <f>IF($K39=$K42,N17,0)</f>
        <v>0</v>
      </c>
      <c r="T17">
        <f>SUM(P17:S17)</f>
        <v>0</v>
      </c>
    </row>
    <row r="18" spans="2:22" x14ac:dyDescent="0.2">
      <c r="B18" t="str">
        <f t="shared" ca="1" si="0"/>
        <v>Uruguay</v>
      </c>
      <c r="C18" t="s">
        <v>212</v>
      </c>
      <c r="D18" t="str">
        <f t="shared" ca="1" si="1"/>
        <v>Kap Verde</v>
      </c>
      <c r="E18">
        <f t="shared" si="1"/>
        <v>0</v>
      </c>
      <c r="F18">
        <f t="shared" si="1"/>
        <v>0</v>
      </c>
      <c r="G18">
        <f t="shared" si="2"/>
        <v>0</v>
      </c>
      <c r="H18">
        <f t="shared" si="3"/>
        <v>0</v>
      </c>
      <c r="I18" s="9">
        <f>IF(ISBLANK('3. Vorrunde'!AO38)=TRUE,0,IF(ISBLANK('3. Vorrunde'!AP38)=TRUE,0,1))</f>
        <v>0</v>
      </c>
      <c r="J18" t="str">
        <f ca="1">B4</f>
        <v>Kap Verde</v>
      </c>
      <c r="K18" s="541">
        <f>F17</f>
        <v>0</v>
      </c>
      <c r="L18">
        <v>0</v>
      </c>
      <c r="M18" s="541">
        <f>E20</f>
        <v>0</v>
      </c>
      <c r="N18" s="541">
        <f>F18</f>
        <v>0</v>
      </c>
      <c r="P18">
        <f>IF($K40=$K39,K18,0)</f>
        <v>0</v>
      </c>
      <c r="Q18">
        <v>0</v>
      </c>
      <c r="R18">
        <f>IF($K40=$K41,M18,0)</f>
        <v>0</v>
      </c>
      <c r="S18">
        <f>IF($K40=$K42,N18,0)</f>
        <v>0</v>
      </c>
      <c r="T18">
        <f>SUM(P18:S18)</f>
        <v>0</v>
      </c>
    </row>
    <row r="19" spans="2:22" x14ac:dyDescent="0.2">
      <c r="B19" t="str">
        <f t="shared" ca="1" si="0"/>
        <v>Spanien</v>
      </c>
      <c r="C19" t="s">
        <v>212</v>
      </c>
      <c r="D19" t="str">
        <f t="shared" ca="1" si="1"/>
        <v>Saudi-Arabien</v>
      </c>
      <c r="E19">
        <f t="shared" si="1"/>
        <v>0</v>
      </c>
      <c r="F19">
        <f t="shared" si="1"/>
        <v>0</v>
      </c>
      <c r="G19">
        <f t="shared" si="2"/>
        <v>0</v>
      </c>
      <c r="H19">
        <f t="shared" si="3"/>
        <v>0</v>
      </c>
      <c r="I19" s="9">
        <f>IF(ISBLANK('3. Vorrunde'!AO39)=TRUE,0,IF(ISBLANK('3. Vorrunde'!AP39)=TRUE,0,1))</f>
        <v>0</v>
      </c>
      <c r="J19" t="str">
        <f ca="1">B5</f>
        <v>Saudi-Arabien</v>
      </c>
      <c r="K19" s="541">
        <f>F19</f>
        <v>0</v>
      </c>
      <c r="L19" s="541">
        <f>F20</f>
        <v>0</v>
      </c>
      <c r="M19">
        <v>0</v>
      </c>
      <c r="N19" s="541">
        <f>E16</f>
        <v>0</v>
      </c>
      <c r="P19">
        <f>IF($K41=$K39,K19,0)</f>
        <v>0</v>
      </c>
      <c r="Q19">
        <f>IF($K41=$K40,L19,0)</f>
        <v>0</v>
      </c>
      <c r="R19">
        <v>0</v>
      </c>
      <c r="S19">
        <f>IF($K41=$K42,N19,0)</f>
        <v>0</v>
      </c>
      <c r="T19">
        <f>SUM(P19:S19)</f>
        <v>0</v>
      </c>
    </row>
    <row r="20" spans="2:22" x14ac:dyDescent="0.2">
      <c r="B20" t="str">
        <f t="shared" ca="1" si="0"/>
        <v>Kap Verde</v>
      </c>
      <c r="C20" t="s">
        <v>212</v>
      </c>
      <c r="D20" t="str">
        <f t="shared" ca="1" si="1"/>
        <v>Saudi-Arabien</v>
      </c>
      <c r="E20">
        <f t="shared" si="1"/>
        <v>0</v>
      </c>
      <c r="F20">
        <f t="shared" si="1"/>
        <v>0</v>
      </c>
      <c r="G20">
        <f t="shared" si="2"/>
        <v>0</v>
      </c>
      <c r="H20">
        <f t="shared" si="3"/>
        <v>0</v>
      </c>
      <c r="I20" s="9">
        <f>IF(ISBLANK('3. Vorrunde'!AO40)=TRUE,0,IF(ISBLANK('3. Vorrunde'!AP40)=TRUE,0,1))</f>
        <v>0</v>
      </c>
      <c r="J20" t="str">
        <f ca="1">B6</f>
        <v>Uruguay</v>
      </c>
      <c r="K20" s="541">
        <f>E21</f>
        <v>0</v>
      </c>
      <c r="L20" s="541">
        <f>E18</f>
        <v>0</v>
      </c>
      <c r="M20" s="541">
        <f>F16</f>
        <v>0</v>
      </c>
      <c r="N20">
        <v>0</v>
      </c>
      <c r="P20">
        <f>IF($K42=$K39,K20,0)</f>
        <v>0</v>
      </c>
      <c r="Q20">
        <f>IF($K42=$K40,L20,0)</f>
        <v>0</v>
      </c>
      <c r="R20">
        <f>IF($K42=$K41,M20,0)</f>
        <v>0</v>
      </c>
      <c r="S20">
        <v>0</v>
      </c>
      <c r="T20">
        <f>SUM(P20:S20)</f>
        <v>0</v>
      </c>
    </row>
    <row r="21" spans="2:22" x14ac:dyDescent="0.2">
      <c r="B21" t="str">
        <f t="shared" ca="1" si="0"/>
        <v>Uruguay</v>
      </c>
      <c r="C21" t="s">
        <v>212</v>
      </c>
      <c r="D21" t="str">
        <f t="shared" ca="1" si="1"/>
        <v>Spanien</v>
      </c>
      <c r="E21">
        <f t="shared" si="1"/>
        <v>0</v>
      </c>
      <c r="F21">
        <f t="shared" si="1"/>
        <v>0</v>
      </c>
      <c r="G21">
        <f t="shared" si="2"/>
        <v>0</v>
      </c>
      <c r="H21">
        <f t="shared" si="3"/>
        <v>0</v>
      </c>
      <c r="I21" s="9">
        <f>IF(ISBLANK('3. Vorrunde'!AO41)=TRUE,0,IF(ISBLANK('3. Vorrunde'!AP41)=TRUE,0,1))</f>
        <v>0</v>
      </c>
    </row>
    <row r="22" spans="2:22" x14ac:dyDescent="0.2">
      <c r="I22">
        <f>SUM(I16:I21)</f>
        <v>0</v>
      </c>
      <c r="K22" t="s">
        <v>214</v>
      </c>
      <c r="P22" t="s">
        <v>215</v>
      </c>
      <c r="V22" s="12"/>
    </row>
    <row r="23" spans="2:22" ht="16" customHeight="1" thickBot="1" x14ac:dyDescent="0.25">
      <c r="K23" t="str">
        <f ca="1">K16</f>
        <v>Spanien</v>
      </c>
      <c r="L23" t="str">
        <f ca="1">L16</f>
        <v>Kap Verde</v>
      </c>
      <c r="M23" t="str">
        <f ca="1">M16</f>
        <v>Saudi-Arabien</v>
      </c>
      <c r="N23" t="str">
        <f ca="1">N16</f>
        <v>Uruguay</v>
      </c>
      <c r="P23" s="1" t="str">
        <f ca="1">P16</f>
        <v>Spanien</v>
      </c>
      <c r="Q23" s="1" t="str">
        <f ca="1">Q16</f>
        <v>Kap Verde</v>
      </c>
      <c r="R23" s="1" t="str">
        <f ca="1">R16</f>
        <v>Saudi-Arabien</v>
      </c>
      <c r="S23" s="1" t="str">
        <f ca="1">S16</f>
        <v>Uruguay</v>
      </c>
      <c r="T23" s="1" t="s">
        <v>213</v>
      </c>
      <c r="V23" s="12"/>
    </row>
    <row r="24" spans="2:22" x14ac:dyDescent="0.2">
      <c r="B24" s="40" t="s">
        <v>216</v>
      </c>
      <c r="C24" s="18" t="s">
        <v>217</v>
      </c>
      <c r="D24" s="41" t="s">
        <v>218</v>
      </c>
      <c r="E24" s="41" t="s">
        <v>219</v>
      </c>
      <c r="F24" s="41" t="s">
        <v>220</v>
      </c>
      <c r="G24" s="41" t="s">
        <v>221</v>
      </c>
      <c r="H24" s="43" t="s">
        <v>222</v>
      </c>
      <c r="I24" s="13"/>
      <c r="J24" t="str">
        <f ca="1">J17</f>
        <v>Spanien</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Spanien</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Kap Verde</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Kap Verde</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Saudi-Arabien</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Saudi-Arabien</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Uruguay</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Uruguay</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Spanien</v>
      </c>
      <c r="L30" t="str">
        <f ca="1">L16</f>
        <v>Kap Verde</v>
      </c>
      <c r="M30" t="str">
        <f ca="1">M16</f>
        <v>Saudi-Arabien</v>
      </c>
      <c r="N30" t="str">
        <f ca="1">N16</f>
        <v>Uruguay</v>
      </c>
      <c r="P30" t="str">
        <f ca="1">P16</f>
        <v>Spanien</v>
      </c>
      <c r="Q30" t="str">
        <f ca="1">Q16</f>
        <v>Kap Verde</v>
      </c>
      <c r="R30" t="str">
        <f ca="1">R16</f>
        <v>Saudi-Arabien</v>
      </c>
      <c r="S30" t="str">
        <f ca="1">S16</f>
        <v>Uruguay</v>
      </c>
      <c r="T30" s="1" t="s">
        <v>213</v>
      </c>
      <c r="V30" s="12"/>
    </row>
    <row r="31" spans="2:22" x14ac:dyDescent="0.2">
      <c r="J31" t="str">
        <f ca="1">J17</f>
        <v>Spanien</v>
      </c>
      <c r="K31">
        <v>0</v>
      </c>
      <c r="L31" s="541">
        <f>IF(I17=1,IF(L24&lt;0,0,IF(L24&gt;0,3,1)),0)</f>
        <v>0</v>
      </c>
      <c r="M31" s="541">
        <f>IF(I19=1,IF(M24&lt;0,0,IF(M24&gt;0,3,1)),0)</f>
        <v>0</v>
      </c>
      <c r="N31" s="541">
        <f>IF(I21=1,IF(N24&lt;0,0,IF(N24&gt;0,3,1)),0)</f>
        <v>0</v>
      </c>
      <c r="P31">
        <v>0</v>
      </c>
      <c r="Q31">
        <f>IF(SUM($K31:$N31)=SUM($K32:$N32),L31,0)</f>
        <v>0</v>
      </c>
      <c r="R31">
        <f>IF(SUM($K31:$N31)=SUM($K33:$N33),M31,0)</f>
        <v>0</v>
      </c>
      <c r="S31">
        <f>IF(SUM($K31:$N31)=SUM($K34:$N34),N31,0)</f>
        <v>0</v>
      </c>
      <c r="T31">
        <f>SUM(P31:S31)</f>
        <v>0</v>
      </c>
      <c r="V31" s="12"/>
    </row>
    <row r="32" spans="2:22" x14ac:dyDescent="0.2">
      <c r="J32" t="str">
        <f ca="1">J18</f>
        <v>Kap Verde</v>
      </c>
      <c r="K32" s="541">
        <f>IF(I17=1,IF(K25&lt;0,0,IF(K25&gt;0,3,1)),0)</f>
        <v>0</v>
      </c>
      <c r="L32">
        <v>0</v>
      </c>
      <c r="M32" s="541">
        <f>IF(I20=1,IF(M25&lt;0,0,IF(M25&gt;0,3,1)),0)</f>
        <v>0</v>
      </c>
      <c r="N32" s="541">
        <f>IF(I18=1,IF(N25&lt;0,0,IF(N25&gt;0,3,1)),0)</f>
        <v>0</v>
      </c>
      <c r="P32">
        <f>IF(SUM($K32:$N32)=SUM($K31:$N31),K32,0)</f>
        <v>0</v>
      </c>
      <c r="Q32">
        <v>0</v>
      </c>
      <c r="R32">
        <f>IF(SUM($K32:$N32)=SUM($K33:$N33),M32,0)</f>
        <v>0</v>
      </c>
      <c r="S32">
        <f>IF(SUM($K32:$N32)=SUM($K34:$N34),N32,0)</f>
        <v>0</v>
      </c>
      <c r="T32">
        <f>SUM(P32:S32)</f>
        <v>0</v>
      </c>
      <c r="V32" s="12"/>
    </row>
    <row r="33" spans="1:24" x14ac:dyDescent="0.2">
      <c r="J33" t="str">
        <f ca="1">J19</f>
        <v>Saudi-Arabien</v>
      </c>
      <c r="K33" s="541">
        <f>IF(I19=1,IF(K26&lt;0,0,IF(K26&gt;0,3,1)),0)</f>
        <v>0</v>
      </c>
      <c r="L33" s="541">
        <f>IF(I20=1,IF(L26&lt;0,0,IF(L26&gt;0,3,1)),0)</f>
        <v>0</v>
      </c>
      <c r="M33">
        <v>0</v>
      </c>
      <c r="N33" s="541">
        <f>IF(I16=1,IF(N26&lt;0,0,IF(N26&gt;0,3,1)),0)</f>
        <v>0</v>
      </c>
      <c r="P33">
        <f>IF(SUM($K33:$N33)=SUM($K31:$N31),K33,0)</f>
        <v>0</v>
      </c>
      <c r="Q33">
        <f>IF(SUM($K33:$N33)=SUM($K32:$N32),L33,0)</f>
        <v>0</v>
      </c>
      <c r="R33">
        <v>0</v>
      </c>
      <c r="S33">
        <f>IF(SUM($K33:$N33)=SUM($K34:$N34),N33,0)</f>
        <v>0</v>
      </c>
      <c r="T33">
        <f>SUM(P33:S33)</f>
        <v>0</v>
      </c>
      <c r="V33" s="12"/>
    </row>
    <row r="34" spans="1:24" x14ac:dyDescent="0.2">
      <c r="J34" t="str">
        <f ca="1">J20</f>
        <v>Uruguay</v>
      </c>
      <c r="K34" s="541">
        <f>IF(I21=1,IF(K27&lt;0,0,IF(K27&gt;0,3,1)),0)</f>
        <v>0</v>
      </c>
      <c r="L34" s="541">
        <f>IF(I18=1,IF(L27&lt;0,0,IF(L27&gt;0,3,1)),0)</f>
        <v>0</v>
      </c>
      <c r="M34" s="541">
        <f>IF(I16=1,IF(M27&lt;0,0,IF(M27&gt;0,3,1)),0)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Spanien</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Kap Verde</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Saudi-Arabien</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Uruguay</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Spanien</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Kap Verde</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Saudi-Arabien</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Uruguay</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4">
    <mergeCell ref="A48:X48"/>
    <mergeCell ref="A49:X49"/>
    <mergeCell ref="A47:F47"/>
    <mergeCell ref="F53:H53"/>
  </mergeCells>
  <dataValidations count="1">
    <dataValidation allowBlank="1" showErrorMessage="1" prompt="Used for Fifa lots if requried" sqref="I25:I28" xr:uid="{00000000-0002-0000-0400-000000000000}"/>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dimension ref="A1:X58"/>
  <sheetViews>
    <sheetView topLeftCell="A46" workbookViewId="0">
      <selection activeCell="G58" sqref="G58"/>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G</v>
      </c>
      <c r="C1" t="str">
        <f ca="1">MID(CELL("FILENAME",A3), FIND("]",CELL("FILENAME",A1))+1,255)</f>
        <v>GrpG</v>
      </c>
    </row>
    <row r="2" spans="1:20" x14ac:dyDescent="0.2">
      <c r="A2" s="12" t="s">
        <v>192</v>
      </c>
    </row>
    <row r="3" spans="1:20" x14ac:dyDescent="0.2">
      <c r="A3" t="str">
        <f ca="1">CONCATENATE(B$1,"1")</f>
        <v>G1</v>
      </c>
      <c r="B3" t="str">
        <f ca="1">VLOOKUP(A3,'2. Teilnehmer'!D$2:E$49,2)</f>
        <v>Belgien</v>
      </c>
    </row>
    <row r="4" spans="1:20" x14ac:dyDescent="0.2">
      <c r="A4" t="str">
        <f ca="1">CONCATENATE(B$1,"2")</f>
        <v>G2</v>
      </c>
      <c r="B4" t="str">
        <f ca="1">VLOOKUP(A4,'2. Teilnehmer'!D$2:E$49,2)</f>
        <v>Ägypten</v>
      </c>
    </row>
    <row r="5" spans="1:20" x14ac:dyDescent="0.2">
      <c r="A5" t="str">
        <f ca="1">CONCATENATE(B$1,"3")</f>
        <v>G3</v>
      </c>
      <c r="B5" t="str">
        <f ca="1">VLOOKUP(A5,'2. Teilnehmer'!D$2:E$49,2)</f>
        <v>Iran</v>
      </c>
    </row>
    <row r="6" spans="1:20" x14ac:dyDescent="0.2">
      <c r="A6" t="str">
        <f ca="1">CONCATENATE(B$1,"4")</f>
        <v>G4</v>
      </c>
      <c r="B6" t="str">
        <f ca="1">VLOOKUP(A6,'2. Teilnehmer'!D$2:E$49,2)</f>
        <v>Neuseeland</v>
      </c>
      <c r="E6" t="s">
        <v>193</v>
      </c>
    </row>
    <row r="7" spans="1:20" x14ac:dyDescent="0.2">
      <c r="A7" s="12" t="s">
        <v>194</v>
      </c>
      <c r="E7" t="s">
        <v>195</v>
      </c>
      <c r="F7" t="s">
        <v>196</v>
      </c>
    </row>
    <row r="8" spans="1:20" x14ac:dyDescent="0.2">
      <c r="A8" t="str">
        <f ca="1">CONCATENATE(B$1,"1")</f>
        <v>G1</v>
      </c>
      <c r="B8" t="str">
        <f ca="1">VLOOKUP($A8,'Group Schedule'!$C$2:$I$73,5)</f>
        <v>Iran</v>
      </c>
      <c r="C8" t="s">
        <v>197</v>
      </c>
      <c r="D8" t="str">
        <f ca="1">VLOOKUP($A8,'Group Schedule'!$C$2:$I$73,7)</f>
        <v>Neuseeland</v>
      </c>
      <c r="E8" s="9">
        <f>'3. Vorrunde'!W36</f>
        <v>0</v>
      </c>
      <c r="F8" s="9">
        <f>'3. Vorrunde'!X36</f>
        <v>0</v>
      </c>
      <c r="H8" t="s">
        <v>198</v>
      </c>
      <c r="L8" t="s">
        <v>199</v>
      </c>
      <c r="M8" t="s">
        <v>13</v>
      </c>
    </row>
    <row r="9" spans="1:20" x14ac:dyDescent="0.2">
      <c r="A9" t="str">
        <f ca="1">CONCATENATE(B$1,"2")</f>
        <v>G2</v>
      </c>
      <c r="B9" t="str">
        <f ca="1">VLOOKUP($A9,'Group Schedule'!$C$2:$I$73,5)</f>
        <v>Belgien</v>
      </c>
      <c r="C9" t="s">
        <v>197</v>
      </c>
      <c r="D9" t="str">
        <f ca="1">VLOOKUP($A9,'Group Schedule'!$C$2:$I$73,7)</f>
        <v>Ägypten</v>
      </c>
      <c r="E9" s="9">
        <f>'3. Vorrunde'!W37</f>
        <v>0</v>
      </c>
      <c r="F9" s="9">
        <f>'3. Vorrunde'!X37</f>
        <v>0</v>
      </c>
      <c r="H9" t="s">
        <v>16</v>
      </c>
      <c r="L9" t="s">
        <v>199</v>
      </c>
      <c r="M9" t="s">
        <v>21</v>
      </c>
    </row>
    <row r="10" spans="1:20" x14ac:dyDescent="0.2">
      <c r="A10" t="str">
        <f ca="1">CONCATENATE(B$1,"3")</f>
        <v>G3</v>
      </c>
      <c r="B10" t="str">
        <f ca="1">VLOOKUP($A10,'Group Schedule'!$C$2:$I$73,5)</f>
        <v>Belgien</v>
      </c>
      <c r="C10" t="s">
        <v>197</v>
      </c>
      <c r="D10" t="str">
        <f ca="1">VLOOKUP($A10,'Group Schedule'!$C$2:$I$73,7)</f>
        <v>Iran</v>
      </c>
      <c r="E10" s="9">
        <f>'3. Vorrunde'!W38</f>
        <v>0</v>
      </c>
      <c r="F10" s="9">
        <f>'3. Vorrunde'!X38</f>
        <v>0</v>
      </c>
      <c r="H10" t="s">
        <v>198</v>
      </c>
      <c r="L10" t="s">
        <v>199</v>
      </c>
      <c r="M10" t="s">
        <v>16</v>
      </c>
    </row>
    <row r="11" spans="1:20" x14ac:dyDescent="0.2">
      <c r="A11" t="str">
        <f ca="1">CONCATENATE(B$1,"4")</f>
        <v>G4</v>
      </c>
      <c r="B11" t="str">
        <f ca="1">VLOOKUP($A11,'Group Schedule'!$C$2:$I$73,5)</f>
        <v>Neuseeland</v>
      </c>
      <c r="C11" t="s">
        <v>197</v>
      </c>
      <c r="D11" t="str">
        <f ca="1">VLOOKUP($A11,'Group Schedule'!$C$2:$I$73,7)</f>
        <v>Ägypten</v>
      </c>
      <c r="E11" s="9">
        <f>'3. Vorrunde'!W39</f>
        <v>0</v>
      </c>
      <c r="F11" s="9">
        <f>'3. Vorrunde'!X39</f>
        <v>0</v>
      </c>
      <c r="H11" t="s">
        <v>21</v>
      </c>
      <c r="L11" t="s">
        <v>199</v>
      </c>
      <c r="M11" t="s">
        <v>13</v>
      </c>
    </row>
    <row r="12" spans="1:20" x14ac:dyDescent="0.2">
      <c r="A12" t="str">
        <f ca="1">CONCATENATE(B$1,"5")</f>
        <v>G5</v>
      </c>
      <c r="B12" t="str">
        <f ca="1">VLOOKUP($A12,'Group Schedule'!$C$2:$I$73,5)</f>
        <v>Ägypten</v>
      </c>
      <c r="C12" t="s">
        <v>197</v>
      </c>
      <c r="D12" t="str">
        <f ca="1">VLOOKUP($A12,'Group Schedule'!$C$2:$I$73,7)</f>
        <v>Iran</v>
      </c>
      <c r="E12" s="9">
        <f>'3. Vorrunde'!W40</f>
        <v>0</v>
      </c>
      <c r="F12" s="9">
        <f>'3. Vorrunde'!X40</f>
        <v>0</v>
      </c>
      <c r="H12" t="s">
        <v>21</v>
      </c>
      <c r="I12" t="s">
        <v>200</v>
      </c>
      <c r="L12" t="s">
        <v>199</v>
      </c>
      <c r="M12" t="s">
        <v>198</v>
      </c>
    </row>
    <row r="13" spans="1:20" x14ac:dyDescent="0.2">
      <c r="A13" t="str">
        <f ca="1">CONCATENATE(B$1,"6")</f>
        <v>G6</v>
      </c>
      <c r="B13" t="str">
        <f ca="1">VLOOKUP($A13,'Group Schedule'!$C$2:$I$73,5)</f>
        <v>Neuseeland</v>
      </c>
      <c r="C13" t="s">
        <v>197</v>
      </c>
      <c r="D13" t="str">
        <f ca="1">VLOOKUP($A13,'Group Schedule'!$C$2:$I$73,7)</f>
        <v>Belgien</v>
      </c>
      <c r="E13" s="9">
        <f>'3. Vorrunde'!W41</f>
        <v>0</v>
      </c>
      <c r="F13" s="9">
        <f>'3. Vorrunde'!X41</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Iran</v>
      </c>
      <c r="C16" t="s">
        <v>212</v>
      </c>
      <c r="D16" t="str">
        <f t="shared" ref="D16:F21" ca="1" si="1">D8</f>
        <v>Neuseeland</v>
      </c>
      <c r="E16">
        <f t="shared" si="1"/>
        <v>0</v>
      </c>
      <c r="F16">
        <f t="shared" si="1"/>
        <v>0</v>
      </c>
      <c r="G16">
        <f t="shared" ref="G16:G21" si="2">IF(I16=0,0,IF(E16&lt;F16,0,IF(E16&gt;F16,3,1)))</f>
        <v>0</v>
      </c>
      <c r="H16">
        <f t="shared" ref="H16:H21" si="3">IF(I16=0,0,IF(F16&lt;E16,0,IF(F16&gt;E16,3,1)))</f>
        <v>0</v>
      </c>
      <c r="I16" s="9">
        <f>IF(ISBLANK('3. Vorrunde'!W36)=TRUE,0,IF(ISBLANK('3. Vorrunde'!X36)=TRUE,0,1))</f>
        <v>0</v>
      </c>
      <c r="K16" t="str">
        <f ca="1">B3</f>
        <v>Belgien</v>
      </c>
      <c r="L16" t="str">
        <f ca="1">B4</f>
        <v>Ägypten</v>
      </c>
      <c r="M16" t="str">
        <f ca="1">B5</f>
        <v>Iran</v>
      </c>
      <c r="N16" t="str">
        <f ca="1">B6</f>
        <v>Neuseeland</v>
      </c>
      <c r="P16" s="1" t="str">
        <f ca="1">K16</f>
        <v>Belgien</v>
      </c>
      <c r="Q16" s="1" t="str">
        <f ca="1">L16</f>
        <v>Ägypten</v>
      </c>
      <c r="R16" s="1" t="str">
        <f ca="1">M16</f>
        <v>Iran</v>
      </c>
      <c r="S16" s="1" t="str">
        <f ca="1">N16</f>
        <v>Neuseeland</v>
      </c>
      <c r="T16" s="1" t="s">
        <v>213</v>
      </c>
    </row>
    <row r="17" spans="2:22" x14ac:dyDescent="0.2">
      <c r="B17" t="str">
        <f t="shared" ca="1" si="0"/>
        <v>Belgien</v>
      </c>
      <c r="C17" t="s">
        <v>212</v>
      </c>
      <c r="D17" t="str">
        <f t="shared" ca="1" si="1"/>
        <v>Ägypten</v>
      </c>
      <c r="E17">
        <f t="shared" si="1"/>
        <v>0</v>
      </c>
      <c r="F17">
        <f t="shared" si="1"/>
        <v>0</v>
      </c>
      <c r="G17">
        <f t="shared" si="2"/>
        <v>0</v>
      </c>
      <c r="H17">
        <f t="shared" si="3"/>
        <v>0</v>
      </c>
      <c r="I17" s="9">
        <f>IF(ISBLANK('3. Vorrunde'!W37)=TRUE,0,IF(ISBLANK('3. Vorrunde'!X37)=TRUE,0,1))</f>
        <v>0</v>
      </c>
      <c r="J17" t="str">
        <f ca="1">B3</f>
        <v>Belgien</v>
      </c>
      <c r="K17">
        <v>0</v>
      </c>
      <c r="L17" s="541">
        <f>E17</f>
        <v>0</v>
      </c>
      <c r="M17">
        <f>E18</f>
        <v>0</v>
      </c>
      <c r="N17" s="541">
        <f>F21</f>
        <v>0</v>
      </c>
      <c r="P17">
        <v>0</v>
      </c>
      <c r="Q17">
        <f>IF($K39=$K40,L17,0)</f>
        <v>0</v>
      </c>
      <c r="R17">
        <f>IF($K39=$K41,M17,0)</f>
        <v>0</v>
      </c>
      <c r="S17">
        <f>IF($K39=$K42,N17,0)</f>
        <v>0</v>
      </c>
      <c r="T17">
        <f>SUM(P17:S17)</f>
        <v>0</v>
      </c>
    </row>
    <row r="18" spans="2:22" x14ac:dyDescent="0.2">
      <c r="B18" t="str">
        <f t="shared" ca="1" si="0"/>
        <v>Belgien</v>
      </c>
      <c r="C18" t="s">
        <v>212</v>
      </c>
      <c r="D18" t="str">
        <f t="shared" ca="1" si="1"/>
        <v>Iran</v>
      </c>
      <c r="E18">
        <f t="shared" si="1"/>
        <v>0</v>
      </c>
      <c r="F18">
        <f t="shared" si="1"/>
        <v>0</v>
      </c>
      <c r="G18">
        <f t="shared" si="2"/>
        <v>0</v>
      </c>
      <c r="H18">
        <f t="shared" si="3"/>
        <v>0</v>
      </c>
      <c r="I18" s="9">
        <f>IF(ISBLANK('3. Vorrunde'!W38)=TRUE,0,IF(ISBLANK('3. Vorrunde'!X38)=TRUE,0,1))</f>
        <v>0</v>
      </c>
      <c r="J18" t="str">
        <f ca="1">B4</f>
        <v>Ägypten</v>
      </c>
      <c r="K18" s="541">
        <f>F17</f>
        <v>0</v>
      </c>
      <c r="L18">
        <v>0</v>
      </c>
      <c r="M18" s="541">
        <f>E20</f>
        <v>0</v>
      </c>
      <c r="N18">
        <f>F19</f>
        <v>0</v>
      </c>
      <c r="P18">
        <f>IF($K40=$K39,K18,0)</f>
        <v>0</v>
      </c>
      <c r="Q18">
        <v>0</v>
      </c>
      <c r="R18">
        <f>IF($K40=$K41,M18,0)</f>
        <v>0</v>
      </c>
      <c r="S18">
        <f>IF($K40=$K42,N18,0)</f>
        <v>0</v>
      </c>
      <c r="T18">
        <f>SUM(P18:S18)</f>
        <v>0</v>
      </c>
    </row>
    <row r="19" spans="2:22" x14ac:dyDescent="0.2">
      <c r="B19" t="str">
        <f t="shared" ca="1" si="0"/>
        <v>Neuseeland</v>
      </c>
      <c r="C19" t="s">
        <v>212</v>
      </c>
      <c r="D19" t="str">
        <f t="shared" ca="1" si="1"/>
        <v>Ägypten</v>
      </c>
      <c r="E19">
        <f t="shared" si="1"/>
        <v>0</v>
      </c>
      <c r="F19">
        <f t="shared" si="1"/>
        <v>0</v>
      </c>
      <c r="G19">
        <f t="shared" si="2"/>
        <v>0</v>
      </c>
      <c r="H19">
        <f t="shared" si="3"/>
        <v>0</v>
      </c>
      <c r="I19" s="9">
        <f>IF(ISBLANK('3. Vorrunde'!W39)=TRUE,0,IF(ISBLANK('3. Vorrunde'!X39)=TRUE,0,1))</f>
        <v>0</v>
      </c>
      <c r="J19" t="str">
        <f ca="1">B5</f>
        <v>Iran</v>
      </c>
      <c r="K19">
        <f>F18</f>
        <v>0</v>
      </c>
      <c r="L19" s="541">
        <f>F20</f>
        <v>0</v>
      </c>
      <c r="M19">
        <v>0</v>
      </c>
      <c r="N19" s="541">
        <f>E16</f>
        <v>0</v>
      </c>
      <c r="P19">
        <f>IF($K41=$K39,K19,0)</f>
        <v>0</v>
      </c>
      <c r="Q19">
        <f>IF($K41=$K40,L19,0)</f>
        <v>0</v>
      </c>
      <c r="R19">
        <v>0</v>
      </c>
      <c r="S19">
        <f>IF($K41=$K42,N19,0)</f>
        <v>0</v>
      </c>
      <c r="T19">
        <f>SUM(P19:S19)</f>
        <v>0</v>
      </c>
    </row>
    <row r="20" spans="2:22" x14ac:dyDescent="0.2">
      <c r="B20" t="str">
        <f t="shared" ca="1" si="0"/>
        <v>Ägypten</v>
      </c>
      <c r="C20" t="s">
        <v>212</v>
      </c>
      <c r="D20" t="str">
        <f t="shared" ca="1" si="1"/>
        <v>Iran</v>
      </c>
      <c r="E20">
        <f t="shared" si="1"/>
        <v>0</v>
      </c>
      <c r="F20">
        <f t="shared" si="1"/>
        <v>0</v>
      </c>
      <c r="G20">
        <f t="shared" si="2"/>
        <v>0</v>
      </c>
      <c r="H20">
        <f t="shared" si="3"/>
        <v>0</v>
      </c>
      <c r="I20" s="9">
        <f>IF(ISBLANK('3. Vorrunde'!W40)=TRUE,0,IF(ISBLANK('3. Vorrunde'!X40)=TRUE,0,1))</f>
        <v>0</v>
      </c>
      <c r="J20" t="str">
        <f ca="1">B6</f>
        <v>Neuseeland</v>
      </c>
      <c r="K20" s="541">
        <f>E21</f>
        <v>0</v>
      </c>
      <c r="L20">
        <f>E19</f>
        <v>0</v>
      </c>
      <c r="M20" s="541">
        <f>F16</f>
        <v>0</v>
      </c>
      <c r="N20">
        <v>0</v>
      </c>
      <c r="P20">
        <f>IF($K42=$K39,K20,0)</f>
        <v>0</v>
      </c>
      <c r="Q20">
        <f>IF($K42=$K40,L20,0)</f>
        <v>0</v>
      </c>
      <c r="R20">
        <f>IF($K42=$K41,M20,0)</f>
        <v>0</v>
      </c>
      <c r="S20">
        <v>0</v>
      </c>
      <c r="T20">
        <f>SUM(P20:S20)</f>
        <v>0</v>
      </c>
    </row>
    <row r="21" spans="2:22" x14ac:dyDescent="0.2">
      <c r="B21" t="str">
        <f t="shared" ca="1" si="0"/>
        <v>Neuseeland</v>
      </c>
      <c r="C21" t="s">
        <v>212</v>
      </c>
      <c r="D21" t="str">
        <f t="shared" ca="1" si="1"/>
        <v>Belgien</v>
      </c>
      <c r="E21">
        <f t="shared" si="1"/>
        <v>0</v>
      </c>
      <c r="F21">
        <f t="shared" si="1"/>
        <v>0</v>
      </c>
      <c r="G21">
        <f t="shared" si="2"/>
        <v>0</v>
      </c>
      <c r="H21">
        <f t="shared" si="3"/>
        <v>0</v>
      </c>
      <c r="I21" s="9">
        <f>IF(ISBLANK('3. Vorrunde'!W41)=TRUE,0,IF(ISBLANK('3. Vorrunde'!X41)=TRUE,0,1))</f>
        <v>0</v>
      </c>
    </row>
    <row r="22" spans="2:22" x14ac:dyDescent="0.2">
      <c r="I22">
        <f>SUM(I16:I21)</f>
        <v>0</v>
      </c>
      <c r="K22" t="s">
        <v>214</v>
      </c>
      <c r="P22" t="s">
        <v>215</v>
      </c>
      <c r="V22" s="12"/>
    </row>
    <row r="23" spans="2:22" ht="16" customHeight="1" thickBot="1" x14ac:dyDescent="0.25">
      <c r="K23" t="str">
        <f ca="1">K16</f>
        <v>Belgien</v>
      </c>
      <c r="L23" t="str">
        <f ca="1">L16</f>
        <v>Ägypten</v>
      </c>
      <c r="M23" t="str">
        <f ca="1">M16</f>
        <v>Iran</v>
      </c>
      <c r="N23" t="str">
        <f ca="1">N16</f>
        <v>Neuseeland</v>
      </c>
      <c r="P23" s="1" t="str">
        <f ca="1">P16</f>
        <v>Belgien</v>
      </c>
      <c r="Q23" s="1" t="str">
        <f ca="1">Q16</f>
        <v>Ägypten</v>
      </c>
      <c r="R23" s="1" t="str">
        <f ca="1">R16</f>
        <v>Iran</v>
      </c>
      <c r="S23" s="1" t="str">
        <f ca="1">S16</f>
        <v>Neuseeland</v>
      </c>
      <c r="T23" s="1" t="s">
        <v>213</v>
      </c>
      <c r="V23" s="12"/>
    </row>
    <row r="24" spans="2:22" x14ac:dyDescent="0.2">
      <c r="B24" s="40" t="s">
        <v>216</v>
      </c>
      <c r="C24" s="18" t="s">
        <v>217</v>
      </c>
      <c r="D24" s="41" t="s">
        <v>218</v>
      </c>
      <c r="E24" s="41" t="s">
        <v>219</v>
      </c>
      <c r="F24" s="41" t="s">
        <v>220</v>
      </c>
      <c r="G24" s="41" t="s">
        <v>221</v>
      </c>
      <c r="H24" s="43" t="s">
        <v>222</v>
      </c>
      <c r="I24" s="13"/>
      <c r="J24" t="str">
        <f ca="1">J17</f>
        <v>Belgien</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Belgien</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Ägypten</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Ägypten</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Iran</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Iran</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Neuseeland</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Neuseeland</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Belgien</v>
      </c>
      <c r="L30" t="str">
        <f ca="1">L16</f>
        <v>Ägypten</v>
      </c>
      <c r="M30" t="str">
        <f ca="1">M16</f>
        <v>Iran</v>
      </c>
      <c r="N30" t="str">
        <f ca="1">N16</f>
        <v>Neuseeland</v>
      </c>
      <c r="P30" t="str">
        <f ca="1">P16</f>
        <v>Belgien</v>
      </c>
      <c r="Q30" t="str">
        <f ca="1">Q16</f>
        <v>Ägypten</v>
      </c>
      <c r="R30" t="str">
        <f ca="1">R16</f>
        <v>Iran</v>
      </c>
      <c r="S30" t="str">
        <f ca="1">S16</f>
        <v>Neuseeland</v>
      </c>
      <c r="T30" s="1" t="s">
        <v>213</v>
      </c>
      <c r="V30" s="12"/>
    </row>
    <row r="31" spans="2:22" x14ac:dyDescent="0.2">
      <c r="J31" t="str">
        <f ca="1">J17</f>
        <v>Belgien</v>
      </c>
      <c r="K31">
        <v>0</v>
      </c>
      <c r="L31" s="541">
        <f>IF(I17=1,IF(L24&lt;0,0,IF(L24&gt;0,3,1)),0)</f>
        <v>0</v>
      </c>
      <c r="M31">
        <f>IF(I18=1,IF(M24&lt;0,0,IF(M24&gt;0,3,1)),0)</f>
        <v>0</v>
      </c>
      <c r="N31" s="541">
        <f>IF(I21=1,IF(N24&lt;0,0,IF(N24&gt;0,3,1)),0)</f>
        <v>0</v>
      </c>
      <c r="P31">
        <v>0</v>
      </c>
      <c r="Q31">
        <f>IF(SUM($K31:$N31)=SUM($K32:$N32),L31,0)</f>
        <v>0</v>
      </c>
      <c r="R31">
        <f>IF(SUM($K31:$N31)=SUM($K33:$N33),M31,0)</f>
        <v>0</v>
      </c>
      <c r="S31">
        <f>IF(SUM($K31:$N31)=SUM($K34:$N34),N31,0)</f>
        <v>0</v>
      </c>
      <c r="T31">
        <f>SUM(P31:S31)</f>
        <v>0</v>
      </c>
      <c r="V31" s="12"/>
    </row>
    <row r="32" spans="2:22" x14ac:dyDescent="0.2">
      <c r="J32" t="str">
        <f ca="1">J18</f>
        <v>Ägypten</v>
      </c>
      <c r="K32" s="541">
        <f>IF(I17=1,IF(K25&lt;0,0,IF(K25&gt;0,3,1)),0)</f>
        <v>0</v>
      </c>
      <c r="L32">
        <v>0</v>
      </c>
      <c r="M32" s="541">
        <f>IF(I20=1,IF(M25&lt;0,0,IF(M25&gt;0,3,1)),0)</f>
        <v>0</v>
      </c>
      <c r="N32">
        <f>IF(I19=1,IF(N25&lt;0,0,IF(N25&gt;0,3,1)),0)</f>
        <v>0</v>
      </c>
      <c r="P32">
        <f>IF(SUM($K32:$N32)=SUM($K31:$N31),K32,0)</f>
        <v>0</v>
      </c>
      <c r="Q32">
        <v>0</v>
      </c>
      <c r="R32">
        <f>IF(SUM($K32:$N32)=SUM($K33:$N33),M32,0)</f>
        <v>0</v>
      </c>
      <c r="S32">
        <f>IF(SUM($K32:$N32)=SUM($K34:$N34),N32,0)</f>
        <v>0</v>
      </c>
      <c r="T32">
        <f>SUM(P32:S32)</f>
        <v>0</v>
      </c>
      <c r="V32" s="12"/>
    </row>
    <row r="33" spans="1:24" x14ac:dyDescent="0.2">
      <c r="J33" t="str">
        <f ca="1">J19</f>
        <v>Iran</v>
      </c>
      <c r="K33">
        <f>IF(I18=1,IF(K26&lt;0,0,IF(K26&gt;0,3,1)),0)</f>
        <v>0</v>
      </c>
      <c r="L33" s="541">
        <f>IF(I20=1,IF(L26&lt;0,0,IF(L26&gt;0,3,1)),0)</f>
        <v>0</v>
      </c>
      <c r="M33">
        <v>0</v>
      </c>
      <c r="N33" s="541">
        <f>IF(I16=1,IF(N26&lt;0,0,IF(N26&gt;0,3,1)),0)</f>
        <v>0</v>
      </c>
      <c r="P33">
        <f>IF(SUM($K33:$N33)=SUM($K31:$N31),K33,0)</f>
        <v>0</v>
      </c>
      <c r="Q33">
        <f>IF(SUM($K33:$N33)=SUM($K32:$N32),L33,0)</f>
        <v>0</v>
      </c>
      <c r="R33">
        <v>0</v>
      </c>
      <c r="S33">
        <f>IF(SUM($K33:$N33)=SUM($K34:$N34),N33,0)</f>
        <v>0</v>
      </c>
      <c r="T33">
        <f>SUM(P33:S33)</f>
        <v>0</v>
      </c>
      <c r="V33" s="12"/>
    </row>
    <row r="34" spans="1:24" x14ac:dyDescent="0.2">
      <c r="J34" t="str">
        <f ca="1">J20</f>
        <v>Neuseeland</v>
      </c>
      <c r="K34" s="541">
        <f>IF(I21=1,IF(K27&lt;0,0,IF(K27&gt;0,3,1)),0)</f>
        <v>0</v>
      </c>
      <c r="L34">
        <f>IF(I19=1,IF(L27&lt;0,0,IF(L27&gt;0,3,1)),0)</f>
        <v>0</v>
      </c>
      <c r="M34" s="541">
        <f>IF(I16=1,IF(M27&lt;0,0,IF(M27&gt;0,3,1)),0)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Belgien</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Ägypten</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Iran</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Neuseeland</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Belgien</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Ägypten</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Iran</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Neuseeland</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4">
    <mergeCell ref="A48:X48"/>
    <mergeCell ref="A49:X49"/>
    <mergeCell ref="A47:F47"/>
    <mergeCell ref="F53:H53"/>
  </mergeCells>
  <dataValidations disablePrompts="1" count="1">
    <dataValidation allowBlank="1" showErrorMessage="1" prompt="Used for Fifa lots if requried" sqref="I25:I28" xr:uid="{00000000-0002-0000-0500-000000000000}"/>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dimension ref="A1:X58"/>
  <sheetViews>
    <sheetView topLeftCell="A40" workbookViewId="0">
      <selection activeCell="G59" sqref="G59"/>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F</v>
      </c>
      <c r="C1" t="str">
        <f ca="1">MID(CELL("FILENAME",A3), FIND("]",CELL("FILENAME",A1))+1,255)</f>
        <v>GrpF</v>
      </c>
    </row>
    <row r="2" spans="1:20" x14ac:dyDescent="0.2">
      <c r="A2" s="12" t="s">
        <v>192</v>
      </c>
    </row>
    <row r="3" spans="1:20" x14ac:dyDescent="0.2">
      <c r="A3" t="str">
        <f ca="1">CONCATENATE(B$1,"1")</f>
        <v>F1</v>
      </c>
      <c r="B3" t="str">
        <f ca="1">VLOOKUP(A3,'2. Teilnehmer'!D$2:E$49,2)</f>
        <v>Niederlande</v>
      </c>
    </row>
    <row r="4" spans="1:20" x14ac:dyDescent="0.2">
      <c r="A4" t="str">
        <f ca="1">CONCATENATE(B$1,"2")</f>
        <v>F2</v>
      </c>
      <c r="B4" t="str">
        <f ca="1">VLOOKUP(A4,'2. Teilnehmer'!D$2:E$49,2)</f>
        <v>Japan</v>
      </c>
    </row>
    <row r="5" spans="1:20" x14ac:dyDescent="0.2">
      <c r="A5" t="str">
        <f ca="1">CONCATENATE(B$1,"3")</f>
        <v>F3</v>
      </c>
      <c r="B5" t="str">
        <f ca="1">VLOOKUP(A5,'2. Teilnehmer'!D$2:E$49,2)</f>
        <v>UKR/SWE/POL/ALB</v>
      </c>
    </row>
    <row r="6" spans="1:20" x14ac:dyDescent="0.2">
      <c r="A6" t="str">
        <f ca="1">CONCATENATE(B$1,"4")</f>
        <v>F4</v>
      </c>
      <c r="B6" t="str">
        <f ca="1">VLOOKUP(A6,'2. Teilnehmer'!D$2:E$49,2)</f>
        <v>Tunesien</v>
      </c>
      <c r="E6" t="s">
        <v>193</v>
      </c>
    </row>
    <row r="7" spans="1:20" x14ac:dyDescent="0.2">
      <c r="A7" s="12" t="s">
        <v>194</v>
      </c>
      <c r="E7" t="s">
        <v>195</v>
      </c>
      <c r="F7" t="s">
        <v>196</v>
      </c>
    </row>
    <row r="8" spans="1:20" x14ac:dyDescent="0.2">
      <c r="A8" t="str">
        <f ca="1">CONCATENATE(B$1,"1")</f>
        <v>F1</v>
      </c>
      <c r="B8" t="str">
        <f ca="1">VLOOKUP($A8,'Group Schedule'!$C$2:$I$73,5)</f>
        <v>Niederlande</v>
      </c>
      <c r="C8" t="s">
        <v>197</v>
      </c>
      <c r="D8" t="str">
        <f ca="1">VLOOKUP($A8,'Group Schedule'!$C$2:$I$73,7)</f>
        <v>Japan</v>
      </c>
      <c r="E8" s="9">
        <f>'3. Vorrunde'!BG20</f>
        <v>0</v>
      </c>
      <c r="F8" s="9">
        <f>'3. Vorrunde'!BH20</f>
        <v>0</v>
      </c>
      <c r="H8" t="s">
        <v>198</v>
      </c>
      <c r="L8" t="s">
        <v>199</v>
      </c>
      <c r="M8" t="s">
        <v>13</v>
      </c>
    </row>
    <row r="9" spans="1:20" x14ac:dyDescent="0.2">
      <c r="A9" t="str">
        <f ca="1">CONCATENATE(B$1,"2")</f>
        <v>F2</v>
      </c>
      <c r="B9" t="str">
        <f ca="1">VLOOKUP($A9,'Group Schedule'!$C$2:$I$73,5)</f>
        <v>UKR/SWE/POL/ALB</v>
      </c>
      <c r="C9" t="s">
        <v>197</v>
      </c>
      <c r="D9" t="str">
        <f ca="1">VLOOKUP($A9,'Group Schedule'!$C$2:$I$73,7)</f>
        <v>Tunesien</v>
      </c>
      <c r="E9" s="9">
        <f>'3. Vorrunde'!BG21</f>
        <v>0</v>
      </c>
      <c r="F9" s="9">
        <f>'3. Vorrunde'!BH21</f>
        <v>0</v>
      </c>
      <c r="H9" t="s">
        <v>16</v>
      </c>
      <c r="L9" t="s">
        <v>199</v>
      </c>
      <c r="M9" t="s">
        <v>21</v>
      </c>
    </row>
    <row r="10" spans="1:20" x14ac:dyDescent="0.2">
      <c r="A10" t="str">
        <f ca="1">CONCATENATE(B$1,"3")</f>
        <v>F3</v>
      </c>
      <c r="B10" t="str">
        <f ca="1">VLOOKUP($A10,'Group Schedule'!$C$2:$I$73,5)</f>
        <v>Niederlande</v>
      </c>
      <c r="C10" t="s">
        <v>197</v>
      </c>
      <c r="D10" t="str">
        <f ca="1">VLOOKUP($A10,'Group Schedule'!$C$2:$I$73,7)</f>
        <v>UKR/SWE/POL/ALB</v>
      </c>
      <c r="E10" s="9">
        <f>'3. Vorrunde'!BG22</f>
        <v>0</v>
      </c>
      <c r="F10" s="9">
        <f>'3. Vorrunde'!BH22</f>
        <v>0</v>
      </c>
      <c r="H10" t="s">
        <v>198</v>
      </c>
      <c r="L10" t="s">
        <v>199</v>
      </c>
      <c r="M10" t="s">
        <v>16</v>
      </c>
    </row>
    <row r="11" spans="1:20" x14ac:dyDescent="0.2">
      <c r="A11" t="str">
        <f ca="1">CONCATENATE(B$1,"4")</f>
        <v>F4</v>
      </c>
      <c r="B11" t="str">
        <f ca="1">VLOOKUP($A11,'Group Schedule'!$C$2:$I$73,5)</f>
        <v>Tunesien</v>
      </c>
      <c r="C11" t="s">
        <v>197</v>
      </c>
      <c r="D11" t="str">
        <f ca="1">VLOOKUP($A11,'Group Schedule'!$C$2:$I$73,7)</f>
        <v>Japan</v>
      </c>
      <c r="E11" s="9">
        <f>'3. Vorrunde'!BG23</f>
        <v>0</v>
      </c>
      <c r="F11" s="9">
        <f>'3. Vorrunde'!BH23</f>
        <v>0</v>
      </c>
      <c r="H11" t="s">
        <v>21</v>
      </c>
      <c r="L11" t="s">
        <v>199</v>
      </c>
      <c r="M11" t="s">
        <v>13</v>
      </c>
    </row>
    <row r="12" spans="1:20" x14ac:dyDescent="0.2">
      <c r="A12" t="str">
        <f ca="1">CONCATENATE(B$1,"5")</f>
        <v>F5</v>
      </c>
      <c r="B12" t="str">
        <f ca="1">VLOOKUP($A12,'Group Schedule'!$C$2:$I$73,5)</f>
        <v>Japan</v>
      </c>
      <c r="C12" t="s">
        <v>197</v>
      </c>
      <c r="D12" t="str">
        <f ca="1">VLOOKUP($A12,'Group Schedule'!$C$2:$I$73,7)</f>
        <v>UKR/SWE/POL/ALB</v>
      </c>
      <c r="E12" s="9">
        <f>'3. Vorrunde'!BG24</f>
        <v>0</v>
      </c>
      <c r="F12" s="9">
        <f>'3. Vorrunde'!BH24</f>
        <v>0</v>
      </c>
      <c r="H12" t="s">
        <v>21</v>
      </c>
      <c r="I12" t="s">
        <v>200</v>
      </c>
      <c r="L12" t="s">
        <v>199</v>
      </c>
      <c r="M12" t="s">
        <v>198</v>
      </c>
    </row>
    <row r="13" spans="1:20" x14ac:dyDescent="0.2">
      <c r="A13" t="str">
        <f ca="1">CONCATENATE(B$1,"6")</f>
        <v>F6</v>
      </c>
      <c r="B13" t="str">
        <f ca="1">VLOOKUP($A13,'Group Schedule'!$C$2:$I$73,5)</f>
        <v>Tunesien</v>
      </c>
      <c r="C13" t="s">
        <v>197</v>
      </c>
      <c r="D13" t="str">
        <f ca="1">VLOOKUP($A13,'Group Schedule'!$C$2:$I$73,7)</f>
        <v>Niederlande</v>
      </c>
      <c r="E13" s="9">
        <f>'3. Vorrunde'!BG25</f>
        <v>0</v>
      </c>
      <c r="F13" s="9">
        <f>'3. Vorrunde'!BH25</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Niederlande</v>
      </c>
      <c r="C16" t="s">
        <v>212</v>
      </c>
      <c r="D16" t="str">
        <f t="shared" ref="D16:F21" ca="1" si="1">D8</f>
        <v>Japan</v>
      </c>
      <c r="E16">
        <f t="shared" si="1"/>
        <v>0</v>
      </c>
      <c r="F16">
        <f t="shared" si="1"/>
        <v>0</v>
      </c>
      <c r="G16">
        <f t="shared" ref="G16:G21" si="2">IF(I16=0,0,IF(E16&lt;F16,0,IF(E16&gt;F16,3,1)))</f>
        <v>0</v>
      </c>
      <c r="H16">
        <f t="shared" ref="H16:H21" si="3">IF(I16=0,0,IF(F16&lt;E16,0,IF(F16&gt;E16,3,1)))</f>
        <v>0</v>
      </c>
      <c r="I16" s="9">
        <f>IF(ISBLANK('3. Vorrunde'!BG20)=TRUE,0,IF(ISBLANK('3. Vorrunde'!BH20)=TRUE,0,1))</f>
        <v>0</v>
      </c>
      <c r="K16" t="str">
        <f ca="1">B3</f>
        <v>Niederlande</v>
      </c>
      <c r="L16" t="str">
        <f ca="1">B4</f>
        <v>Japan</v>
      </c>
      <c r="M16" t="str">
        <f ca="1">B5</f>
        <v>UKR/SWE/POL/ALB</v>
      </c>
      <c r="N16" t="str">
        <f ca="1">B6</f>
        <v>Tunesien</v>
      </c>
      <c r="P16" s="1" t="str">
        <f ca="1">K16</f>
        <v>Niederlande</v>
      </c>
      <c r="Q16" s="1" t="str">
        <f ca="1">L16</f>
        <v>Japan</v>
      </c>
      <c r="R16" s="1" t="str">
        <f ca="1">M16</f>
        <v>UKR/SWE/POL/ALB</v>
      </c>
      <c r="S16" s="1" t="str">
        <f ca="1">N16</f>
        <v>Tunesien</v>
      </c>
      <c r="T16" s="1" t="s">
        <v>213</v>
      </c>
    </row>
    <row r="17" spans="2:22" x14ac:dyDescent="0.2">
      <c r="B17" t="str">
        <f t="shared" ca="1" si="0"/>
        <v>UKR/SWE/POL/ALB</v>
      </c>
      <c r="C17" t="s">
        <v>212</v>
      </c>
      <c r="D17" t="str">
        <f t="shared" ca="1" si="1"/>
        <v>Tunesien</v>
      </c>
      <c r="E17">
        <f t="shared" si="1"/>
        <v>0</v>
      </c>
      <c r="F17">
        <f t="shared" si="1"/>
        <v>0</v>
      </c>
      <c r="G17">
        <f t="shared" si="2"/>
        <v>0</v>
      </c>
      <c r="H17">
        <f t="shared" si="3"/>
        <v>0</v>
      </c>
      <c r="I17" s="9">
        <f>IF(ISBLANK('3. Vorrunde'!BG21)=TRUE,0,IF(ISBLANK('3. Vorrunde'!BH21)=TRUE,0,1))</f>
        <v>0</v>
      </c>
      <c r="J17" t="str">
        <f ca="1">B3</f>
        <v>Niederlande</v>
      </c>
      <c r="K17">
        <v>0</v>
      </c>
      <c r="L17">
        <f>E16</f>
        <v>0</v>
      </c>
      <c r="M17">
        <f>E18</f>
        <v>0</v>
      </c>
      <c r="N17" s="541">
        <f>F21</f>
        <v>0</v>
      </c>
      <c r="P17">
        <v>0</v>
      </c>
      <c r="Q17">
        <f>IF($K39=$K40,L17,0)</f>
        <v>0</v>
      </c>
      <c r="R17">
        <f>IF($K39=$K41,M17,0)</f>
        <v>0</v>
      </c>
      <c r="S17">
        <f>IF($K39=$K42,N17,0)</f>
        <v>0</v>
      </c>
      <c r="T17">
        <f>SUM(P17:S17)</f>
        <v>0</v>
      </c>
    </row>
    <row r="18" spans="2:22" x14ac:dyDescent="0.2">
      <c r="B18" t="str">
        <f t="shared" ca="1" si="0"/>
        <v>Niederlande</v>
      </c>
      <c r="C18" t="s">
        <v>212</v>
      </c>
      <c r="D18" t="str">
        <f t="shared" ca="1" si="1"/>
        <v>UKR/SWE/POL/ALB</v>
      </c>
      <c r="E18">
        <f t="shared" si="1"/>
        <v>0</v>
      </c>
      <c r="F18">
        <f t="shared" si="1"/>
        <v>0</v>
      </c>
      <c r="G18">
        <f t="shared" si="2"/>
        <v>0</v>
      </c>
      <c r="H18">
        <f t="shared" si="3"/>
        <v>0</v>
      </c>
      <c r="I18" s="9">
        <f>IF(ISBLANK('3. Vorrunde'!BG22)=TRUE,0,IF(ISBLANK('3. Vorrunde'!BH22)=TRUE,0,1))</f>
        <v>0</v>
      </c>
      <c r="J18" t="str">
        <f ca="1">B4</f>
        <v>Japan</v>
      </c>
      <c r="K18">
        <f>F16</f>
        <v>0</v>
      </c>
      <c r="L18">
        <v>0</v>
      </c>
      <c r="M18" s="541">
        <f>E20</f>
        <v>0</v>
      </c>
      <c r="N18">
        <f>F19</f>
        <v>0</v>
      </c>
      <c r="P18">
        <f>IF($K40=$K39,K18,0)</f>
        <v>0</v>
      </c>
      <c r="Q18">
        <v>0</v>
      </c>
      <c r="R18">
        <f>IF($K40=$K41,M18,0)</f>
        <v>0</v>
      </c>
      <c r="S18">
        <f>IF($K40=$K42,N18,0)</f>
        <v>0</v>
      </c>
      <c r="T18">
        <f>SUM(P18:S18)</f>
        <v>0</v>
      </c>
    </row>
    <row r="19" spans="2:22" x14ac:dyDescent="0.2">
      <c r="B19" t="str">
        <f t="shared" ca="1" si="0"/>
        <v>Tunesien</v>
      </c>
      <c r="C19" t="s">
        <v>212</v>
      </c>
      <c r="D19" t="str">
        <f t="shared" ca="1" si="1"/>
        <v>Japan</v>
      </c>
      <c r="E19">
        <f t="shared" si="1"/>
        <v>0</v>
      </c>
      <c r="F19">
        <f t="shared" si="1"/>
        <v>0</v>
      </c>
      <c r="G19">
        <f t="shared" si="2"/>
        <v>0</v>
      </c>
      <c r="H19">
        <f t="shared" si="3"/>
        <v>0</v>
      </c>
      <c r="I19" s="9">
        <f>IF(ISBLANK('3. Vorrunde'!BG23)=TRUE,0,IF(ISBLANK('3. Vorrunde'!BH23)=TRUE,0,1))</f>
        <v>0</v>
      </c>
      <c r="J19" t="str">
        <f ca="1">B5</f>
        <v>UKR/SWE/POL/ALB</v>
      </c>
      <c r="K19">
        <f>F18</f>
        <v>0</v>
      </c>
      <c r="L19" s="541">
        <f>F20</f>
        <v>0</v>
      </c>
      <c r="M19">
        <v>0</v>
      </c>
      <c r="N19">
        <f>E17</f>
        <v>0</v>
      </c>
      <c r="P19">
        <f>IF($K41=$K39,K19,0)</f>
        <v>0</v>
      </c>
      <c r="Q19">
        <f>IF($K41=$K40,L19,0)</f>
        <v>0</v>
      </c>
      <c r="R19">
        <v>0</v>
      </c>
      <c r="S19">
        <f>IF($K41=$K42,N19,0)</f>
        <v>0</v>
      </c>
      <c r="T19">
        <f>SUM(P19:S19)</f>
        <v>0</v>
      </c>
    </row>
    <row r="20" spans="2:22" x14ac:dyDescent="0.2">
      <c r="B20" t="str">
        <f t="shared" ca="1" si="0"/>
        <v>Japan</v>
      </c>
      <c r="C20" t="s">
        <v>212</v>
      </c>
      <c r="D20" t="str">
        <f t="shared" ca="1" si="1"/>
        <v>UKR/SWE/POL/ALB</v>
      </c>
      <c r="E20">
        <f t="shared" si="1"/>
        <v>0</v>
      </c>
      <c r="F20">
        <f t="shared" si="1"/>
        <v>0</v>
      </c>
      <c r="G20">
        <f t="shared" si="2"/>
        <v>0</v>
      </c>
      <c r="H20">
        <f t="shared" si="3"/>
        <v>0</v>
      </c>
      <c r="I20" s="9">
        <f>IF(ISBLANK('3. Vorrunde'!BG24)=TRUE,0,IF(ISBLANK('3. Vorrunde'!BH24)=TRUE,0,1))</f>
        <v>0</v>
      </c>
      <c r="J20" t="str">
        <f ca="1">B6</f>
        <v>Tunesien</v>
      </c>
      <c r="K20" s="541">
        <f>E21</f>
        <v>0</v>
      </c>
      <c r="L20">
        <f>E19</f>
        <v>0</v>
      </c>
      <c r="M20">
        <f>F17</f>
        <v>0</v>
      </c>
      <c r="N20">
        <v>0</v>
      </c>
      <c r="P20">
        <f>IF($K42=$K39,K20,0)</f>
        <v>0</v>
      </c>
      <c r="Q20">
        <f>IF($K42=$K40,L20,0)</f>
        <v>0</v>
      </c>
      <c r="R20">
        <f>IF($K42=$K41,M20,0)</f>
        <v>0</v>
      </c>
      <c r="S20">
        <v>0</v>
      </c>
      <c r="T20">
        <f>SUM(P20:S20)</f>
        <v>0</v>
      </c>
    </row>
    <row r="21" spans="2:22" x14ac:dyDescent="0.2">
      <c r="B21" t="str">
        <f t="shared" ca="1" si="0"/>
        <v>Tunesien</v>
      </c>
      <c r="C21" t="s">
        <v>212</v>
      </c>
      <c r="D21" t="str">
        <f t="shared" ca="1" si="1"/>
        <v>Niederlande</v>
      </c>
      <c r="E21">
        <f t="shared" si="1"/>
        <v>0</v>
      </c>
      <c r="F21">
        <f t="shared" si="1"/>
        <v>0</v>
      </c>
      <c r="G21">
        <f t="shared" si="2"/>
        <v>0</v>
      </c>
      <c r="H21">
        <f t="shared" si="3"/>
        <v>0</v>
      </c>
      <c r="I21" s="9">
        <f>IF(ISBLANK('3. Vorrunde'!BG25)=TRUE,0,IF(ISBLANK('3. Vorrunde'!BH25)=TRUE,0,1))</f>
        <v>0</v>
      </c>
    </row>
    <row r="22" spans="2:22" x14ac:dyDescent="0.2">
      <c r="I22">
        <f>SUM(I16:I21)</f>
        <v>0</v>
      </c>
      <c r="K22" t="s">
        <v>214</v>
      </c>
      <c r="P22" t="s">
        <v>215</v>
      </c>
      <c r="V22" s="12"/>
    </row>
    <row r="23" spans="2:22" ht="16" customHeight="1" thickBot="1" x14ac:dyDescent="0.25">
      <c r="K23" t="str">
        <f ca="1">K16</f>
        <v>Niederlande</v>
      </c>
      <c r="L23" t="str">
        <f ca="1">L16</f>
        <v>Japan</v>
      </c>
      <c r="M23" t="str">
        <f ca="1">M16</f>
        <v>UKR/SWE/POL/ALB</v>
      </c>
      <c r="N23" t="str">
        <f ca="1">N16</f>
        <v>Tunesien</v>
      </c>
      <c r="P23" s="1" t="str">
        <f ca="1">P16</f>
        <v>Niederlande</v>
      </c>
      <c r="Q23" s="1" t="str">
        <f ca="1">Q16</f>
        <v>Japan</v>
      </c>
      <c r="R23" s="1" t="str">
        <f ca="1">R16</f>
        <v>UKR/SWE/POL/ALB</v>
      </c>
      <c r="S23" s="1" t="str">
        <f ca="1">S16</f>
        <v>Tunesien</v>
      </c>
      <c r="T23" s="1" t="s">
        <v>213</v>
      </c>
      <c r="V23" s="12"/>
    </row>
    <row r="24" spans="2:22" x14ac:dyDescent="0.2">
      <c r="B24" s="40" t="s">
        <v>216</v>
      </c>
      <c r="C24" s="18" t="s">
        <v>217</v>
      </c>
      <c r="D24" s="41" t="s">
        <v>218</v>
      </c>
      <c r="E24" s="41" t="s">
        <v>219</v>
      </c>
      <c r="F24" s="41" t="s">
        <v>220</v>
      </c>
      <c r="G24" s="41" t="s">
        <v>221</v>
      </c>
      <c r="H24" s="43" t="s">
        <v>222</v>
      </c>
      <c r="I24" s="13"/>
      <c r="J24" t="str">
        <f ca="1">J17</f>
        <v>Niederlande</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Niederlande</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Japan</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Japan</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UKR/SWE/POL/ALB</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UKR/SWE/POL/ALB</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Tunesien</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Tunesien</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Niederlande</v>
      </c>
      <c r="L30" t="str">
        <f ca="1">L16</f>
        <v>Japan</v>
      </c>
      <c r="M30" t="str">
        <f ca="1">M16</f>
        <v>UKR/SWE/POL/ALB</v>
      </c>
      <c r="N30" t="str">
        <f ca="1">N16</f>
        <v>Tunesien</v>
      </c>
      <c r="P30" t="str">
        <f ca="1">P16</f>
        <v>Niederlande</v>
      </c>
      <c r="Q30" t="str">
        <f ca="1">Q16</f>
        <v>Japan</v>
      </c>
      <c r="R30" t="str">
        <f ca="1">R16</f>
        <v>UKR/SWE/POL/ALB</v>
      </c>
      <c r="S30" t="str">
        <f ca="1">S16</f>
        <v>Tunesien</v>
      </c>
      <c r="T30" s="1" t="s">
        <v>213</v>
      </c>
      <c r="V30" s="12"/>
    </row>
    <row r="31" spans="2:22" x14ac:dyDescent="0.2">
      <c r="J31" t="str">
        <f ca="1">J17</f>
        <v>Niederlande</v>
      </c>
      <c r="K31">
        <v>0</v>
      </c>
      <c r="L31">
        <f>IF(I16=1,IF(L24&lt;0,0,IF(L24&gt;0,3,1)),0)</f>
        <v>0</v>
      </c>
      <c r="M31">
        <f>IF(I18=1,IF(M24&lt;0,0,IF(M24&gt;0,3,1)),0)</f>
        <v>0</v>
      </c>
      <c r="N31" s="541">
        <f>IF(I21=1,IF(N24&lt;0,0,IF(N24&gt;0,3,1)),0)</f>
        <v>0</v>
      </c>
      <c r="P31">
        <v>0</v>
      </c>
      <c r="Q31">
        <f>IF(SUM($K31:$N31)=SUM($K32:$N32),L31,0)</f>
        <v>0</v>
      </c>
      <c r="R31">
        <f>IF(SUM($K31:$N31)=SUM($K33:$N33),M31,0)</f>
        <v>0</v>
      </c>
      <c r="S31">
        <f>IF(SUM($K31:$N31)=SUM($K34:$N34),N31,0)</f>
        <v>0</v>
      </c>
      <c r="T31">
        <f>SUM(P31:S31)</f>
        <v>0</v>
      </c>
      <c r="V31" s="12"/>
    </row>
    <row r="32" spans="2:22" x14ac:dyDescent="0.2">
      <c r="J32" t="str">
        <f ca="1">J18</f>
        <v>Japan</v>
      </c>
      <c r="K32">
        <f>IF(I16=1,IF(K25&lt;0,0,IF(K25&gt;0,3,1)),0)</f>
        <v>0</v>
      </c>
      <c r="L32">
        <v>0</v>
      </c>
      <c r="M32" s="541">
        <f>IF(I20=1,IF(M25&lt;0,0,IF(M25&gt;0,3,1)),0)</f>
        <v>0</v>
      </c>
      <c r="N32">
        <f>IF(I19=1,IF(N25&lt;0,0,IF(N25&gt;0,3,1)),0)</f>
        <v>0</v>
      </c>
      <c r="P32">
        <f>IF(SUM($K32:$N32)=SUM($K31:$N31),K32,0)</f>
        <v>0</v>
      </c>
      <c r="Q32">
        <v>0</v>
      </c>
      <c r="R32">
        <f>IF(SUM($K32:$N32)=SUM($K33:$N33),M32,0)</f>
        <v>0</v>
      </c>
      <c r="S32">
        <f>IF(SUM($K32:$N32)=SUM($K34:$N34),N32,0)</f>
        <v>0</v>
      </c>
      <c r="T32">
        <f>SUM(P32:S32)</f>
        <v>0</v>
      </c>
      <c r="V32" s="12"/>
    </row>
    <row r="33" spans="1:24" x14ac:dyDescent="0.2">
      <c r="J33" t="str">
        <f ca="1">J19</f>
        <v>UKR/SWE/POL/ALB</v>
      </c>
      <c r="K33">
        <f>IF(I18=1,IF(K26&lt;0,0,IF(K26&gt;0,3,1)),0)</f>
        <v>0</v>
      </c>
      <c r="L33" s="541">
        <f>IF(I20=1,IF(L26&lt;0,0,IF(L26&gt;0,3,1)),0)</f>
        <v>0</v>
      </c>
      <c r="M33">
        <v>0</v>
      </c>
      <c r="N33">
        <f>IF(I17=1,IF(N26&lt;0,0,IF(N26&gt;0,3,1)),0)</f>
        <v>0</v>
      </c>
      <c r="P33">
        <f>IF(SUM($K33:$N33)=SUM($K31:$N31),K33,0)</f>
        <v>0</v>
      </c>
      <c r="Q33">
        <f>IF(SUM($K33:$N33)=SUM($K32:$N32),L33,0)</f>
        <v>0</v>
      </c>
      <c r="R33">
        <v>0</v>
      </c>
      <c r="S33">
        <f>IF(SUM($K33:$N33)=SUM($K34:$N34),N33,0)</f>
        <v>0</v>
      </c>
      <c r="T33">
        <f>SUM(P33:S33)</f>
        <v>0</v>
      </c>
      <c r="V33" s="12"/>
    </row>
    <row r="34" spans="1:24" x14ac:dyDescent="0.2">
      <c r="J34" t="str">
        <f ca="1">J20</f>
        <v>Tunesien</v>
      </c>
      <c r="K34" s="541">
        <f>IF(I21=1,IF(K27&lt;0,0,IF(K27&gt;0,3,1)),0)</f>
        <v>0</v>
      </c>
      <c r="L34">
        <f>IF(I19=1,IF(L27&lt;0,0,IF(L27&gt;0,3,1)),0)</f>
        <v>0</v>
      </c>
      <c r="M34">
        <f>IF(I17=1,IF(M27&lt;0,0,IF(M27&gt;0,3,1)),0)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Niederlande</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Japan</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UKR/SWE/POL/ALB</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Tunesien</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Niederlande</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Japan</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UKR/SWE/POL/ALB</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Tunesien</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4">
    <mergeCell ref="A48:X48"/>
    <mergeCell ref="A49:X49"/>
    <mergeCell ref="A47:F47"/>
    <mergeCell ref="F53:H53"/>
  </mergeCells>
  <dataValidations count="1">
    <dataValidation allowBlank="1" showErrorMessage="1" prompt="Used for Fifa lots if requried" sqref="I25:I28" xr:uid="{00000000-0002-0000-0600-000000000000}"/>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A1:X58"/>
  <sheetViews>
    <sheetView topLeftCell="A40" workbookViewId="0">
      <selection activeCell="G58" sqref="G58"/>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E</v>
      </c>
      <c r="C1" t="str">
        <f ca="1">MID(CELL("FILENAME",A3), FIND("]",CELL("FILENAME",A1))+1,255)</f>
        <v>GrpE</v>
      </c>
    </row>
    <row r="2" spans="1:20" x14ac:dyDescent="0.2">
      <c r="A2" s="12" t="s">
        <v>192</v>
      </c>
    </row>
    <row r="3" spans="1:20" x14ac:dyDescent="0.2">
      <c r="A3" t="str">
        <f ca="1">CONCATENATE(B$1,"1")</f>
        <v>E1</v>
      </c>
      <c r="B3" t="str">
        <f ca="1">VLOOKUP(A3,'2. Teilnehmer'!D$2:E$49,2)</f>
        <v>Dänemark</v>
      </c>
    </row>
    <row r="4" spans="1:20" x14ac:dyDescent="0.2">
      <c r="A4" t="str">
        <f ca="1">CONCATENATE(B$1,"2")</f>
        <v>E2</v>
      </c>
      <c r="B4" t="str">
        <f ca="1">VLOOKUP(A4,'2. Teilnehmer'!D$2:E$49,2)</f>
        <v>Curaçao</v>
      </c>
    </row>
    <row r="5" spans="1:20" x14ac:dyDescent="0.2">
      <c r="A5" t="str">
        <f ca="1">CONCATENATE(B$1,"3")</f>
        <v>E3</v>
      </c>
      <c r="B5" t="str">
        <f ca="1">VLOOKUP(A5,'2. Teilnehmer'!D$2:E$49,2)</f>
        <v>Elfenbeinküste</v>
      </c>
    </row>
    <row r="6" spans="1:20" x14ac:dyDescent="0.2">
      <c r="A6" t="str">
        <f ca="1">CONCATENATE(B$1,"4")</f>
        <v>E4</v>
      </c>
      <c r="B6" t="str">
        <f ca="1">VLOOKUP(A6,'2. Teilnehmer'!D$2:E$49,2)</f>
        <v>Ecuador</v>
      </c>
      <c r="E6" t="s">
        <v>193</v>
      </c>
    </row>
    <row r="7" spans="1:20" x14ac:dyDescent="0.2">
      <c r="A7" s="12" t="s">
        <v>194</v>
      </c>
      <c r="E7" t="s">
        <v>195</v>
      </c>
      <c r="F7" t="s">
        <v>196</v>
      </c>
    </row>
    <row r="8" spans="1:20" x14ac:dyDescent="0.2">
      <c r="A8" t="str">
        <f ca="1">CONCATENATE(B$1,"1")</f>
        <v>E1</v>
      </c>
      <c r="B8" t="str">
        <f ca="1">VLOOKUP($A8,'Group Schedule'!$C$2:$I$73,5)</f>
        <v>Elfenbeinküste</v>
      </c>
      <c r="C8" t="s">
        <v>197</v>
      </c>
      <c r="D8" t="str">
        <f ca="1">VLOOKUP($A8,'Group Schedule'!$C$2:$I$73,7)</f>
        <v>Ecuador</v>
      </c>
      <c r="E8" s="9">
        <f>'3. Vorrunde'!AO20</f>
        <v>0</v>
      </c>
      <c r="F8" s="9">
        <f>'3. Vorrunde'!AP20</f>
        <v>0</v>
      </c>
      <c r="H8" t="s">
        <v>198</v>
      </c>
      <c r="L8" t="s">
        <v>199</v>
      </c>
      <c r="M8" t="s">
        <v>13</v>
      </c>
    </row>
    <row r="9" spans="1:20" x14ac:dyDescent="0.2">
      <c r="A9" t="str">
        <f ca="1">CONCATENATE(B$1,"2")</f>
        <v>E2</v>
      </c>
      <c r="B9" t="str">
        <f ca="1">VLOOKUP($A9,'Group Schedule'!$C$2:$I$73,5)</f>
        <v>Dänemark</v>
      </c>
      <c r="C9" t="s">
        <v>197</v>
      </c>
      <c r="D9" t="str">
        <f ca="1">VLOOKUP($A9,'Group Schedule'!$C$2:$I$73,7)</f>
        <v>Curaçao</v>
      </c>
      <c r="E9" s="9">
        <f>'3. Vorrunde'!AO21</f>
        <v>0</v>
      </c>
      <c r="F9" s="9">
        <f>'3. Vorrunde'!AP21</f>
        <v>0</v>
      </c>
      <c r="H9" t="s">
        <v>16</v>
      </c>
      <c r="L9" t="s">
        <v>199</v>
      </c>
      <c r="M9" t="s">
        <v>21</v>
      </c>
    </row>
    <row r="10" spans="1:20" x14ac:dyDescent="0.2">
      <c r="A10" t="str">
        <f ca="1">CONCATENATE(B$1,"3")</f>
        <v>E3</v>
      </c>
      <c r="B10" t="str">
        <f ca="1">VLOOKUP($A10,'Group Schedule'!$C$2:$I$73,5)</f>
        <v>Dänemark</v>
      </c>
      <c r="C10" t="s">
        <v>197</v>
      </c>
      <c r="D10" t="str">
        <f ca="1">VLOOKUP($A10,'Group Schedule'!$C$2:$I$73,7)</f>
        <v>Elfenbeinküste</v>
      </c>
      <c r="E10" s="9">
        <f>'3. Vorrunde'!AO22</f>
        <v>0</v>
      </c>
      <c r="F10" s="9">
        <f>'3. Vorrunde'!AP22</f>
        <v>0</v>
      </c>
      <c r="H10" t="s">
        <v>198</v>
      </c>
      <c r="L10" t="s">
        <v>199</v>
      </c>
      <c r="M10" t="s">
        <v>16</v>
      </c>
    </row>
    <row r="11" spans="1:20" x14ac:dyDescent="0.2">
      <c r="A11" t="str">
        <f ca="1">CONCATENATE(B$1,"4")</f>
        <v>E4</v>
      </c>
      <c r="B11" t="str">
        <f ca="1">VLOOKUP($A11,'Group Schedule'!$C$2:$I$73,5)</f>
        <v>Ecuador</v>
      </c>
      <c r="C11" t="s">
        <v>197</v>
      </c>
      <c r="D11" t="str">
        <f ca="1">VLOOKUP($A11,'Group Schedule'!$C$2:$I$73,7)</f>
        <v>Curaçao</v>
      </c>
      <c r="E11" s="9">
        <f>'3. Vorrunde'!AO23</f>
        <v>0</v>
      </c>
      <c r="F11" s="9">
        <f>'3. Vorrunde'!AP23</f>
        <v>0</v>
      </c>
      <c r="H11" t="s">
        <v>21</v>
      </c>
      <c r="L11" t="s">
        <v>199</v>
      </c>
      <c r="M11" t="s">
        <v>13</v>
      </c>
    </row>
    <row r="12" spans="1:20" x14ac:dyDescent="0.2">
      <c r="A12" t="str">
        <f ca="1">CONCATENATE(B$1,"5")</f>
        <v>E5</v>
      </c>
      <c r="B12" t="str">
        <f ca="1">VLOOKUP($A12,'Group Schedule'!$C$2:$I$73,5)</f>
        <v>Curaçao</v>
      </c>
      <c r="C12" t="s">
        <v>197</v>
      </c>
      <c r="D12" t="str">
        <f ca="1">VLOOKUP($A12,'Group Schedule'!$C$2:$I$73,7)</f>
        <v>Elfenbeinküste</v>
      </c>
      <c r="E12" s="9">
        <f>'3. Vorrunde'!AO24</f>
        <v>0</v>
      </c>
      <c r="F12" s="9">
        <f>'3. Vorrunde'!AP24</f>
        <v>0</v>
      </c>
      <c r="H12" t="s">
        <v>21</v>
      </c>
      <c r="I12" t="s">
        <v>200</v>
      </c>
      <c r="L12" t="s">
        <v>199</v>
      </c>
      <c r="M12" t="s">
        <v>198</v>
      </c>
    </row>
    <row r="13" spans="1:20" x14ac:dyDescent="0.2">
      <c r="A13" t="str">
        <f ca="1">CONCATENATE(B$1,"6")</f>
        <v>E6</v>
      </c>
      <c r="B13" t="str">
        <f ca="1">VLOOKUP($A13,'Group Schedule'!$C$2:$I$73,5)</f>
        <v>Ecuador</v>
      </c>
      <c r="C13" t="s">
        <v>197</v>
      </c>
      <c r="D13" t="str">
        <f ca="1">VLOOKUP($A13,'Group Schedule'!$C$2:$I$73,7)</f>
        <v>Dänemark</v>
      </c>
      <c r="E13" s="9">
        <f>'3. Vorrunde'!AO25</f>
        <v>0</v>
      </c>
      <c r="F13" s="9">
        <f>'3. Vorrunde'!AP25</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Elfenbeinküste</v>
      </c>
      <c r="C16" t="s">
        <v>212</v>
      </c>
      <c r="D16" t="str">
        <f t="shared" ref="D16:F21" ca="1" si="1">D8</f>
        <v>Ecuador</v>
      </c>
      <c r="E16">
        <f t="shared" si="1"/>
        <v>0</v>
      </c>
      <c r="F16">
        <f t="shared" si="1"/>
        <v>0</v>
      </c>
      <c r="G16">
        <f t="shared" ref="G16:G21" si="2">IF(I16=0,0,IF(E16&lt;F16,0,IF(E16&gt;F16,3,1)))</f>
        <v>0</v>
      </c>
      <c r="H16">
        <f t="shared" ref="H16:H21" si="3">IF(I16=0,0,IF(F16&lt;E16,0,IF(F16&gt;E16,3,1)))</f>
        <v>0</v>
      </c>
      <c r="I16">
        <f>IF(ISBLANK('3. Vorrunde'!AO20)=TRUE,0,IF(ISBLANK('3. Vorrunde'!AP20)=TRUE,0,1))</f>
        <v>0</v>
      </c>
      <c r="K16" t="str">
        <f ca="1">B3</f>
        <v>Dänemark</v>
      </c>
      <c r="L16" t="str">
        <f ca="1">B4</f>
        <v>Curaçao</v>
      </c>
      <c r="M16" t="str">
        <f ca="1">B5</f>
        <v>Elfenbeinküste</v>
      </c>
      <c r="N16" t="str">
        <f ca="1">B6</f>
        <v>Ecuador</v>
      </c>
      <c r="P16" s="1" t="str">
        <f ca="1">K16</f>
        <v>Dänemark</v>
      </c>
      <c r="Q16" s="1" t="str">
        <f ca="1">L16</f>
        <v>Curaçao</v>
      </c>
      <c r="R16" s="1" t="str">
        <f ca="1">M16</f>
        <v>Elfenbeinküste</v>
      </c>
      <c r="S16" s="1" t="str">
        <f ca="1">N16</f>
        <v>Ecuador</v>
      </c>
      <c r="T16" s="1" t="s">
        <v>213</v>
      </c>
    </row>
    <row r="17" spans="2:22" x14ac:dyDescent="0.2">
      <c r="B17" t="str">
        <f t="shared" ca="1" si="0"/>
        <v>Dänemark</v>
      </c>
      <c r="C17" t="s">
        <v>212</v>
      </c>
      <c r="D17" t="str">
        <f t="shared" ca="1" si="1"/>
        <v>Curaçao</v>
      </c>
      <c r="E17">
        <f t="shared" si="1"/>
        <v>0</v>
      </c>
      <c r="F17">
        <f t="shared" si="1"/>
        <v>0</v>
      </c>
      <c r="G17">
        <f t="shared" si="2"/>
        <v>0</v>
      </c>
      <c r="H17">
        <f t="shared" si="3"/>
        <v>0</v>
      </c>
      <c r="I17">
        <f>IF(ISBLANK('3. Vorrunde'!AO21)=TRUE,0,IF(ISBLANK('3. Vorrunde'!AP21)=TRUE,0,1))</f>
        <v>0</v>
      </c>
      <c r="J17" t="str">
        <f ca="1">B3</f>
        <v>Dänemark</v>
      </c>
      <c r="K17">
        <v>0</v>
      </c>
      <c r="L17" s="541">
        <f>E17</f>
        <v>0</v>
      </c>
      <c r="M17">
        <f>E18</f>
        <v>0</v>
      </c>
      <c r="N17" s="541">
        <f>F21</f>
        <v>0</v>
      </c>
      <c r="P17">
        <v>0</v>
      </c>
      <c r="Q17">
        <f>IF($K39=$K40,L17,0)</f>
        <v>0</v>
      </c>
      <c r="R17">
        <f>IF($K39=$K41,M17,0)</f>
        <v>0</v>
      </c>
      <c r="S17">
        <f>IF($K39=$K42,N17,0)</f>
        <v>0</v>
      </c>
      <c r="T17">
        <f>SUM(P17:S17)</f>
        <v>0</v>
      </c>
    </row>
    <row r="18" spans="2:22" x14ac:dyDescent="0.2">
      <c r="B18" t="str">
        <f t="shared" ca="1" si="0"/>
        <v>Dänemark</v>
      </c>
      <c r="C18" t="s">
        <v>212</v>
      </c>
      <c r="D18" t="str">
        <f t="shared" ca="1" si="1"/>
        <v>Elfenbeinküste</v>
      </c>
      <c r="E18">
        <f t="shared" si="1"/>
        <v>0</v>
      </c>
      <c r="F18">
        <f t="shared" si="1"/>
        <v>0</v>
      </c>
      <c r="G18">
        <f t="shared" si="2"/>
        <v>0</v>
      </c>
      <c r="H18">
        <f t="shared" si="3"/>
        <v>0</v>
      </c>
      <c r="I18">
        <f>IF(ISBLANK('3. Vorrunde'!AO22)=TRUE,0,IF(ISBLANK('3. Vorrunde'!AP22)=TRUE,0,1))</f>
        <v>0</v>
      </c>
      <c r="J18" t="str">
        <f ca="1">B4</f>
        <v>Curaçao</v>
      </c>
      <c r="K18" s="541">
        <f>F17</f>
        <v>0</v>
      </c>
      <c r="L18">
        <v>0</v>
      </c>
      <c r="M18" s="541">
        <f>E20</f>
        <v>0</v>
      </c>
      <c r="N18">
        <f>F19</f>
        <v>0</v>
      </c>
      <c r="P18">
        <f>IF($K40=$K39,K18,0)</f>
        <v>0</v>
      </c>
      <c r="Q18">
        <v>0</v>
      </c>
      <c r="R18">
        <f>IF($K40=$K41,M18,0)</f>
        <v>0</v>
      </c>
      <c r="S18">
        <f>IF($K40=$K42,N18,0)</f>
        <v>0</v>
      </c>
      <c r="T18">
        <f>SUM(P18:S18)</f>
        <v>0</v>
      </c>
    </row>
    <row r="19" spans="2:22" x14ac:dyDescent="0.2">
      <c r="B19" t="str">
        <f t="shared" ca="1" si="0"/>
        <v>Ecuador</v>
      </c>
      <c r="C19" t="s">
        <v>212</v>
      </c>
      <c r="D19" t="str">
        <f t="shared" ca="1" si="1"/>
        <v>Curaçao</v>
      </c>
      <c r="E19">
        <f t="shared" si="1"/>
        <v>0</v>
      </c>
      <c r="F19">
        <f t="shared" si="1"/>
        <v>0</v>
      </c>
      <c r="G19">
        <f t="shared" si="2"/>
        <v>0</v>
      </c>
      <c r="H19">
        <f t="shared" si="3"/>
        <v>0</v>
      </c>
      <c r="I19">
        <f>IF(ISBLANK('3. Vorrunde'!AO23)=TRUE,0,IF(ISBLANK('3. Vorrunde'!AP23)=TRUE,0,1))</f>
        <v>0</v>
      </c>
      <c r="J19" t="str">
        <f ca="1">B5</f>
        <v>Elfenbeinküste</v>
      </c>
      <c r="K19">
        <f>F18</f>
        <v>0</v>
      </c>
      <c r="L19" s="541">
        <f>F20</f>
        <v>0</v>
      </c>
      <c r="M19">
        <v>0</v>
      </c>
      <c r="N19" s="541">
        <f>E16</f>
        <v>0</v>
      </c>
      <c r="P19">
        <f>IF($K41=$K39,K19,0)</f>
        <v>0</v>
      </c>
      <c r="Q19">
        <f>IF($K41=$K40,L19,0)</f>
        <v>0</v>
      </c>
      <c r="R19">
        <v>0</v>
      </c>
      <c r="S19">
        <f>IF($K41=$K42,N19,0)</f>
        <v>0</v>
      </c>
      <c r="T19">
        <f>SUM(P19:S19)</f>
        <v>0</v>
      </c>
    </row>
    <row r="20" spans="2:22" x14ac:dyDescent="0.2">
      <c r="B20" t="str">
        <f t="shared" ca="1" si="0"/>
        <v>Curaçao</v>
      </c>
      <c r="C20" t="s">
        <v>212</v>
      </c>
      <c r="D20" t="str">
        <f t="shared" ca="1" si="1"/>
        <v>Elfenbeinküste</v>
      </c>
      <c r="E20">
        <f t="shared" si="1"/>
        <v>0</v>
      </c>
      <c r="F20">
        <f t="shared" si="1"/>
        <v>0</v>
      </c>
      <c r="G20">
        <f t="shared" si="2"/>
        <v>0</v>
      </c>
      <c r="H20">
        <f t="shared" si="3"/>
        <v>0</v>
      </c>
      <c r="I20">
        <f>IF(ISBLANK('3. Vorrunde'!AO24)=TRUE,0,IF(ISBLANK('3. Vorrunde'!AP24)=TRUE,0,1))</f>
        <v>0</v>
      </c>
      <c r="J20" t="str">
        <f ca="1">B6</f>
        <v>Ecuador</v>
      </c>
      <c r="K20" s="541">
        <f>E21</f>
        <v>0</v>
      </c>
      <c r="L20">
        <f>E19</f>
        <v>0</v>
      </c>
      <c r="M20" s="541">
        <f>F16</f>
        <v>0</v>
      </c>
      <c r="N20">
        <v>0</v>
      </c>
      <c r="P20">
        <f>IF($K42=$K39,K20,0)</f>
        <v>0</v>
      </c>
      <c r="Q20">
        <f>IF($K42=$K40,L20,0)</f>
        <v>0</v>
      </c>
      <c r="R20">
        <f>IF($K42=$K41,M20,0)</f>
        <v>0</v>
      </c>
      <c r="S20">
        <v>0</v>
      </c>
      <c r="T20">
        <f>SUM(P20:S20)</f>
        <v>0</v>
      </c>
    </row>
    <row r="21" spans="2:22" x14ac:dyDescent="0.2">
      <c r="B21" t="str">
        <f t="shared" ca="1" si="0"/>
        <v>Ecuador</v>
      </c>
      <c r="C21" t="s">
        <v>212</v>
      </c>
      <c r="D21" t="str">
        <f t="shared" ca="1" si="1"/>
        <v>Dänemark</v>
      </c>
      <c r="E21">
        <f t="shared" si="1"/>
        <v>0</v>
      </c>
      <c r="F21">
        <f t="shared" si="1"/>
        <v>0</v>
      </c>
      <c r="G21">
        <f t="shared" si="2"/>
        <v>0</v>
      </c>
      <c r="H21">
        <f t="shared" si="3"/>
        <v>0</v>
      </c>
      <c r="I21">
        <f>IF(ISBLANK('3. Vorrunde'!AO25)=TRUE,0,IF(ISBLANK('3. Vorrunde'!AP25)=TRUE,0,1))</f>
        <v>0</v>
      </c>
    </row>
    <row r="22" spans="2:22" x14ac:dyDescent="0.2">
      <c r="I22">
        <f>SUM(I16:I21)</f>
        <v>0</v>
      </c>
      <c r="K22" t="s">
        <v>214</v>
      </c>
      <c r="P22" t="s">
        <v>215</v>
      </c>
      <c r="V22" s="12"/>
    </row>
    <row r="23" spans="2:22" ht="16" customHeight="1" thickBot="1" x14ac:dyDescent="0.25">
      <c r="K23" t="str">
        <f ca="1">K16</f>
        <v>Dänemark</v>
      </c>
      <c r="L23" t="str">
        <f ca="1">L16</f>
        <v>Curaçao</v>
      </c>
      <c r="M23" t="str">
        <f ca="1">M16</f>
        <v>Elfenbeinküste</v>
      </c>
      <c r="N23" t="str">
        <f ca="1">N16</f>
        <v>Ecuador</v>
      </c>
      <c r="P23" s="1" t="str">
        <f ca="1">P16</f>
        <v>Dänemark</v>
      </c>
      <c r="Q23" s="1" t="str">
        <f ca="1">Q16</f>
        <v>Curaçao</v>
      </c>
      <c r="R23" s="1" t="str">
        <f ca="1">R16</f>
        <v>Elfenbeinküste</v>
      </c>
      <c r="S23" s="1" t="str">
        <f ca="1">S16</f>
        <v>Ecuador</v>
      </c>
      <c r="T23" s="1" t="s">
        <v>213</v>
      </c>
      <c r="V23" s="12"/>
    </row>
    <row r="24" spans="2:22" x14ac:dyDescent="0.2">
      <c r="B24" s="40" t="s">
        <v>216</v>
      </c>
      <c r="C24" s="18" t="s">
        <v>217</v>
      </c>
      <c r="D24" s="41" t="s">
        <v>218</v>
      </c>
      <c r="E24" s="41" t="s">
        <v>219</v>
      </c>
      <c r="F24" s="41" t="s">
        <v>220</v>
      </c>
      <c r="G24" s="41" t="s">
        <v>221</v>
      </c>
      <c r="H24" s="43" t="s">
        <v>222</v>
      </c>
      <c r="I24" s="13"/>
      <c r="J24" t="str">
        <f ca="1">J17</f>
        <v>Dänemark</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Dänemark</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Curaçao</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Curaçao</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Elfenbeinküste</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Elfenbeinküste</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Ecuador</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Ecuador</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Dänemark</v>
      </c>
      <c r="L30" t="str">
        <f ca="1">L16</f>
        <v>Curaçao</v>
      </c>
      <c r="M30" t="str">
        <f ca="1">M16</f>
        <v>Elfenbeinküste</v>
      </c>
      <c r="N30" t="str">
        <f ca="1">N16</f>
        <v>Ecuador</v>
      </c>
      <c r="P30" t="str">
        <f ca="1">P16</f>
        <v>Dänemark</v>
      </c>
      <c r="Q30" t="str">
        <f ca="1">Q16</f>
        <v>Curaçao</v>
      </c>
      <c r="R30" t="str">
        <f ca="1">R16</f>
        <v>Elfenbeinküste</v>
      </c>
      <c r="S30" t="str">
        <f ca="1">S16</f>
        <v>Ecuador</v>
      </c>
      <c r="T30" s="1" t="s">
        <v>213</v>
      </c>
      <c r="V30" s="12"/>
    </row>
    <row r="31" spans="2:22" x14ac:dyDescent="0.2">
      <c r="J31" t="str">
        <f ca="1">J17</f>
        <v>Dänemark</v>
      </c>
      <c r="K31">
        <v>0</v>
      </c>
      <c r="L31" s="541">
        <f>IF(I17=1,IF(L24&lt;0,0,IF(L24&gt;0,3,1)),0)</f>
        <v>0</v>
      </c>
      <c r="M31">
        <f>IF(I18=1,IF(M24&lt;0,0,IF(M24&gt;0,3,1)),0)</f>
        <v>0</v>
      </c>
      <c r="N31" s="541">
        <f>IF(I21=1,IF(N24&lt;0,0,IF(N24&gt;0,3,1)),0)</f>
        <v>0</v>
      </c>
      <c r="P31">
        <v>0</v>
      </c>
      <c r="Q31">
        <f>IF(SUM($K31:$N31)=SUM($K32:$N32),L31,0)</f>
        <v>0</v>
      </c>
      <c r="R31">
        <f>IF(SUM($K31:$N31)=SUM($K33:$N33),M31,0)</f>
        <v>0</v>
      </c>
      <c r="S31">
        <f>IF(SUM($K31:$N31)=SUM($K34:$N34),N31,0)</f>
        <v>0</v>
      </c>
      <c r="T31">
        <f>SUM(P31:S31)</f>
        <v>0</v>
      </c>
      <c r="V31" s="12"/>
    </row>
    <row r="32" spans="2:22" x14ac:dyDescent="0.2">
      <c r="J32" t="str">
        <f ca="1">J18</f>
        <v>Curaçao</v>
      </c>
      <c r="K32" s="541">
        <f>IF(I17=1,IF(K25&lt;0,0,IF(K25&gt;0,3,1)),0)</f>
        <v>0</v>
      </c>
      <c r="L32">
        <v>0</v>
      </c>
      <c r="M32" s="541">
        <f>IF(I20=1,IF(M25&lt;0,0,IF(M25&gt;0,3,1)),0)</f>
        <v>0</v>
      </c>
      <c r="N32">
        <f>IF(I19=1,IF(N25&lt;0,0,IF(N25&gt;0,3,1)),0)</f>
        <v>0</v>
      </c>
      <c r="P32">
        <f>IF(SUM($K32:$N32)=SUM($K31:$N31),K32,0)</f>
        <v>0</v>
      </c>
      <c r="Q32">
        <v>0</v>
      </c>
      <c r="R32">
        <f>IF(SUM($K32:$N32)=SUM($K33:$N33),M32,0)</f>
        <v>0</v>
      </c>
      <c r="S32">
        <f>IF(SUM($K32:$N32)=SUM($K34:$N34),N32,0)</f>
        <v>0</v>
      </c>
      <c r="T32">
        <f>SUM(P32:S32)</f>
        <v>0</v>
      </c>
      <c r="V32" s="12"/>
    </row>
    <row r="33" spans="1:24" x14ac:dyDescent="0.2">
      <c r="J33" t="str">
        <f ca="1">J19</f>
        <v>Elfenbeinküste</v>
      </c>
      <c r="K33">
        <f>IF(I18=1,IF(K26&lt;0,0,IF(K26&gt;0,3,1)),0)</f>
        <v>0</v>
      </c>
      <c r="L33" s="541">
        <f>IF(I20=1,IF(L26&lt;0,0,IF(L26&gt;0,3,1)),0)</f>
        <v>0</v>
      </c>
      <c r="M33">
        <v>0</v>
      </c>
      <c r="N33" s="541">
        <f>IF(I16=1,IF(N26&lt;0,0,IF(N26&gt;0,3,1)),0)</f>
        <v>0</v>
      </c>
      <c r="P33">
        <f>IF(SUM($K33:$N33)=SUM($K31:$N31),K33,0)</f>
        <v>0</v>
      </c>
      <c r="Q33">
        <f>IF(SUM($K33:$N33)=SUM($K32:$N32),L33,0)</f>
        <v>0</v>
      </c>
      <c r="R33">
        <v>0</v>
      </c>
      <c r="S33">
        <f>IF(SUM($K33:$N33)=SUM($K34:$N34),N33,0)</f>
        <v>0</v>
      </c>
      <c r="T33">
        <f>SUM(P33:S33)</f>
        <v>0</v>
      </c>
      <c r="V33" s="12"/>
    </row>
    <row r="34" spans="1:24" x14ac:dyDescent="0.2">
      <c r="J34" t="str">
        <f ca="1">J20</f>
        <v>Ecuador</v>
      </c>
      <c r="K34" s="541">
        <f>IF(I21=1,IF(K27&lt;0,0,IF(K27&gt;0,3,1)),0)</f>
        <v>0</v>
      </c>
      <c r="L34">
        <f>IF(I19=1,IF(L27&lt;0,0,IF(L27&gt;0,3,1)),0)</f>
        <v>0</v>
      </c>
      <c r="M34" s="541">
        <f>IF(I16=1,IF(M27&lt;0,0,IF(M27&gt;0,3,1)),0)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Dänemark</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Curaçao</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Elfenbeinküste</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Ecuador</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Dänemark</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Curaçao</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Elfenbeinküste</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Ecuador</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4">
    <mergeCell ref="A48:X48"/>
    <mergeCell ref="A49:X49"/>
    <mergeCell ref="A47:F47"/>
    <mergeCell ref="F53:H53"/>
  </mergeCells>
  <dataValidations count="1">
    <dataValidation allowBlank="1" showErrorMessage="1" prompt="Used for Fifa lots if requried" sqref="I25:I28" xr:uid="{00000000-0002-0000-0700-000000000000}"/>
  </dataValidation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dimension ref="A1:X58"/>
  <sheetViews>
    <sheetView topLeftCell="A40" workbookViewId="0">
      <selection activeCell="G58" sqref="G58"/>
    </sheetView>
  </sheetViews>
  <sheetFormatPr baseColWidth="10" defaultColWidth="8.83203125" defaultRowHeight="15" x14ac:dyDescent="0.2"/>
  <cols>
    <col min="1" max="1" width="35.6640625" bestFit="1" customWidth="1"/>
    <col min="2" max="2" width="11.33203125" bestFit="1" customWidth="1"/>
    <col min="3" max="3" width="8.6640625" bestFit="1" customWidth="1"/>
    <col min="4" max="4" width="10.6640625" bestFit="1" customWidth="1"/>
    <col min="5" max="5" width="11.5" bestFit="1" customWidth="1"/>
    <col min="6" max="6" width="11.1640625" bestFit="1" customWidth="1"/>
    <col min="7" max="7" width="11.83203125" bestFit="1" customWidth="1"/>
    <col min="8" max="8" width="11.6640625" bestFit="1" customWidth="1"/>
    <col min="9" max="9" width="12.6640625" bestFit="1" customWidth="1"/>
    <col min="10" max="10" width="10.1640625" bestFit="1" customWidth="1"/>
    <col min="11" max="11" width="9.5" customWidth="1"/>
    <col min="12" max="14" width="8.5" bestFit="1" customWidth="1"/>
    <col min="15" max="15" width="8.1640625" bestFit="1" customWidth="1"/>
    <col min="16" max="16" width="11.1640625" bestFit="1" customWidth="1"/>
    <col min="17" max="17" width="8.5" bestFit="1" customWidth="1"/>
    <col min="18" max="18" width="11.1640625" bestFit="1" customWidth="1"/>
    <col min="19" max="19" width="23.5" bestFit="1" customWidth="1"/>
    <col min="20" max="20" width="6" bestFit="1" customWidth="1"/>
    <col min="21" max="21" width="11.1640625" bestFit="1" customWidth="1"/>
    <col min="22" max="23" width="3.6640625" bestFit="1" customWidth="1"/>
  </cols>
  <sheetData>
    <row r="1" spans="1:20" x14ac:dyDescent="0.2">
      <c r="A1" s="12" t="s">
        <v>191</v>
      </c>
      <c r="B1" s="12" t="str">
        <f ca="1">RIGHT(C1,1)</f>
        <v>D</v>
      </c>
      <c r="C1" t="str">
        <f ca="1">MID(CELL("FILENAME",A3), FIND("]",CELL("FILENAME",A1))+1,255)</f>
        <v>GrpD</v>
      </c>
    </row>
    <row r="2" spans="1:20" x14ac:dyDescent="0.2">
      <c r="A2" s="12" t="s">
        <v>192</v>
      </c>
    </row>
    <row r="3" spans="1:20" x14ac:dyDescent="0.2">
      <c r="A3" t="str">
        <f ca="1">CONCATENATE(B$1,"1")</f>
        <v>D1</v>
      </c>
      <c r="B3" t="str">
        <f ca="1">VLOOKUP(A3,'2. Teilnehmer'!D$2:E$49,2)</f>
        <v>USA</v>
      </c>
    </row>
    <row r="4" spans="1:20" x14ac:dyDescent="0.2">
      <c r="A4" t="str">
        <f ca="1">CONCATENATE(B$1,"2")</f>
        <v>D2</v>
      </c>
      <c r="B4" t="str">
        <f ca="1">VLOOKUP(A4,'2. Teilnehmer'!D$2:E$49,2)</f>
        <v>Paraguay</v>
      </c>
    </row>
    <row r="5" spans="1:20" x14ac:dyDescent="0.2">
      <c r="A5" t="str">
        <f ca="1">CONCATENATE(B$1,"3")</f>
        <v>D3</v>
      </c>
      <c r="B5" t="str">
        <f ca="1">VLOOKUP(A5,'2. Teilnehmer'!D$2:E$49,2)</f>
        <v>Australien</v>
      </c>
    </row>
    <row r="6" spans="1:20" x14ac:dyDescent="0.2">
      <c r="A6" t="str">
        <f ca="1">CONCATENATE(B$1,"4")</f>
        <v>D4</v>
      </c>
      <c r="B6" t="str">
        <f ca="1">VLOOKUP(A6,'2. Teilnehmer'!D$2:E$49,2)</f>
        <v>SVK/KOS/TUR/ROU</v>
      </c>
      <c r="E6" t="s">
        <v>193</v>
      </c>
    </row>
    <row r="7" spans="1:20" x14ac:dyDescent="0.2">
      <c r="A7" s="12" t="s">
        <v>194</v>
      </c>
      <c r="E7" t="s">
        <v>195</v>
      </c>
      <c r="F7" t="s">
        <v>196</v>
      </c>
    </row>
    <row r="8" spans="1:20" x14ac:dyDescent="0.2">
      <c r="A8" t="str">
        <f ca="1">CONCATENATE(B$1,"1")</f>
        <v>D1</v>
      </c>
      <c r="B8" t="str">
        <f ca="1">VLOOKUP($A8,'Group Schedule'!$C$2:$I$73,5)</f>
        <v>USA</v>
      </c>
      <c r="C8" t="s">
        <v>197</v>
      </c>
      <c r="D8" t="str">
        <f ca="1">VLOOKUP($A8,'Group Schedule'!$C$2:$I$73,7)</f>
        <v>Paraguay</v>
      </c>
      <c r="E8" s="9">
        <f>'3. Vorrunde'!W20</f>
        <v>0</v>
      </c>
      <c r="F8" s="9">
        <f>'3. Vorrunde'!X20</f>
        <v>0</v>
      </c>
      <c r="H8" t="s">
        <v>198</v>
      </c>
      <c r="L8" t="s">
        <v>199</v>
      </c>
      <c r="M8" t="s">
        <v>13</v>
      </c>
    </row>
    <row r="9" spans="1:20" x14ac:dyDescent="0.2">
      <c r="A9" t="str">
        <f ca="1">CONCATENATE(B$1,"2")</f>
        <v>D2</v>
      </c>
      <c r="B9" t="str">
        <f ca="1">VLOOKUP($A9,'Group Schedule'!$C$2:$I$73,5)</f>
        <v>Australien</v>
      </c>
      <c r="C9" t="s">
        <v>197</v>
      </c>
      <c r="D9" t="str">
        <f ca="1">VLOOKUP($A9,'Group Schedule'!$C$2:$I$73,7)</f>
        <v>SVK/KOS/TUR/ROU</v>
      </c>
      <c r="E9" s="9">
        <f>'3. Vorrunde'!W21</f>
        <v>0</v>
      </c>
      <c r="F9" s="9">
        <f>'3. Vorrunde'!X21</f>
        <v>0</v>
      </c>
      <c r="H9" t="s">
        <v>16</v>
      </c>
      <c r="L9" t="s">
        <v>199</v>
      </c>
      <c r="M9" t="s">
        <v>21</v>
      </c>
    </row>
    <row r="10" spans="1:20" x14ac:dyDescent="0.2">
      <c r="A10" t="str">
        <f ca="1">CONCATENATE(B$1,"3")</f>
        <v>D3</v>
      </c>
      <c r="B10" t="str">
        <f ca="1">VLOOKUP($A10,'Group Schedule'!$C$2:$I$73,5)</f>
        <v>SVK/KOS/TUR/ROU</v>
      </c>
      <c r="C10" t="s">
        <v>197</v>
      </c>
      <c r="D10" t="str">
        <f ca="1">VLOOKUP($A10,'Group Schedule'!$C$2:$I$73,7)</f>
        <v>Paraguay</v>
      </c>
      <c r="E10" s="9">
        <f>'3. Vorrunde'!W22</f>
        <v>0</v>
      </c>
      <c r="F10" s="9">
        <f>'3. Vorrunde'!X22</f>
        <v>0</v>
      </c>
      <c r="H10" t="s">
        <v>198</v>
      </c>
      <c r="L10" t="s">
        <v>199</v>
      </c>
      <c r="M10" t="s">
        <v>16</v>
      </c>
    </row>
    <row r="11" spans="1:20" x14ac:dyDescent="0.2">
      <c r="A11" t="str">
        <f ca="1">CONCATENATE(B$1,"4")</f>
        <v>D4</v>
      </c>
      <c r="B11" t="str">
        <f ca="1">VLOOKUP($A11,'Group Schedule'!$C$2:$I$73,5)</f>
        <v>USA</v>
      </c>
      <c r="C11" t="s">
        <v>197</v>
      </c>
      <c r="D11" t="str">
        <f ca="1">VLOOKUP($A11,'Group Schedule'!$C$2:$I$73,7)</f>
        <v>Australien</v>
      </c>
      <c r="E11" s="9">
        <f>'3. Vorrunde'!W23</f>
        <v>0</v>
      </c>
      <c r="F11" s="9">
        <f>'3. Vorrunde'!X23</f>
        <v>0</v>
      </c>
      <c r="H11" t="s">
        <v>21</v>
      </c>
      <c r="L11" t="s">
        <v>199</v>
      </c>
      <c r="M11" t="s">
        <v>13</v>
      </c>
    </row>
    <row r="12" spans="1:20" x14ac:dyDescent="0.2">
      <c r="A12" t="str">
        <f ca="1">CONCATENATE(B$1,"5")</f>
        <v>D5</v>
      </c>
      <c r="B12" t="str">
        <f ca="1">VLOOKUP($A12,'Group Schedule'!$C$2:$I$73,5)</f>
        <v>SVK/KOS/TUR/ROU</v>
      </c>
      <c r="C12" t="s">
        <v>197</v>
      </c>
      <c r="D12" t="str">
        <f ca="1">VLOOKUP($A12,'Group Schedule'!$C$2:$I$73,7)</f>
        <v>USA</v>
      </c>
      <c r="E12" s="9">
        <f>'3. Vorrunde'!W24</f>
        <v>0</v>
      </c>
      <c r="F12" s="9">
        <f>'3. Vorrunde'!X24</f>
        <v>0</v>
      </c>
      <c r="H12" t="s">
        <v>21</v>
      </c>
      <c r="I12" t="s">
        <v>200</v>
      </c>
      <c r="L12" t="s">
        <v>199</v>
      </c>
      <c r="M12" t="s">
        <v>198</v>
      </c>
    </row>
    <row r="13" spans="1:20" x14ac:dyDescent="0.2">
      <c r="A13" t="str">
        <f ca="1">CONCATENATE(B$1,"6")</f>
        <v>D6</v>
      </c>
      <c r="B13" t="str">
        <f ca="1">VLOOKUP($A13,'Group Schedule'!$C$2:$I$73,5)</f>
        <v>Paraguay</v>
      </c>
      <c r="C13" t="s">
        <v>197</v>
      </c>
      <c r="D13" t="str">
        <f ca="1">VLOOKUP($A13,'Group Schedule'!$C$2:$I$73,7)</f>
        <v>Australien</v>
      </c>
      <c r="E13" s="9">
        <f>'3. Vorrunde'!W25</f>
        <v>0</v>
      </c>
      <c r="F13" s="9">
        <f>'3. Vorrunde'!X25</f>
        <v>0</v>
      </c>
      <c r="H13" t="s">
        <v>13</v>
      </c>
      <c r="I13" t="s">
        <v>201</v>
      </c>
      <c r="L13" t="s">
        <v>199</v>
      </c>
      <c r="M13" t="s">
        <v>16</v>
      </c>
    </row>
    <row r="14" spans="1:20" x14ac:dyDescent="0.2">
      <c r="I14" t="s">
        <v>202</v>
      </c>
    </row>
    <row r="15" spans="1:20" x14ac:dyDescent="0.2">
      <c r="B15" t="s">
        <v>203</v>
      </c>
      <c r="D15" t="s">
        <v>204</v>
      </c>
      <c r="E15" t="s">
        <v>205</v>
      </c>
      <c r="F15" t="s">
        <v>206</v>
      </c>
      <c r="G15" t="s">
        <v>207</v>
      </c>
      <c r="H15" t="s">
        <v>208</v>
      </c>
      <c r="I15" t="s">
        <v>209</v>
      </c>
      <c r="K15" t="s">
        <v>210</v>
      </c>
      <c r="P15" t="s">
        <v>211</v>
      </c>
    </row>
    <row r="16" spans="1:20" x14ac:dyDescent="0.2">
      <c r="B16" t="str">
        <f t="shared" ref="B16:B21" ca="1" si="0">B8</f>
        <v>USA</v>
      </c>
      <c r="C16" t="s">
        <v>212</v>
      </c>
      <c r="D16" t="str">
        <f t="shared" ref="D16:F21" ca="1" si="1">D8</f>
        <v>Paraguay</v>
      </c>
      <c r="E16">
        <f t="shared" si="1"/>
        <v>0</v>
      </c>
      <c r="F16">
        <f t="shared" si="1"/>
        <v>0</v>
      </c>
      <c r="G16">
        <f t="shared" ref="G16:G21" si="2">IF(I16=0,0,IF(E16&lt;F16,0,IF(E16&gt;F16,3,1)))</f>
        <v>0</v>
      </c>
      <c r="H16">
        <f t="shared" ref="H16:H21" si="3">IF(I16=0,0,IF(F16&lt;E16,0,IF(F16&gt;E16,3,1)))</f>
        <v>0</v>
      </c>
      <c r="I16">
        <f>IF(ISBLANK('3. Vorrunde'!W20)=TRUE,0,IF(ISBLANK('3. Vorrunde'!X20)=TRUE,0,1))</f>
        <v>0</v>
      </c>
      <c r="K16" t="str">
        <f ca="1">B3</f>
        <v>USA</v>
      </c>
      <c r="L16" t="str">
        <f ca="1">B4</f>
        <v>Paraguay</v>
      </c>
      <c r="M16" t="str">
        <f ca="1">B5</f>
        <v>Australien</v>
      </c>
      <c r="N16" t="str">
        <f ca="1">B6</f>
        <v>SVK/KOS/TUR/ROU</v>
      </c>
      <c r="P16" s="1" t="str">
        <f ca="1">K16</f>
        <v>USA</v>
      </c>
      <c r="Q16" s="1" t="str">
        <f ca="1">L16</f>
        <v>Paraguay</v>
      </c>
      <c r="R16" s="1" t="str">
        <f ca="1">M16</f>
        <v>Australien</v>
      </c>
      <c r="S16" s="1" t="str">
        <f ca="1">N16</f>
        <v>SVK/KOS/TUR/ROU</v>
      </c>
      <c r="T16" s="1" t="s">
        <v>213</v>
      </c>
    </row>
    <row r="17" spans="2:22" x14ac:dyDescent="0.2">
      <c r="B17" t="str">
        <f t="shared" ca="1" si="0"/>
        <v>Australien</v>
      </c>
      <c r="C17" t="s">
        <v>212</v>
      </c>
      <c r="D17" t="str">
        <f t="shared" ca="1" si="1"/>
        <v>SVK/KOS/TUR/ROU</v>
      </c>
      <c r="E17">
        <f t="shared" si="1"/>
        <v>0</v>
      </c>
      <c r="F17">
        <f t="shared" si="1"/>
        <v>0</v>
      </c>
      <c r="G17">
        <f t="shared" si="2"/>
        <v>0</v>
      </c>
      <c r="H17">
        <f t="shared" si="3"/>
        <v>0</v>
      </c>
      <c r="I17">
        <f>IF(ISBLANK('3. Vorrunde'!W21)=TRUE,0,IF(ISBLANK('3. Vorrunde'!X21)=TRUE,0,1))</f>
        <v>0</v>
      </c>
      <c r="J17" t="str">
        <f ca="1">B3</f>
        <v>USA</v>
      </c>
      <c r="K17">
        <v>0</v>
      </c>
      <c r="L17">
        <f>E16</f>
        <v>0</v>
      </c>
      <c r="M17" s="541">
        <f>E19</f>
        <v>0</v>
      </c>
      <c r="N17">
        <f>F20</f>
        <v>0</v>
      </c>
      <c r="P17">
        <v>0</v>
      </c>
      <c r="Q17">
        <f>IF($K39=$K40,L17,0)</f>
        <v>0</v>
      </c>
      <c r="R17">
        <f>IF($K39=$K41,M17,0)</f>
        <v>0</v>
      </c>
      <c r="S17">
        <f>IF($K39=$K42,N17,0)</f>
        <v>0</v>
      </c>
      <c r="T17">
        <f>SUM(P17:S17)</f>
        <v>0</v>
      </c>
    </row>
    <row r="18" spans="2:22" x14ac:dyDescent="0.2">
      <c r="B18" t="str">
        <f t="shared" ca="1" si="0"/>
        <v>SVK/KOS/TUR/ROU</v>
      </c>
      <c r="C18" t="s">
        <v>212</v>
      </c>
      <c r="D18" t="str">
        <f t="shared" ca="1" si="1"/>
        <v>Paraguay</v>
      </c>
      <c r="E18">
        <f t="shared" si="1"/>
        <v>0</v>
      </c>
      <c r="F18">
        <f t="shared" si="1"/>
        <v>0</v>
      </c>
      <c r="G18">
        <f t="shared" si="2"/>
        <v>0</v>
      </c>
      <c r="H18">
        <f t="shared" si="3"/>
        <v>0</v>
      </c>
      <c r="I18">
        <f>IF(ISBLANK('3. Vorrunde'!W22)=TRUE,0,IF(ISBLANK('3. Vorrunde'!X22)=TRUE,0,1))</f>
        <v>0</v>
      </c>
      <c r="J18" t="str">
        <f ca="1">B4</f>
        <v>Paraguay</v>
      </c>
      <c r="K18">
        <f>F16</f>
        <v>0</v>
      </c>
      <c r="L18">
        <v>0</v>
      </c>
      <c r="M18">
        <f>E21</f>
        <v>0</v>
      </c>
      <c r="N18" s="541">
        <f>F18</f>
        <v>0</v>
      </c>
      <c r="P18">
        <f>IF($K40=$K39,K18,0)</f>
        <v>0</v>
      </c>
      <c r="Q18">
        <v>0</v>
      </c>
      <c r="R18">
        <f>IF($K40=$K41,M18,0)</f>
        <v>0</v>
      </c>
      <c r="S18">
        <f>IF($K40=$K42,N18,0)</f>
        <v>0</v>
      </c>
      <c r="T18">
        <f>SUM(P18:S18)</f>
        <v>0</v>
      </c>
    </row>
    <row r="19" spans="2:22" x14ac:dyDescent="0.2">
      <c r="B19" t="str">
        <f t="shared" ca="1" si="0"/>
        <v>USA</v>
      </c>
      <c r="C19" t="s">
        <v>212</v>
      </c>
      <c r="D19" t="str">
        <f t="shared" ca="1" si="1"/>
        <v>Australien</v>
      </c>
      <c r="E19">
        <f t="shared" si="1"/>
        <v>0</v>
      </c>
      <c r="F19">
        <f t="shared" si="1"/>
        <v>0</v>
      </c>
      <c r="G19">
        <f t="shared" si="2"/>
        <v>0</v>
      </c>
      <c r="H19">
        <f t="shared" si="3"/>
        <v>0</v>
      </c>
      <c r="I19">
        <f>IF(ISBLANK('3. Vorrunde'!W23)=TRUE,0,IF(ISBLANK('3. Vorrunde'!X23)=TRUE,0,1))</f>
        <v>0</v>
      </c>
      <c r="J19" t="str">
        <f ca="1">B5</f>
        <v>Australien</v>
      </c>
      <c r="K19" s="541">
        <f>F17</f>
        <v>0</v>
      </c>
      <c r="L19">
        <f>F21</f>
        <v>0</v>
      </c>
      <c r="M19">
        <v>0</v>
      </c>
      <c r="N19">
        <f>E17</f>
        <v>0</v>
      </c>
      <c r="P19">
        <f>IF($K41=$K39,K19,0)</f>
        <v>0</v>
      </c>
      <c r="Q19">
        <f>IF($K41=$K40,L19,0)</f>
        <v>0</v>
      </c>
      <c r="R19">
        <v>0</v>
      </c>
      <c r="S19">
        <f>IF($K41=$K42,N19,0)</f>
        <v>0</v>
      </c>
      <c r="T19">
        <f>SUM(P19:S19)</f>
        <v>0</v>
      </c>
    </row>
    <row r="20" spans="2:22" x14ac:dyDescent="0.2">
      <c r="B20" t="str">
        <f t="shared" ca="1" si="0"/>
        <v>SVK/KOS/TUR/ROU</v>
      </c>
      <c r="C20" t="s">
        <v>212</v>
      </c>
      <c r="D20" t="str">
        <f t="shared" ca="1" si="1"/>
        <v>USA</v>
      </c>
      <c r="E20">
        <f t="shared" si="1"/>
        <v>0</v>
      </c>
      <c r="F20">
        <f t="shared" si="1"/>
        <v>0</v>
      </c>
      <c r="G20">
        <f t="shared" si="2"/>
        <v>0</v>
      </c>
      <c r="H20">
        <f t="shared" si="3"/>
        <v>0</v>
      </c>
      <c r="I20">
        <f>IF(ISBLANK('3. Vorrunde'!W24)=TRUE,0,IF(ISBLANK('3. Vorrunde'!X24)=TRUE,0,1))</f>
        <v>0</v>
      </c>
      <c r="J20" t="str">
        <f ca="1">B6</f>
        <v>SVK/KOS/TUR/ROU</v>
      </c>
      <c r="K20">
        <f>E20</f>
        <v>0</v>
      </c>
      <c r="L20" s="541">
        <f>E18</f>
        <v>0</v>
      </c>
      <c r="M20">
        <f>F17</f>
        <v>0</v>
      </c>
      <c r="N20">
        <v>0</v>
      </c>
      <c r="P20">
        <f>IF($K42=$K39,K20,0)</f>
        <v>0</v>
      </c>
      <c r="Q20">
        <f>IF($K42=$K40,L20,0)</f>
        <v>0</v>
      </c>
      <c r="R20">
        <f>IF($K42=$K41,M20,0)</f>
        <v>0</v>
      </c>
      <c r="S20">
        <v>0</v>
      </c>
      <c r="T20">
        <f>SUM(P20:S20)</f>
        <v>0</v>
      </c>
    </row>
    <row r="21" spans="2:22" x14ac:dyDescent="0.2">
      <c r="B21" t="str">
        <f t="shared" ca="1" si="0"/>
        <v>Paraguay</v>
      </c>
      <c r="C21" t="s">
        <v>212</v>
      </c>
      <c r="D21" t="str">
        <f t="shared" ca="1" si="1"/>
        <v>Australien</v>
      </c>
      <c r="E21">
        <f t="shared" si="1"/>
        <v>0</v>
      </c>
      <c r="F21">
        <f t="shared" si="1"/>
        <v>0</v>
      </c>
      <c r="G21">
        <f t="shared" si="2"/>
        <v>0</v>
      </c>
      <c r="H21">
        <f t="shared" si="3"/>
        <v>0</v>
      </c>
      <c r="I21">
        <f>IF(ISBLANK('3. Vorrunde'!W25)=TRUE,0,IF(ISBLANK('3. Vorrunde'!X25)=TRUE,0,1))</f>
        <v>0</v>
      </c>
    </row>
    <row r="22" spans="2:22" x14ac:dyDescent="0.2">
      <c r="I22">
        <f>SUM(I16:I21)</f>
        <v>0</v>
      </c>
      <c r="K22" t="s">
        <v>214</v>
      </c>
      <c r="P22" t="s">
        <v>215</v>
      </c>
      <c r="V22" s="12"/>
    </row>
    <row r="23" spans="2:22" ht="16" customHeight="1" thickBot="1" x14ac:dyDescent="0.25">
      <c r="K23" t="str">
        <f ca="1">K16</f>
        <v>USA</v>
      </c>
      <c r="L23" t="str">
        <f ca="1">L16</f>
        <v>Paraguay</v>
      </c>
      <c r="M23" t="str">
        <f ca="1">M16</f>
        <v>Australien</v>
      </c>
      <c r="N23" t="str">
        <f ca="1">N16</f>
        <v>SVK/KOS/TUR/ROU</v>
      </c>
      <c r="P23" s="1" t="str">
        <f ca="1">P16</f>
        <v>USA</v>
      </c>
      <c r="Q23" s="1" t="str">
        <f ca="1">Q16</f>
        <v>Paraguay</v>
      </c>
      <c r="R23" s="1" t="str">
        <f ca="1">R16</f>
        <v>Australien</v>
      </c>
      <c r="S23" s="1" t="str">
        <f ca="1">S16</f>
        <v>SVK/KOS/TUR/ROU</v>
      </c>
      <c r="T23" s="1" t="s">
        <v>213</v>
      </c>
      <c r="V23" s="12"/>
    </row>
    <row r="24" spans="2:22" x14ac:dyDescent="0.2">
      <c r="B24" s="40" t="s">
        <v>216</v>
      </c>
      <c r="C24" s="18" t="s">
        <v>217</v>
      </c>
      <c r="D24" s="41" t="s">
        <v>218</v>
      </c>
      <c r="E24" s="41" t="s">
        <v>219</v>
      </c>
      <c r="F24" s="41" t="s">
        <v>220</v>
      </c>
      <c r="G24" s="41" t="s">
        <v>221</v>
      </c>
      <c r="H24" s="43" t="s">
        <v>222</v>
      </c>
      <c r="I24" s="13"/>
      <c r="J24" t="str">
        <f ca="1">J17</f>
        <v>USA</v>
      </c>
      <c r="K24">
        <v>0</v>
      </c>
      <c r="L24">
        <f>L17-K18</f>
        <v>0</v>
      </c>
      <c r="M24">
        <f>M17-K19</f>
        <v>0</v>
      </c>
      <c r="N24">
        <f>N17-K20</f>
        <v>0</v>
      </c>
      <c r="P24">
        <v>0</v>
      </c>
      <c r="Q24">
        <f>IF($I39=$I40,L24,0)</f>
        <v>0</v>
      </c>
      <c r="R24">
        <f>IF($I39=$I41,M24,0)</f>
        <v>0</v>
      </c>
      <c r="S24">
        <f>IF($I39=$I42,N24,0)</f>
        <v>0</v>
      </c>
      <c r="T24">
        <f>SUM(P24:S24)</f>
        <v>0</v>
      </c>
      <c r="V24" s="12"/>
    </row>
    <row r="25" spans="2:22" x14ac:dyDescent="0.2">
      <c r="B25" s="6">
        <v>1</v>
      </c>
      <c r="C25" t="str">
        <f ca="1">IF(T$39=1,A$39,IF(T$40=1,A$40,IF(T$41=1,A$41,A$42)))</f>
        <v>USA</v>
      </c>
      <c r="D25">
        <f ca="1">IF(T$39=1,B$39,IF(T$40=1,B$40,IF(T$41=1,B$41,B$42)))</f>
        <v>0</v>
      </c>
      <c r="E25">
        <f ca="1">IF(T$39=1,C$39,IF(T$40=1,C$40,IF(T$41=1,C$41,C$42)))</f>
        <v>0</v>
      </c>
      <c r="F25">
        <f ca="1">IF(T$39=1,D$39,IF(T$40=1,D$40,IF(T$41=1,D$41,D$42)))</f>
        <v>0</v>
      </c>
      <c r="G25">
        <f ca="1">IF(T$39=1,E$39,IF(T$40=1,E$40,IF(T$41=1,E$41,E$42)))</f>
        <v>0</v>
      </c>
      <c r="H25" s="44">
        <f ca="1">IF(T$39=1,U$39,IF(T$40=1,U$40,IF(T$41=1,U$41,U$42)))</f>
        <v>0</v>
      </c>
      <c r="I25" s="13"/>
      <c r="J25" t="str">
        <f ca="1">J18</f>
        <v>Paraguay</v>
      </c>
      <c r="K25">
        <f>K18-L17</f>
        <v>0</v>
      </c>
      <c r="L25">
        <v>0</v>
      </c>
      <c r="M25">
        <f>M18-L19</f>
        <v>0</v>
      </c>
      <c r="N25">
        <f>N18-L20</f>
        <v>0</v>
      </c>
      <c r="P25">
        <f>IF($I40=$I39,K25,0)</f>
        <v>0</v>
      </c>
      <c r="Q25">
        <v>0</v>
      </c>
      <c r="R25">
        <f>IF($I40=$I41,M25,0)</f>
        <v>0</v>
      </c>
      <c r="S25">
        <f>IF($I40=$I42,N25,0)</f>
        <v>0</v>
      </c>
      <c r="T25">
        <f>SUM(P25:S25)</f>
        <v>0</v>
      </c>
      <c r="V25" s="12"/>
    </row>
    <row r="26" spans="2:22" x14ac:dyDescent="0.2">
      <c r="B26" s="6">
        <v>2</v>
      </c>
      <c r="C26" t="str">
        <f ca="1">IF(T$39=2,A$39,IF(T$40=2,A$40,IF(T$41=2,A$41,A$42)))</f>
        <v>Paraguay</v>
      </c>
      <c r="D26">
        <f ca="1">IF(T$39=2,B$39,IF(T$40=2,B$40,IF(T$41=2,B$41,B$42)))</f>
        <v>0</v>
      </c>
      <c r="E26">
        <f ca="1">IF(T$39=2,C$39,IF(T$40=2,C$40,IF(T$41=2,C$41,C$42)))</f>
        <v>0</v>
      </c>
      <c r="F26">
        <f ca="1">IF(T$39=2,D$39,IF(T$40=2,D$40,IF(T$41=2,D$41,D$42)))</f>
        <v>0</v>
      </c>
      <c r="G26">
        <f ca="1">IF(T$39=2,E$39,IF(T$40=2,E$40,IF(T$41=2,E$41,E$42)))</f>
        <v>0</v>
      </c>
      <c r="H26" s="44">
        <f ca="1">IF(T$39=2,U$39,IF(T$40=2,U$40,IF(T$41=2,U$41,U$42)))</f>
        <v>0</v>
      </c>
      <c r="I26" s="13"/>
      <c r="J26" t="str">
        <f ca="1">J19</f>
        <v>Australien</v>
      </c>
      <c r="K26">
        <f>K19-M17</f>
        <v>0</v>
      </c>
      <c r="L26">
        <f>L19-M18</f>
        <v>0</v>
      </c>
      <c r="M26">
        <v>0</v>
      </c>
      <c r="N26">
        <f>N19-M20</f>
        <v>0</v>
      </c>
      <c r="P26">
        <f>IF($I41=$I39,K26,0)</f>
        <v>0</v>
      </c>
      <c r="Q26">
        <f>IF($I41=$I40,L26,0)</f>
        <v>0</v>
      </c>
      <c r="R26">
        <v>0</v>
      </c>
      <c r="S26">
        <f>IF($I41=$I42,N26,0)</f>
        <v>0</v>
      </c>
      <c r="T26">
        <f>SUM(P26:S26)</f>
        <v>0</v>
      </c>
      <c r="V26" s="12"/>
    </row>
    <row r="27" spans="2:22" x14ac:dyDescent="0.2">
      <c r="B27" s="6">
        <v>3</v>
      </c>
      <c r="C27" t="str">
        <f ca="1">IF(T$39=3,A$39,IF(T$40=3,A$40,IF(T$41=3,A$41,A$42)))</f>
        <v>Australien</v>
      </c>
      <c r="D27">
        <f ca="1">IF(T$39=3,B$39,IF(T$40=3,B$40,IF(T$41=3,B$41,B$42)))</f>
        <v>0</v>
      </c>
      <c r="E27">
        <f ca="1">IF(T$39=3,C$39,IF(T$40=3,C$40,IF(T$41=3,C$41,C$42)))</f>
        <v>0</v>
      </c>
      <c r="F27">
        <f ca="1">IF(T$39=3,D$39,IF(T$40=3,D$40,IF(T$41=3,D$41,D$42)))</f>
        <v>0</v>
      </c>
      <c r="G27">
        <f ca="1">IF(T$39=3,E$39,IF(T$40=3,E$40,IF(T$41=3,E$41,E$42)))</f>
        <v>0</v>
      </c>
      <c r="H27" s="44">
        <f ca="1">IF(T$39=3,U$39,IF(T$40=3,U$40,IF(T$41=3,U$41,U$42)))</f>
        <v>0</v>
      </c>
      <c r="I27" s="13">
        <f ca="1">IF(T$39=3,P$39,IF(T$40=3,P$40,IF(T$41=3,P$41,P$42)))</f>
        <v>0</v>
      </c>
      <c r="J27" t="str">
        <f ca="1">J20</f>
        <v>SVK/KOS/TUR/ROU</v>
      </c>
      <c r="K27">
        <f>K20-N17</f>
        <v>0</v>
      </c>
      <c r="L27">
        <f>L20-N18</f>
        <v>0</v>
      </c>
      <c r="M27">
        <f>M20-N19</f>
        <v>0</v>
      </c>
      <c r="N27">
        <v>0</v>
      </c>
      <c r="P27">
        <f>IF($I42=$I39,K27,0)</f>
        <v>0</v>
      </c>
      <c r="Q27">
        <f>IF($I42=$I40,L27,0)</f>
        <v>0</v>
      </c>
      <c r="R27">
        <f>IF($I42=$I41,M27,0)</f>
        <v>0</v>
      </c>
      <c r="S27">
        <v>0</v>
      </c>
      <c r="T27">
        <f>SUM(P27:S27)</f>
        <v>0</v>
      </c>
      <c r="V27" s="12"/>
    </row>
    <row r="28" spans="2:22" ht="16" customHeight="1" thickBot="1" x14ac:dyDescent="0.25">
      <c r="B28" s="7">
        <v>4</v>
      </c>
      <c r="C28" s="8" t="str">
        <f ca="1">IF(T$39=4,A$39,IF(T$40=4,A$40,IF(T$41=4,A$41,A$42)))</f>
        <v>SVK/KOS/TUR/ROU</v>
      </c>
      <c r="D28" s="8">
        <f ca="1">IF(T$39=4,B$39,IF(T$40=4,B$40,IF(T$41=4,B$41,B$42)))</f>
        <v>0</v>
      </c>
      <c r="E28" s="8">
        <f ca="1">IF(T$39=4,C$39,IF(T$40=4,C$40,IF(T$41=4,C$41,C$42)))</f>
        <v>0</v>
      </c>
      <c r="F28" s="8">
        <f ca="1">IF(T$39=4,D$39,IF(T$40=4,D$40,IF(T$41=4,D$41,D$42)))</f>
        <v>0</v>
      </c>
      <c r="G28" s="8">
        <f ca="1">IF(T$39=4,E$39,IF(T$40=4,E$40,IF(T$41=4,E$41,E$42)))</f>
        <v>0</v>
      </c>
      <c r="H28" s="45">
        <f ca="1">IF(T$39=4,U$39,IF(T$40=4,U$40,IF(T$41=4,U$41,U$42)))</f>
        <v>0</v>
      </c>
      <c r="I28" s="13"/>
      <c r="V28" s="12"/>
    </row>
    <row r="29" spans="2:22" x14ac:dyDescent="0.2">
      <c r="I29" s="13"/>
      <c r="K29" t="s">
        <v>223</v>
      </c>
      <c r="P29" t="s">
        <v>224</v>
      </c>
      <c r="V29" s="12"/>
    </row>
    <row r="30" spans="2:22" x14ac:dyDescent="0.2">
      <c r="K30" t="str">
        <f ca="1">K16</f>
        <v>USA</v>
      </c>
      <c r="L30" t="str">
        <f ca="1">L16</f>
        <v>Paraguay</v>
      </c>
      <c r="M30" t="str">
        <f ca="1">M16</f>
        <v>Australien</v>
      </c>
      <c r="N30" t="str">
        <f ca="1">N16</f>
        <v>SVK/KOS/TUR/ROU</v>
      </c>
      <c r="P30" t="str">
        <f ca="1">P16</f>
        <v>USA</v>
      </c>
      <c r="Q30" t="str">
        <f ca="1">Q16</f>
        <v>Paraguay</v>
      </c>
      <c r="R30" t="str">
        <f ca="1">R16</f>
        <v>Australien</v>
      </c>
      <c r="S30" t="str">
        <f ca="1">S16</f>
        <v>SVK/KOS/TUR/ROU</v>
      </c>
      <c r="T30" s="1" t="s">
        <v>213</v>
      </c>
      <c r="V30" s="12"/>
    </row>
    <row r="31" spans="2:22" x14ac:dyDescent="0.2">
      <c r="J31" t="str">
        <f ca="1">J17</f>
        <v>USA</v>
      </c>
      <c r="K31">
        <v>0</v>
      </c>
      <c r="L31">
        <f>IF(I16=1,IF(L24&lt;0,0,IF(L24&gt;0,3,1)),0)</f>
        <v>0</v>
      </c>
      <c r="M31" s="541">
        <f>IF(I19=1,IF(M24&lt;0,0,IF(M24&gt;0,3,1)),0)</f>
        <v>0</v>
      </c>
      <c r="N31">
        <f>IF(I20=1,IF(N24&lt;0,0,IF(N24&gt;0,3,1)),0)</f>
        <v>0</v>
      </c>
      <c r="P31">
        <v>0</v>
      </c>
      <c r="Q31">
        <f>IF(SUM($K31:$N31)=SUM($K32:$N32),L31,0)</f>
        <v>0</v>
      </c>
      <c r="R31">
        <f>IF(SUM($K31:$N31)=SUM($K33:$N33),M31,0)</f>
        <v>0</v>
      </c>
      <c r="S31">
        <f>IF(SUM($K31:$N31)=SUM($K34:$N34),N31,0)</f>
        <v>0</v>
      </c>
      <c r="T31">
        <f>SUM(P31:S31)</f>
        <v>0</v>
      </c>
      <c r="V31" s="12"/>
    </row>
    <row r="32" spans="2:22" x14ac:dyDescent="0.2">
      <c r="J32" t="str">
        <f ca="1">J18</f>
        <v>Paraguay</v>
      </c>
      <c r="K32">
        <f>IF(I16=1,IF(K25&lt;0,0,IF(K25&gt;0,3,1)),0)</f>
        <v>0</v>
      </c>
      <c r="L32">
        <v>0</v>
      </c>
      <c r="M32">
        <f>IF(I21=1,IF(M25&lt;0,0,IF(M25&gt;0,3,1)),0)</f>
        <v>0</v>
      </c>
      <c r="N32" s="541">
        <f>IF(I18=1,IF(N25&lt;0,0,IF(N25&gt;0,3,1)),0)</f>
        <v>0</v>
      </c>
      <c r="P32">
        <f>IF(SUM($K32:$N32)=SUM($K31:$N31),K32,0)</f>
        <v>0</v>
      </c>
      <c r="Q32">
        <v>0</v>
      </c>
      <c r="R32">
        <f>IF(SUM($K32:$N32)=SUM($K33:$N33),M32,0)</f>
        <v>0</v>
      </c>
      <c r="S32">
        <f>IF(SUM($K32:$N32)=SUM($K34:$N34),N32,0)</f>
        <v>0</v>
      </c>
      <c r="T32">
        <f>SUM(P32:S32)</f>
        <v>0</v>
      </c>
      <c r="V32" s="12"/>
    </row>
    <row r="33" spans="1:24" x14ac:dyDescent="0.2">
      <c r="J33" t="str">
        <f ca="1">J19</f>
        <v>Australien</v>
      </c>
      <c r="K33" s="541">
        <f>IF(I19=1,IF(K26&lt;0,0,IF(K26&gt;0,3,1)),0)</f>
        <v>0</v>
      </c>
      <c r="L33">
        <f>IF(I21=1,IF(L26&lt;0,0,IF(L26&gt;0,3,1)),0)</f>
        <v>0</v>
      </c>
      <c r="M33">
        <v>0</v>
      </c>
      <c r="N33">
        <f>IF(I17=1,IF(N26&lt;0,0,IF(N26&gt;0,3,1)),0)</f>
        <v>0</v>
      </c>
      <c r="P33">
        <f>IF(SUM($K33:$N33)=SUM($K31:$N31),K33,0)</f>
        <v>0</v>
      </c>
      <c r="Q33">
        <f>IF(SUM($K33:$N33)=SUM($K32:$N32),L33,0)</f>
        <v>0</v>
      </c>
      <c r="R33">
        <v>0</v>
      </c>
      <c r="S33">
        <f>IF(SUM($K33:$N33)=SUM($K34:$N34),N33,0)</f>
        <v>0</v>
      </c>
      <c r="T33">
        <f>SUM(P33:S33)</f>
        <v>0</v>
      </c>
      <c r="V33" s="12"/>
    </row>
    <row r="34" spans="1:24" x14ac:dyDescent="0.2">
      <c r="J34" t="str">
        <f ca="1">J20</f>
        <v>SVK/KOS/TUR/ROU</v>
      </c>
      <c r="K34">
        <f>IF(I20=1,IF(K27&lt;0,0,IF(K27&gt;0,3,1)),0)</f>
        <v>0</v>
      </c>
      <c r="L34" s="541">
        <f>IF(I18=1,IF(L27&lt;0,0,IF(L27&gt;0,3,1)),0)</f>
        <v>0</v>
      </c>
      <c r="M34">
        <f>IF(I17=1,IF(M27&lt;0,0,IF(M27&gt;0,3,1)),0)</f>
        <v>0</v>
      </c>
      <c r="N34">
        <v>0</v>
      </c>
      <c r="P34">
        <f>IF(SUM($K34:$N34)=SUM($K31:$N31),K34,0)</f>
        <v>0</v>
      </c>
      <c r="Q34">
        <f>IF(SUM($K34:$N34)=SUM($K32:$N32),L34,0)</f>
        <v>0</v>
      </c>
      <c r="R34">
        <f>IF(SUM($K34:$N34)=SUM($K33:$N33),M34,0)</f>
        <v>0</v>
      </c>
      <c r="S34">
        <v>0</v>
      </c>
      <c r="T34">
        <f>SUM(P34:S34)</f>
        <v>0</v>
      </c>
      <c r="V34" s="12"/>
    </row>
    <row r="36" spans="1:24" x14ac:dyDescent="0.2">
      <c r="A36" t="s">
        <v>225</v>
      </c>
      <c r="B36" s="1" t="s">
        <v>226</v>
      </c>
      <c r="C36" s="1" t="s">
        <v>227</v>
      </c>
      <c r="D36" s="1" t="s">
        <v>228</v>
      </c>
      <c r="E36" s="1" t="s">
        <v>229</v>
      </c>
      <c r="F36" s="1" t="s">
        <v>230</v>
      </c>
      <c r="G36" s="1" t="s">
        <v>231</v>
      </c>
      <c r="H36" s="1" t="s">
        <v>232</v>
      </c>
      <c r="I36" s="1" t="s">
        <v>233</v>
      </c>
      <c r="J36" s="1" t="s">
        <v>234</v>
      </c>
      <c r="K36" s="1" t="s">
        <v>235</v>
      </c>
      <c r="L36" s="1" t="s">
        <v>236</v>
      </c>
      <c r="M36" s="1" t="s">
        <v>237</v>
      </c>
      <c r="N36" s="1" t="s">
        <v>238</v>
      </c>
      <c r="O36" s="1" t="s">
        <v>239</v>
      </c>
      <c r="P36" s="1" t="s">
        <v>240</v>
      </c>
      <c r="Q36" s="1" t="s">
        <v>241</v>
      </c>
      <c r="R36" s="1" t="s">
        <v>242</v>
      </c>
      <c r="S36" s="1" t="s">
        <v>243</v>
      </c>
      <c r="T36" s="1" t="s">
        <v>244</v>
      </c>
      <c r="U36" s="1" t="s">
        <v>245</v>
      </c>
    </row>
    <row r="37" spans="1:24" x14ac:dyDescent="0.2">
      <c r="F37" s="3" t="s">
        <v>222</v>
      </c>
      <c r="G37" s="3"/>
      <c r="H37" s="3"/>
      <c r="I37" s="3"/>
      <c r="J37" s="3"/>
      <c r="K37" s="3"/>
      <c r="L37" s="3"/>
      <c r="M37" s="3"/>
      <c r="N37" s="3"/>
      <c r="O37" s="3"/>
      <c r="P37" s="3"/>
      <c r="Q37" s="3"/>
      <c r="R37" s="3"/>
      <c r="S37" s="3"/>
      <c r="T37" s="3"/>
      <c r="U37" s="3"/>
    </row>
    <row r="38" spans="1:24" ht="236" customHeight="1" x14ac:dyDescent="0.2">
      <c r="A38" t="s">
        <v>217</v>
      </c>
      <c r="B38" s="1" t="s">
        <v>218</v>
      </c>
      <c r="C38" s="1" t="s">
        <v>219</v>
      </c>
      <c r="D38" s="1" t="s">
        <v>220</v>
      </c>
      <c r="E38" s="1" t="s">
        <v>221</v>
      </c>
      <c r="F38" s="47" t="s">
        <v>222</v>
      </c>
      <c r="G38" s="47"/>
      <c r="H38" s="47" t="s">
        <v>246</v>
      </c>
      <c r="I38" s="47" t="s">
        <v>247</v>
      </c>
      <c r="J38" s="47" t="s">
        <v>248</v>
      </c>
      <c r="K38" s="47" t="s">
        <v>249</v>
      </c>
      <c r="L38" s="47" t="s">
        <v>250</v>
      </c>
      <c r="M38" s="47" t="s">
        <v>251</v>
      </c>
      <c r="N38" s="47" t="s">
        <v>252</v>
      </c>
      <c r="O38" s="47" t="s">
        <v>253</v>
      </c>
      <c r="P38" s="47" t="s">
        <v>254</v>
      </c>
      <c r="Q38" s="47" t="s">
        <v>255</v>
      </c>
      <c r="R38" s="47" t="s">
        <v>256</v>
      </c>
      <c r="S38" s="47" t="s">
        <v>257</v>
      </c>
      <c r="T38" s="47" t="s">
        <v>258</v>
      </c>
      <c r="U38" s="47" t="s">
        <v>259</v>
      </c>
      <c r="V38" s="2"/>
    </row>
    <row r="39" spans="1:24" x14ac:dyDescent="0.2">
      <c r="A39" t="str">
        <f ca="1">B3</f>
        <v>USA</v>
      </c>
      <c r="B39">
        <f>I16+I18+I20</f>
        <v>0</v>
      </c>
      <c r="C39">
        <f>SUM(K17:N17)</f>
        <v>0</v>
      </c>
      <c r="D39">
        <f>SUM(K17:K20)</f>
        <v>0</v>
      </c>
      <c r="E39">
        <f>C39-D39</f>
        <v>0</v>
      </c>
      <c r="F39">
        <f>SUM(K31:N31)</f>
        <v>0</v>
      </c>
      <c r="H39">
        <f>T31/H$43</f>
        <v>0</v>
      </c>
      <c r="I39">
        <f>H39+F39</f>
        <v>0</v>
      </c>
      <c r="J39">
        <f>T24/J$43</f>
        <v>0</v>
      </c>
      <c r="K39">
        <f>J39+I39</f>
        <v>0</v>
      </c>
      <c r="L39">
        <f>T17/L$43</f>
        <v>0</v>
      </c>
      <c r="M39">
        <f>E39/M$43</f>
        <v>0</v>
      </c>
      <c r="N39">
        <f>C39/N$43</f>
        <v>0</v>
      </c>
      <c r="O39">
        <f>N39+M39+K39+L39</f>
        <v>0</v>
      </c>
      <c r="P39">
        <f ca="1">VLOOKUP(A3,'4. Fare Play Points'!D$5:F$52,3)/P43</f>
        <v>0</v>
      </c>
      <c r="Q39">
        <f ca="1">P39+O39</f>
        <v>0</v>
      </c>
      <c r="R39">
        <f>4/R$43</f>
        <v>4E-14</v>
      </c>
      <c r="S39" s="46">
        <f ca="1">R39+Q39</f>
        <v>4E-14</v>
      </c>
      <c r="T39">
        <f ca="1">RANK(S$39,S$39:S$42)</f>
        <v>1</v>
      </c>
      <c r="U39">
        <f ca="1">ROUND(Q39,0)</f>
        <v>0</v>
      </c>
    </row>
    <row r="40" spans="1:24" x14ac:dyDescent="0.2">
      <c r="A40" t="str">
        <f ca="1">B4</f>
        <v>Paraguay</v>
      </c>
      <c r="B40">
        <f>I16+I19+I21</f>
        <v>0</v>
      </c>
      <c r="C40">
        <f>SUM(K18:N18)</f>
        <v>0</v>
      </c>
      <c r="D40">
        <f>SUM(L17:L20)</f>
        <v>0</v>
      </c>
      <c r="E40">
        <f>C40-D40</f>
        <v>0</v>
      </c>
      <c r="F40">
        <f>SUM(K32:N32)</f>
        <v>0</v>
      </c>
      <c r="H40">
        <f>T32/H$43</f>
        <v>0</v>
      </c>
      <c r="I40">
        <f>H40+F40</f>
        <v>0</v>
      </c>
      <c r="J40">
        <f>T25/J$43</f>
        <v>0</v>
      </c>
      <c r="K40">
        <f>J40+I40</f>
        <v>0</v>
      </c>
      <c r="L40">
        <f>T18/L$43</f>
        <v>0</v>
      </c>
      <c r="M40">
        <f>E40/M$43</f>
        <v>0</v>
      </c>
      <c r="N40">
        <f>C40/N$43</f>
        <v>0</v>
      </c>
      <c r="O40">
        <f>N40+M40+K40+L40</f>
        <v>0</v>
      </c>
      <c r="P40">
        <f ca="1">VLOOKUP(A4,'4. Fare Play Points'!D$5:F$52,3)/P43</f>
        <v>0</v>
      </c>
      <c r="Q40">
        <f ca="1">P40+O40</f>
        <v>0</v>
      </c>
      <c r="R40">
        <f>3/R$43</f>
        <v>2.9999999999999998E-14</v>
      </c>
      <c r="S40" s="46">
        <f ca="1">R40+Q40</f>
        <v>2.9999999999999998E-14</v>
      </c>
      <c r="T40">
        <f ca="1">RANK(S$40,S$39:S$42)</f>
        <v>2</v>
      </c>
      <c r="U40">
        <f ca="1">ROUND(Q40,0)</f>
        <v>0</v>
      </c>
    </row>
    <row r="41" spans="1:24" x14ac:dyDescent="0.2">
      <c r="A41" t="str">
        <f ca="1">B5</f>
        <v>Australien</v>
      </c>
      <c r="B41">
        <f>I17+I18+I21</f>
        <v>0</v>
      </c>
      <c r="C41">
        <f>SUM(K19:N19)</f>
        <v>0</v>
      </c>
      <c r="D41">
        <f>SUM(M17:M20)</f>
        <v>0</v>
      </c>
      <c r="E41">
        <f>C41-D41</f>
        <v>0</v>
      </c>
      <c r="F41">
        <f>SUM(K33:N33)</f>
        <v>0</v>
      </c>
      <c r="H41">
        <f>T33/H$43</f>
        <v>0</v>
      </c>
      <c r="I41">
        <f>H41+F41</f>
        <v>0</v>
      </c>
      <c r="J41">
        <f>T26/J$43</f>
        <v>0</v>
      </c>
      <c r="K41">
        <f>J41+I41</f>
        <v>0</v>
      </c>
      <c r="L41">
        <f>T19/L$43</f>
        <v>0</v>
      </c>
      <c r="M41">
        <f>E41/M$43</f>
        <v>0</v>
      </c>
      <c r="N41">
        <f>C41/N$43</f>
        <v>0</v>
      </c>
      <c r="O41">
        <f>N41+M41+K41+L41</f>
        <v>0</v>
      </c>
      <c r="P41">
        <f ca="1">VLOOKUP(A5,'4. Fare Play Points'!D$5:F$52,3)/P43</f>
        <v>0</v>
      </c>
      <c r="Q41">
        <f ca="1">P41+O41</f>
        <v>0</v>
      </c>
      <c r="R41">
        <f>2/R$43</f>
        <v>2E-14</v>
      </c>
      <c r="S41" s="46">
        <f ca="1">R41+Q41</f>
        <v>2E-14</v>
      </c>
      <c r="T41">
        <f ca="1">RANK(S$41,S$39:S$42)</f>
        <v>3</v>
      </c>
      <c r="U41">
        <f ca="1">ROUND(Q41,0)</f>
        <v>0</v>
      </c>
    </row>
    <row r="42" spans="1:24" x14ac:dyDescent="0.2">
      <c r="A42" t="str">
        <f ca="1">B6</f>
        <v>SVK/KOS/TUR/ROU</v>
      </c>
      <c r="B42">
        <f>I17+I19+I20</f>
        <v>0</v>
      </c>
      <c r="C42">
        <f>SUM(K20:N20)</f>
        <v>0</v>
      </c>
      <c r="D42">
        <f>SUM(N17:N20)</f>
        <v>0</v>
      </c>
      <c r="E42">
        <f>C42-D42</f>
        <v>0</v>
      </c>
      <c r="F42">
        <f>SUM(K34:N34)</f>
        <v>0</v>
      </c>
      <c r="H42">
        <f>T34/H$43</f>
        <v>0</v>
      </c>
      <c r="I42">
        <f>H42+F42</f>
        <v>0</v>
      </c>
      <c r="J42">
        <f>T27/J$43</f>
        <v>0</v>
      </c>
      <c r="K42">
        <f>J42+I42</f>
        <v>0</v>
      </c>
      <c r="L42">
        <f>T20/L$43</f>
        <v>0</v>
      </c>
      <c r="M42">
        <f>E42/M$43</f>
        <v>0</v>
      </c>
      <c r="N42">
        <f>C42/N$43</f>
        <v>0</v>
      </c>
      <c r="O42">
        <f>N42+M42+K42+L42</f>
        <v>0</v>
      </c>
      <c r="P42">
        <f ca="1">VLOOKUP(A6,'4. Fare Play Points'!D$5:F$52,3)/P43</f>
        <v>0</v>
      </c>
      <c r="Q42">
        <f ca="1">P42+O42</f>
        <v>0</v>
      </c>
      <c r="R42">
        <f>1/R$43</f>
        <v>1E-14</v>
      </c>
      <c r="S42" s="46">
        <f ca="1">R42+Q42</f>
        <v>1E-14</v>
      </c>
      <c r="T42">
        <f ca="1">RANK(S$42,S$39:S$42)</f>
        <v>4</v>
      </c>
      <c r="U42">
        <f ca="1">ROUND(Q42,0)</f>
        <v>0</v>
      </c>
    </row>
    <row r="43" spans="1:24" x14ac:dyDescent="0.2">
      <c r="F43" t="s">
        <v>260</v>
      </c>
      <c r="H43">
        <f>VLOOKUP(H47,Config!$G$2:$H$15,2)</f>
        <v>100</v>
      </c>
      <c r="J43">
        <f>VLOOKUP(J47,Config!$G$2:$H$15,2)</f>
        <v>10000</v>
      </c>
      <c r="L43">
        <f>VLOOKUP(L47,Config!$G$2:$H$15,2)</f>
        <v>1000000</v>
      </c>
      <c r="M43">
        <f>VLOOKUP(M47,Config!$G$2:$H$15,2)</f>
        <v>100000000</v>
      </c>
      <c r="N43">
        <f>VLOOKUP(N47,Config!$G$2:$H$15,2)</f>
        <v>10000000000</v>
      </c>
      <c r="P43">
        <f>VLOOKUP(P47,Config!$G$2:$H$15,2)</f>
        <v>1000000000000</v>
      </c>
      <c r="R43">
        <f>VLOOKUP(R47,Config!$G$2:$H$15,2)</f>
        <v>100000000000000</v>
      </c>
    </row>
    <row r="44" spans="1:24" x14ac:dyDescent="0.2">
      <c r="A44" t="str">
        <f t="shared" ref="A44:F44" si="4">A36</f>
        <v>A</v>
      </c>
      <c r="B44" s="1" t="str">
        <f t="shared" si="4"/>
        <v>B</v>
      </c>
      <c r="C44" s="1" t="str">
        <f t="shared" si="4"/>
        <v>C</v>
      </c>
      <c r="D44" s="1" t="str">
        <f t="shared" si="4"/>
        <v>D</v>
      </c>
      <c r="E44" s="1" t="str">
        <f t="shared" si="4"/>
        <v>E</v>
      </c>
      <c r="F44" s="1" t="str">
        <f t="shared" si="4"/>
        <v>F</v>
      </c>
      <c r="G44" s="1" t="s">
        <v>231</v>
      </c>
      <c r="H44" s="1" t="s">
        <v>232</v>
      </c>
      <c r="I44" s="1" t="s">
        <v>233</v>
      </c>
      <c r="J44" s="1" t="s">
        <v>234</v>
      </c>
      <c r="K44" s="1" t="s">
        <v>235</v>
      </c>
      <c r="L44" s="1" t="s">
        <v>236</v>
      </c>
      <c r="M44" s="1" t="s">
        <v>237</v>
      </c>
      <c r="N44" s="1" t="s">
        <v>238</v>
      </c>
      <c r="O44" s="1" t="s">
        <v>239</v>
      </c>
      <c r="P44" s="1" t="s">
        <v>240</v>
      </c>
      <c r="Q44" s="1" t="s">
        <v>241</v>
      </c>
      <c r="R44" s="1" t="s">
        <v>242</v>
      </c>
      <c r="S44" s="1" t="s">
        <v>243</v>
      </c>
      <c r="T44" s="1" t="s">
        <v>244</v>
      </c>
      <c r="U44" s="1" t="s">
        <v>245</v>
      </c>
    </row>
    <row r="47" spans="1:24" ht="44.25" customHeight="1" x14ac:dyDescent="0.2">
      <c r="A47" s="613" t="s">
        <v>261</v>
      </c>
      <c r="B47" s="614"/>
      <c r="C47" s="614"/>
      <c r="D47" s="614"/>
      <c r="E47" s="614"/>
      <c r="F47" s="614"/>
      <c r="G47" s="42"/>
      <c r="H47" s="1" t="s">
        <v>226</v>
      </c>
      <c r="I47" s="1"/>
      <c r="J47" s="1" t="s">
        <v>228</v>
      </c>
      <c r="K47" s="1"/>
      <c r="L47" s="1" t="s">
        <v>230</v>
      </c>
      <c r="M47" s="1" t="s">
        <v>232</v>
      </c>
      <c r="N47" s="1" t="s">
        <v>234</v>
      </c>
      <c r="O47" s="1"/>
      <c r="P47" s="1" t="s">
        <v>236</v>
      </c>
      <c r="R47" s="1" t="s">
        <v>238</v>
      </c>
      <c r="S47" s="48" t="s">
        <v>262</v>
      </c>
    </row>
    <row r="48" spans="1:24" ht="45.75" hidden="1" customHeight="1" x14ac:dyDescent="0.2">
      <c r="A48" s="613" t="s">
        <v>263</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row>
    <row r="49" spans="1:24" ht="109.5" hidden="1" customHeight="1" x14ac:dyDescent="0.2">
      <c r="A49" s="613" t="s">
        <v>264</v>
      </c>
      <c r="B49" s="614"/>
      <c r="C49" s="614"/>
      <c r="D49" s="614"/>
      <c r="E49" s="614"/>
      <c r="F49" s="614"/>
      <c r="G49" s="614"/>
      <c r="H49" s="614"/>
      <c r="I49" s="614"/>
      <c r="J49" s="614"/>
      <c r="K49" s="614"/>
      <c r="L49" s="614"/>
      <c r="M49" s="614"/>
      <c r="N49" s="614"/>
      <c r="O49" s="614"/>
      <c r="P49" s="614"/>
      <c r="Q49" s="614"/>
      <c r="R49" s="614"/>
      <c r="S49" s="614"/>
      <c r="T49" s="614"/>
      <c r="U49" s="614"/>
      <c r="V49" s="614"/>
      <c r="W49" s="614"/>
      <c r="X49" s="614"/>
    </row>
    <row r="52" spans="1:24" x14ac:dyDescent="0.2">
      <c r="B52" s="92"/>
      <c r="C52" s="92"/>
      <c r="D52" s="92"/>
      <c r="E52" s="92"/>
      <c r="F52" s="92"/>
      <c r="G52" s="92"/>
      <c r="H52" s="92"/>
      <c r="I52" s="92"/>
      <c r="J52" s="92"/>
      <c r="K52" s="92"/>
      <c r="L52" s="92"/>
    </row>
    <row r="53" spans="1:24" x14ac:dyDescent="0.2">
      <c r="B53" s="92"/>
      <c r="C53" s="92"/>
      <c r="D53" s="92"/>
      <c r="E53" s="92"/>
      <c r="F53" s="615" t="s">
        <v>265</v>
      </c>
      <c r="G53" s="614"/>
      <c r="H53" s="614"/>
      <c r="I53" s="92"/>
      <c r="J53" s="92"/>
      <c r="K53" s="92"/>
      <c r="L53" s="92"/>
    </row>
    <row r="54" spans="1:24" x14ac:dyDescent="0.2">
      <c r="B54" s="95" t="s">
        <v>216</v>
      </c>
      <c r="C54" s="96" t="s">
        <v>217</v>
      </c>
      <c r="D54" s="97" t="s">
        <v>218</v>
      </c>
      <c r="E54" s="97" t="s">
        <v>222</v>
      </c>
      <c r="F54" s="97" t="s">
        <v>266</v>
      </c>
      <c r="G54" s="97" t="s">
        <v>267</v>
      </c>
      <c r="H54" s="97" t="s">
        <v>268</v>
      </c>
      <c r="I54" s="97" t="s">
        <v>269</v>
      </c>
      <c r="J54" s="97" t="s">
        <v>270</v>
      </c>
      <c r="K54" s="97" t="s">
        <v>271</v>
      </c>
      <c r="L54" s="92"/>
    </row>
    <row r="55" spans="1:24" x14ac:dyDescent="0.2">
      <c r="B55" s="93">
        <v>1</v>
      </c>
      <c r="C55" s="94" t="str">
        <f ca="1">IF(T$39=1,A$39,IF(T$40=1,A$40,IF(T$41=1,A$41,A$42)))</f>
        <v>USA</v>
      </c>
      <c r="D55" s="94">
        <f ca="1">IF(T$39=1,B$39,IF(T$40=1,B$40,IF(T$41=1,B$41,B$42)))</f>
        <v>0</v>
      </c>
      <c r="E55" s="94">
        <f ca="1">IF($T39=1,U$39,IF($T40=1,U$40,IF($T41=1,U$41,U$42)))</f>
        <v>0</v>
      </c>
      <c r="F55" s="94">
        <f ca="1">IF(T$39=1,H$39,IF(T$40=1,H$40,IF(T$41=1,H$41,H$42)))*$H$43</f>
        <v>0</v>
      </c>
      <c r="G55" s="94">
        <f ca="1">IF(T$39=1,J$39,IF(T$40=1,J$40,IF(T$41=1,J$41,J$42)))*$J$43</f>
        <v>0</v>
      </c>
      <c r="H55" s="94">
        <f ca="1">IF(T$39=1,L$39,IF(T$40=1,L$40,IF(T$41=1,L$41,L$42)))*$L$43</f>
        <v>0</v>
      </c>
      <c r="I55" s="94">
        <f ca="1">IF(T$39=1,E$39,IF(T$40=1,E$40,IF(T$41=1,E$41,E$42)))</f>
        <v>0</v>
      </c>
      <c r="J55" s="94">
        <f ca="1">IF(T$39=1,C$39,IF(T$40=1,C$40,IF(T$41=1,C$41,C$42)))</f>
        <v>0</v>
      </c>
      <c r="K55" s="94">
        <f ca="1">INDEX('4. Fare Play Points'!$F$5:$F$52,MATCH(C55,'4. Fare Play Points'!$E$5:$E$52,0))</f>
        <v>0</v>
      </c>
    </row>
    <row r="56" spans="1:24" x14ac:dyDescent="0.2">
      <c r="B56" s="75">
        <v>2</v>
      </c>
      <c r="C56" s="76" t="str">
        <f ca="1">IF(T$39=2,A$39,IF(T$40=2,A$40,IF(T$41=2,A$41,A$42)))</f>
        <v>Paraguay</v>
      </c>
      <c r="D56" s="76">
        <f ca="1">IF(T$39=2,B$39,IF(T$40=2,B$40,IF(T$41=2,B$41,B$42)))</f>
        <v>0</v>
      </c>
      <c r="E56" s="76">
        <f ca="1">IF(T$39=2,U$39,IF(T$40=2,U$40,IF(T$41=2,U$41,U$42)))</f>
        <v>0</v>
      </c>
      <c r="F56" s="76">
        <f ca="1">IF(T$39=2,H$39,IF(T$40=2,H$40,IF(T$41=2,H$41,H$42)))*$H$43</f>
        <v>0</v>
      </c>
      <c r="G56" s="76">
        <f ca="1">IF(T$39=2,J$39,IF(T$40=2,J$40,IF(T$41=2,J$41,J$42)))*$J$43</f>
        <v>0</v>
      </c>
      <c r="H56" s="76">
        <f ca="1">IF(T$39=2,L$39,IF(T$40=2,L$40,IF(T$41=2,L$41,L$42)))*$L$43</f>
        <v>0</v>
      </c>
      <c r="I56" s="76">
        <f ca="1">IF(T$39=2,E$39,IF(T$40=2,E$40,IF(T$41=2,E$41,E$42)))</f>
        <v>0</v>
      </c>
      <c r="J56" s="76">
        <f ca="1">IF(T$39=2,C$39,IF(T$40=2,C$40,IF(T$41=2,C$41,C$42)))</f>
        <v>0</v>
      </c>
      <c r="K56" s="76">
        <f ca="1">INDEX('4. Fare Play Points'!$F$5:$F$52,MATCH(C56,'4. Fare Play Points'!$E$5:$E$52,0))</f>
        <v>0</v>
      </c>
    </row>
    <row r="57" spans="1:24" x14ac:dyDescent="0.2">
      <c r="B57" s="73">
        <v>3</v>
      </c>
      <c r="C57" s="74" t="str">
        <f ca="1">IF(T$39=3,A$39,IF(T$40=3,A$40,IF(T$41=3,A$41,A$42)))</f>
        <v>Australien</v>
      </c>
      <c r="D57" s="74">
        <f ca="1">IF(T$39=3,B$39,IF(T$40=3,B$40,IF(T$41=3,B$41,B$42)))</f>
        <v>0</v>
      </c>
      <c r="E57" s="74">
        <f ca="1">IF(T$39=3,U$39,IF(T$40=3,U$40,IF(T$41=3,U$41,U$42)))</f>
        <v>0</v>
      </c>
      <c r="F57" s="74">
        <f ca="1">IF(T$39=3,H$39,IF(T$40=3,H$40,IF(T$41=3,H$41,H$42)))*$H$43</f>
        <v>0</v>
      </c>
      <c r="G57" s="74">
        <f ca="1">IF(T$39=3,J$39,IF(T$40=3,J$40,IF(T$41=3,J$41,J$42)))*$J$43</f>
        <v>0</v>
      </c>
      <c r="H57" s="74">
        <f ca="1">IF(T$39=3,L$39,IF(T$40=3,L$40,IF(T$41=3,L$41,L$42)))*$L$43</f>
        <v>0</v>
      </c>
      <c r="I57" s="74">
        <f ca="1">IF(T$39=3,E$39,IF(T$40=3,E$40,IF(T$41=3,E$41,E$42)))</f>
        <v>0</v>
      </c>
      <c r="J57" s="74">
        <f ca="1">IF(T$39=3,C$39,IF(T$40=3,C$40,IF(T$41=3,C$41,C$42)))</f>
        <v>0</v>
      </c>
      <c r="K57" s="74">
        <f ca="1">INDEX('4. Fare Play Points'!$F$5:$F$52,MATCH(C57,'4. Fare Play Points'!$E$5:$E$52,0))</f>
        <v>0</v>
      </c>
    </row>
    <row r="58" spans="1:24" x14ac:dyDescent="0.2">
      <c r="B58" s="75">
        <v>4</v>
      </c>
      <c r="C58" s="76" t="str">
        <f ca="1">IF(T$39=4,A$39,IF(T$40=4,A$40,IF(T$41=4,A$41,A$42)))</f>
        <v>SVK/KOS/TUR/ROU</v>
      </c>
      <c r="D58" s="76">
        <f ca="1">IF(T$39=4,B$39,IF(T$40=4,B$40,IF(T$41=4,B$41,B$42)))</f>
        <v>0</v>
      </c>
      <c r="E58" s="76">
        <f ca="1">IF(T$39=4,U$39,IF(T$40=4,U$40,IF(T$41=4,U$41,U$42)))</f>
        <v>0</v>
      </c>
      <c r="F58" s="76">
        <f ca="1">IF(T$39=4,H$39,IF(T$40=4,H$40,IF(T$41=4,H$41,H$42)))*$H$43</f>
        <v>0</v>
      </c>
      <c r="G58" s="76">
        <f ca="1">IF(T$39=4,J$39,IF(T$40=4,J$40,IF(T$41=4,J$41,J$42)))*$J$43</f>
        <v>0</v>
      </c>
      <c r="H58" s="76">
        <f ca="1">IF(T$39=4,L$39,IF(T$40=4,L$40,IF(T$41=4,L$41,L$42)))*$L$43</f>
        <v>0</v>
      </c>
      <c r="I58" s="76">
        <f ca="1">IF(T$39=4,E$39,IF(T$40=4,E$40,IF(T$41=4,E$41,E$42)))</f>
        <v>0</v>
      </c>
      <c r="J58" s="76">
        <f ca="1">IF(T$39=4,C$39,IF(T$40=4,C$40,IF(T$41=4,C$41,C$42)))</f>
        <v>0</v>
      </c>
      <c r="K58" s="76">
        <f ca="1">INDEX('4. Fare Play Points'!$F$5:$F$52,MATCH(C58,'4. Fare Play Points'!$E$5:$E$52,0))</f>
        <v>0</v>
      </c>
    </row>
  </sheetData>
  <mergeCells count="4">
    <mergeCell ref="A48:X48"/>
    <mergeCell ref="A49:X49"/>
    <mergeCell ref="A47:F47"/>
    <mergeCell ref="F53:H53"/>
  </mergeCells>
  <dataValidations disablePrompts="1" count="1">
    <dataValidation allowBlank="1" showErrorMessage="1" prompt="Used for Fifa lots if requried" sqref="I25:I28" xr:uid="{00000000-0002-0000-0800-000000000000}"/>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29</vt:i4>
      </vt:variant>
    </vt:vector>
  </HeadingPairs>
  <TitlesOfParts>
    <vt:vector size="29" baseType="lpstr">
      <vt:lpstr>GrpL</vt:lpstr>
      <vt:lpstr>GrpK</vt:lpstr>
      <vt:lpstr>GrpJ</vt:lpstr>
      <vt:lpstr>GrpI</vt:lpstr>
      <vt:lpstr>GrpH</vt:lpstr>
      <vt:lpstr>GrpG</vt:lpstr>
      <vt:lpstr>GrpF</vt:lpstr>
      <vt:lpstr>GrpE</vt:lpstr>
      <vt:lpstr>GrpD</vt:lpstr>
      <vt:lpstr>GrpC</vt:lpstr>
      <vt:lpstr>GrpB</vt:lpstr>
      <vt:lpstr>GrpA</vt:lpstr>
      <vt:lpstr>1. Willkommen</vt:lpstr>
      <vt:lpstr>2. Teilnehmer</vt:lpstr>
      <vt:lpstr>FIFA Countries</vt:lpstr>
      <vt:lpstr>3. Vorrunde</vt:lpstr>
      <vt:lpstr>Config</vt:lpstr>
      <vt:lpstr>Group Results</vt:lpstr>
      <vt:lpstr>3rd Place combos</vt:lpstr>
      <vt:lpstr>Group Schedule</vt:lpstr>
      <vt:lpstr>Venues</vt:lpstr>
      <vt:lpstr>Match Times</vt:lpstr>
      <vt:lpstr>4. Fare Play Points</vt:lpstr>
      <vt:lpstr>5. Drittengruppen</vt:lpstr>
      <vt:lpstr>6. KORUNDE</vt:lpstr>
      <vt:lpstr>7. Turnierbaum</vt:lpstr>
      <vt:lpstr>8. Ergebnisse</vt:lpstr>
      <vt:lpstr>Log</vt:lpstr>
      <vt:lpstr>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Nils Roemeling</cp:lastModifiedBy>
  <dcterms:created xsi:type="dcterms:W3CDTF">2025-11-04T11:08:24Z</dcterms:created>
  <dcterms:modified xsi:type="dcterms:W3CDTF">2026-03-18T19:23:18Z</dcterms:modified>
</cp:coreProperties>
</file>